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555" windowHeight="11505" activeTab="0"/>
  </bookViews>
  <sheets>
    <sheet name="JAVYS, a.s.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<sst xmlns="http://schemas.openxmlformats.org/spreadsheetml/2006/main" count="59" uniqueCount="46">
  <si>
    <t>skutočnosť</t>
  </si>
  <si>
    <t>plán</t>
  </si>
  <si>
    <t>1. Výsledok hospodárenia bežného obdobia</t>
  </si>
  <si>
    <t>a) výsl.hosp. pred započítaním úrokov, daní a odpisov</t>
  </si>
  <si>
    <t>b) odpisy a účtovné úpravy</t>
  </si>
  <si>
    <t>c) nákladové úroky</t>
  </si>
  <si>
    <t>d) výsl.hosp.pred zdanením</t>
  </si>
  <si>
    <t>e) daň z príjmov splatná</t>
  </si>
  <si>
    <t>f) odložená daň z príjmov</t>
  </si>
  <si>
    <t>g) výsledok hospodárenia po zdanení</t>
  </si>
  <si>
    <t>2. Dividendy splatné za bežné obdobie</t>
  </si>
  <si>
    <t>3. Výsledky hosp. minulých období</t>
  </si>
  <si>
    <t>a) nerozdelený zisk z minulých rokov</t>
  </si>
  <si>
    <t>b) neuhradená strata minulých rokov</t>
  </si>
  <si>
    <t>-</t>
  </si>
  <si>
    <t>4. Dlhodobý hmotný majetok</t>
  </si>
  <si>
    <t>a) stav dlhodobého hmotného majetku</t>
  </si>
  <si>
    <t>b) prírastok dlhodobého hmotného majetku</t>
  </si>
  <si>
    <t>c) úbytok dlhodobého hmotného majetku</t>
  </si>
  <si>
    <t>d) dlhodobé pohľadávky</t>
  </si>
  <si>
    <t>5. Krátkodobý majetok</t>
  </si>
  <si>
    <t>a) peniaze, bankové účty a peniaze na ceste</t>
  </si>
  <si>
    <t>b) krátkodobé pohľadávky</t>
  </si>
  <si>
    <t>6.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</si>
  <si>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</si>
  <si>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</si>
  <si>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</si>
  <si>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</si>
  <si>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</si>
  <si>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7. Výnosy z hlavnej činnosti</t>
  </si>
  <si>
    <t>a) z predaja vlastných výrobkov a služieb</t>
  </si>
  <si>
    <t>b) z predaja sprostr.služieb (dotácie BIDSF ext.výkony)</t>
  </si>
  <si>
    <t>c) z predaja obchodného tovaru</t>
  </si>
  <si>
    <t>8. Náklady vyplývajúce z hlavnej činnosti</t>
  </si>
  <si>
    <t>a) náklady vynaložené na obstaranie predaného tovaru</t>
  </si>
  <si>
    <t>b) spotreba materiálu, energie a ost.neskl. dodávok</t>
  </si>
  <si>
    <t>c) služby</t>
  </si>
  <si>
    <t>9. Ostatné ukazovatele</t>
  </si>
  <si>
    <t>a) priemerný počet zamestnancov spoločnosti</t>
  </si>
  <si>
    <t>b) mzdové náklady a odmeny členom orgánov spoloč.</t>
  </si>
  <si>
    <t>c) služby poskytnuté spriazneným osobám</t>
  </si>
  <si>
    <t>Prevádzkové dotácie NJF</t>
  </si>
  <si>
    <t>Prevádzkové dotácie BIDSF</t>
  </si>
  <si>
    <t>Príloha č. 1</t>
  </si>
  <si>
    <t>v tis. EUR</t>
  </si>
  <si>
    <t>Jadrová a vyraďovacia spoločnosť, a. s.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</si>
</sst>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45" applyFont="1">
      <alignment/>
      <protection/>
    </xf>
    <xf numFmtId="3" fontId="18" fillId="0" borderId="0" xfId="45" applyNumberFormat="1" applyFont="1">
      <alignment/>
      <protection/>
    </xf>
    <xf numFmtId="3" fontId="18" fillId="0" borderId="0" xfId="44" applyNumberFormat="1" applyFont="1">
      <alignment/>
      <protection/>
    </xf>
    <xf numFmtId="0" fontId="19" fillId="0" borderId="10" xfId="45" applyFont="1" applyBorder="1" applyAlignment="1">
      <alignment horizontal="left"/>
      <protection/>
    </xf>
    <xf numFmtId="4" fontId="18" fillId="0" borderId="11" xfId="45" applyNumberFormat="1" applyFont="1" applyBorder="1">
      <alignment/>
      <protection/>
    </xf>
    <xf numFmtId="3" fontId="19" fillId="24" borderId="11" xfId="0" applyNumberFormat="1" applyFont="1" applyFill="1" applyBorder="1" applyAlignment="1">
      <alignment horizontal="right" vertical="justify"/>
    </xf>
    <xf numFmtId="0" fontId="18" fillId="0" borderId="11" xfId="45" applyFont="1" applyBorder="1">
      <alignment/>
      <protection/>
    </xf>
    <xf numFmtId="0" fontId="18" fillId="0" borderId="12" xfId="45" applyFont="1" applyBorder="1">
      <alignment/>
      <protection/>
    </xf>
    <xf numFmtId="0" fontId="18" fillId="0" borderId="13" xfId="45" applyFont="1" applyBorder="1" applyAlignment="1">
      <alignment horizontal="left"/>
      <protection/>
    </xf>
    <xf numFmtId="0" fontId="19" fillId="4" borderId="14" xfId="0" applyFont="1" applyFill="1" applyBorder="1" applyAlignment="1">
      <alignment/>
    </xf>
    <xf numFmtId="1" fontId="19" fillId="4" borderId="13" xfId="0" applyNumberFormat="1" applyFont="1" applyFill="1" applyBorder="1" applyAlignment="1">
      <alignment horizontal="center" wrapText="1"/>
    </xf>
    <xf numFmtId="1" fontId="19" fillId="4" borderId="13" xfId="0" applyNumberFormat="1" applyFont="1" applyFill="1" applyBorder="1" applyAlignment="1">
      <alignment horizontal="center" wrapText="1"/>
    </xf>
    <xf numFmtId="0" fontId="19" fillId="17" borderId="15" xfId="0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9" fillId="17" borderId="10" xfId="0" applyNumberFormat="1" applyFont="1" applyFill="1" applyBorder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16" xfId="0" applyFont="1" applyBorder="1" applyAlignment="1" quotePrefix="1">
      <alignment horizontal="left"/>
    </xf>
    <xf numFmtId="0" fontId="21" fillId="0" borderId="16" xfId="0" applyFont="1" applyFill="1" applyBorder="1" applyAlignment="1" quotePrefix="1">
      <alignment horizontal="left"/>
    </xf>
    <xf numFmtId="3" fontId="19" fillId="17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21" fillId="0" borderId="18" xfId="0" applyFont="1" applyBorder="1" applyAlignment="1" quotePrefix="1">
      <alignment horizontal="left"/>
    </xf>
    <xf numFmtId="4" fontId="18" fillId="0" borderId="19" xfId="45" applyNumberFormat="1" applyFont="1" applyBorder="1" applyAlignment="1">
      <alignment horizontal="right"/>
      <protection/>
    </xf>
    <xf numFmtId="4" fontId="18" fillId="0" borderId="18" xfId="45" applyNumberFormat="1" applyFont="1" applyBorder="1" applyAlignment="1">
      <alignment horizontal="right"/>
      <protection/>
    </xf>
    <xf numFmtId="0" fontId="19" fillId="17" borderId="15" xfId="0" applyFont="1" applyFill="1" applyBorder="1" applyAlignment="1" quotePrefix="1">
      <alignment horizontal="left"/>
    </xf>
    <xf numFmtId="3" fontId="21" fillId="0" borderId="17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0" fontId="19" fillId="17" borderId="10" xfId="0" applyFont="1" applyFill="1" applyBorder="1" applyAlignment="1" quotePrefix="1">
      <alignment horizontal="left"/>
    </xf>
    <xf numFmtId="0" fontId="21" fillId="0" borderId="17" xfId="0" applyFont="1" applyBorder="1" applyAlignment="1" quotePrefix="1">
      <alignment horizontal="left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19" fillId="17" borderId="16" xfId="0" applyFont="1" applyFill="1" applyBorder="1" applyAlignment="1" quotePrefix="1">
      <alignment horizontal="left"/>
    </xf>
    <xf numFmtId="3" fontId="19" fillId="17" borderId="17" xfId="0" applyNumberFormat="1" applyFont="1" applyFill="1" applyBorder="1" applyAlignment="1">
      <alignment/>
    </xf>
    <xf numFmtId="0" fontId="21" fillId="0" borderId="0" xfId="0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" fontId="18" fillId="0" borderId="0" xfId="45" applyNumberFormat="1" applyFont="1" applyAlignment="1" quotePrefix="1">
      <alignment horizontal="left"/>
      <protection/>
    </xf>
    <xf numFmtId="1" fontId="19" fillId="4" borderId="20" xfId="0" applyNumberFormat="1" applyFont="1" applyFill="1" applyBorder="1" applyAlignment="1">
      <alignment horizontal="center" wrapText="1"/>
    </xf>
    <xf numFmtId="1" fontId="19" fillId="4" borderId="18" xfId="0" applyNumberFormat="1" applyFont="1" applyFill="1" applyBorder="1" applyAlignment="1">
      <alignment horizontal="center" wrapText="1"/>
    </xf>
    <xf numFmtId="3" fontId="20" fillId="4" borderId="21" xfId="45" applyNumberFormat="1" applyFont="1" applyFill="1" applyBorder="1" applyAlignment="1">
      <alignment horizontal="center"/>
      <protection/>
    </xf>
    <xf numFmtId="3" fontId="20" fillId="4" borderId="13" xfId="45" applyNumberFormat="1" applyFont="1" applyFill="1" applyBorder="1" applyAlignment="1">
      <alignment horizontal="center"/>
      <protection/>
    </xf>
    <xf numFmtId="0" fontId="19" fillId="17" borderId="13" xfId="0" applyFont="1" applyFill="1" applyBorder="1" applyAlignment="1">
      <alignment/>
    </xf>
    <xf numFmtId="3" fontId="21" fillId="17" borderId="13" xfId="0" applyNumberFormat="1" applyFont="1" applyFill="1" applyBorder="1" applyAlignment="1">
      <alignment/>
    </xf>
    <xf numFmtId="3" fontId="21" fillId="17" borderId="21" xfId="0" applyNumberFormat="1" applyFont="1" applyFill="1" applyBorder="1" applyAlignment="1">
      <alignment/>
    </xf>
    <xf numFmtId="4" fontId="20" fillId="4" borderId="21" xfId="45" applyNumberFormat="1" applyFont="1" applyFill="1" applyBorder="1" applyAlignment="1">
      <alignment horizontal="center"/>
      <protection/>
    </xf>
    <xf numFmtId="4" fontId="20" fillId="4" borderId="22" xfId="45" applyNumberFormat="1" applyFont="1" applyFill="1" applyBorder="1" applyAlignment="1">
      <alignment horizontal="center"/>
      <protection/>
    </xf>
    <xf numFmtId="4" fontId="20" fillId="4" borderId="23" xfId="45" applyNumberFormat="1" applyFont="1" applyFill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analýza o.z. PS" xfId="44"/>
    <cellStyle name="normální_tabuľka 6-41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805800\My%20Documents\Strednodob&#253;%20pl&#225;n%20OPFR%202012-2016\Smern&#233;%20ukazovatele%20SOPFR%202012-2016\Podklad%20smern&#253;%20SOPFR%20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SF prev"/>
      <sheetName val="BIDSF invest"/>
      <sheetName val="V1 prev"/>
      <sheetName val="Rekapit V1"/>
      <sheetName val="A1 prev"/>
      <sheetName val="RAO &amp; VJP prev"/>
      <sheetName val="Režijné"/>
      <sheetName val="JESS"/>
      <sheetName val="Nakl RAO a VJP"/>
      <sheetName val="Prev náklady celkom 1"/>
      <sheetName val="Prev náklady celkom 2"/>
      <sheetName val="Kaly a sorbenty"/>
      <sheetName val="JS pre SE"/>
      <sheetName val="Zdroje"/>
      <sheetName val="NJF"/>
      <sheetName val="Vlastné imanie"/>
      <sheetName val="Súvaha"/>
      <sheetName val="Investície"/>
      <sheetName val="Inv rozpis"/>
      <sheetName val="rezervy"/>
      <sheetName val="Výpočet dane"/>
      <sheetName val="Cash"/>
      <sheetName val="Mat Mf SR"/>
      <sheetName val="Tab MH SR"/>
      <sheetName val="Dividendy"/>
      <sheetName val="Pomocný"/>
    </sheetNames>
    <sheetDataSet>
      <sheetData sheetId="13">
        <row r="12">
          <cell r="C12">
            <v>18896</v>
          </cell>
          <cell r="D12">
            <v>23922</v>
          </cell>
          <cell r="E12">
            <v>26381</v>
          </cell>
          <cell r="F12">
            <v>17168</v>
          </cell>
          <cell r="H12">
            <v>32057.502917304322</v>
          </cell>
          <cell r="I12">
            <v>26621.133870067308</v>
          </cell>
          <cell r="J12">
            <v>28148.051937023956</v>
          </cell>
        </row>
        <row r="13">
          <cell r="C13">
            <v>6878</v>
          </cell>
          <cell r="D13">
            <v>9986</v>
          </cell>
          <cell r="E13">
            <v>12617</v>
          </cell>
          <cell r="F13">
            <v>10383</v>
          </cell>
          <cell r="H13">
            <v>23442.497082695678</v>
          </cell>
          <cell r="I13">
            <v>24878.86612993269</v>
          </cell>
          <cell r="J13">
            <v>23351.948062976044</v>
          </cell>
        </row>
        <row r="15">
          <cell r="C15">
            <v>0</v>
          </cell>
          <cell r="D15">
            <v>2923</v>
          </cell>
          <cell r="E15">
            <v>1846</v>
          </cell>
          <cell r="F15">
            <v>3690.154</v>
          </cell>
          <cell r="H15">
            <v>5400</v>
          </cell>
          <cell r="I15">
            <v>5400</v>
          </cell>
          <cell r="J15">
            <v>5400</v>
          </cell>
        </row>
        <row r="16">
          <cell r="H16">
            <v>3750</v>
          </cell>
          <cell r="I16">
            <v>3750</v>
          </cell>
          <cell r="J16">
            <v>3750</v>
          </cell>
        </row>
        <row r="26">
          <cell r="F26">
            <v>77736.557</v>
          </cell>
          <cell r="H26">
            <v>33126.23963504507</v>
          </cell>
          <cell r="I26">
            <v>40279.64437266835</v>
          </cell>
          <cell r="J26">
            <v>40433.73875933472</v>
          </cell>
        </row>
        <row r="119">
          <cell r="H119">
            <v>4762.877048242299</v>
          </cell>
          <cell r="I119">
            <v>7083.668414015317</v>
          </cell>
          <cell r="J119">
            <v>7982.302005939163</v>
          </cell>
        </row>
        <row r="120">
          <cell r="H120">
            <v>8550.915902757597</v>
          </cell>
          <cell r="I120">
            <v>7966.637612740993</v>
          </cell>
          <cell r="J120">
            <v>8087.248418108731</v>
          </cell>
        </row>
        <row r="121">
          <cell r="H121">
            <v>6361.528265300996</v>
          </cell>
          <cell r="I121">
            <v>6429.919827628921</v>
          </cell>
          <cell r="J121">
            <v>7219.977588350523</v>
          </cell>
        </row>
        <row r="133">
          <cell r="C133">
            <v>55702</v>
          </cell>
          <cell r="D133">
            <v>59333</v>
          </cell>
          <cell r="E133">
            <v>41635</v>
          </cell>
          <cell r="F133">
            <v>13955.984999999986</v>
          </cell>
          <cell r="H133">
            <v>10687.036338590056</v>
          </cell>
          <cell r="I133">
            <v>13018.58566796835</v>
          </cell>
          <cell r="J133">
            <v>14555.944750100127</v>
          </cell>
        </row>
        <row r="142">
          <cell r="C142">
            <v>28097.000000000015</v>
          </cell>
          <cell r="D142">
            <v>19989</v>
          </cell>
          <cell r="E142">
            <v>24107</v>
          </cell>
          <cell r="F142">
            <v>6396.290999999999</v>
          </cell>
          <cell r="H142">
            <v>12058.519</v>
          </cell>
          <cell r="I142">
            <v>11918.870000000003</v>
          </cell>
          <cell r="J142">
            <v>11982.704000000002</v>
          </cell>
        </row>
        <row r="149">
          <cell r="C149">
            <v>-6599</v>
          </cell>
          <cell r="D149">
            <v>1730</v>
          </cell>
          <cell r="E149">
            <v>1358</v>
          </cell>
          <cell r="F149">
            <v>1095.3</v>
          </cell>
          <cell r="H149">
            <v>2190.788250163788</v>
          </cell>
          <cell r="I149">
            <v>1355.2678001834488</v>
          </cell>
          <cell r="J149">
            <v>567.8983070890946</v>
          </cell>
        </row>
        <row r="151">
          <cell r="C151">
            <v>21005.999999999985</v>
          </cell>
          <cell r="D151">
            <v>41074</v>
          </cell>
          <cell r="E151">
            <v>18886</v>
          </cell>
          <cell r="F151">
            <v>8654.993999999986</v>
          </cell>
          <cell r="H151">
            <v>819.305588753844</v>
          </cell>
          <cell r="I151">
            <v>2454.9834681517955</v>
          </cell>
          <cell r="J151">
            <v>3141.13905718922</v>
          </cell>
        </row>
        <row r="153">
          <cell r="C153">
            <v>12612</v>
          </cell>
          <cell r="D153">
            <v>11031</v>
          </cell>
          <cell r="E153">
            <v>7023</v>
          </cell>
          <cell r="F153">
            <v>1240.455</v>
          </cell>
          <cell r="H153">
            <v>444.493</v>
          </cell>
          <cell r="I153">
            <v>0</v>
          </cell>
          <cell r="J153">
            <v>0</v>
          </cell>
        </row>
        <row r="154">
          <cell r="C154">
            <v>-7242</v>
          </cell>
          <cell r="D154">
            <v>-2101</v>
          </cell>
          <cell r="E154">
            <v>-2643</v>
          </cell>
          <cell r="F154">
            <v>-1420.49529</v>
          </cell>
          <cell r="H154">
            <v>-195.86587</v>
          </cell>
          <cell r="I154">
            <v>2000.88658</v>
          </cell>
          <cell r="J154">
            <v>2475.4744699999997</v>
          </cell>
        </row>
        <row r="156">
          <cell r="C156">
            <v>15635.999999999985</v>
          </cell>
          <cell r="D156">
            <v>32144</v>
          </cell>
          <cell r="E156">
            <v>14506</v>
          </cell>
          <cell r="F156">
            <v>8835.034289999987</v>
          </cell>
          <cell r="H156">
            <v>570.678458753844</v>
          </cell>
          <cell r="I156">
            <v>454.0968881517954</v>
          </cell>
          <cell r="J156">
            <v>665.6645871892201</v>
          </cell>
        </row>
      </sheetData>
      <sheetData sheetId="15">
        <row r="11">
          <cell r="F11">
            <v>76668.88</v>
          </cell>
          <cell r="G11">
            <v>55295.15571749999</v>
          </cell>
          <cell r="H11">
            <v>31295.15571749999</v>
          </cell>
          <cell r="I11">
            <v>7295.155717499991</v>
          </cell>
        </row>
      </sheetData>
      <sheetData sheetId="21">
        <row r="10">
          <cell r="G10">
            <v>-28000</v>
          </cell>
          <cell r="H10">
            <v>-24000</v>
          </cell>
          <cell r="I10">
            <v>-24000</v>
          </cell>
          <cell r="J10">
            <v>-332.83229359461006</v>
          </cell>
        </row>
        <row r="14">
          <cell r="E14">
            <v>149166.164</v>
          </cell>
          <cell r="G14">
            <v>101633.96283015383</v>
          </cell>
          <cell r="H14">
            <v>53612.124606755635</v>
          </cell>
          <cell r="I14">
            <v>11061.800757413192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="82" zoomScaleNormal="82" zoomScalePageLayoutView="0" workbookViewId="0" topLeftCell="A7">
      <selection activeCell="C47" sqref="C47"/>
    </sheetView>
  </sheetViews>
  <sheetFormatPr defaultColWidth="9.140625" defaultRowHeight="12.75"/>
  <cols>
    <col min="1" max="1" width="55.28125" style="1" customWidth="1"/>
    <col min="2" max="2" width="16.421875" style="1" customWidth="1"/>
    <col min="3" max="3" width="16.28125" style="1" customWidth="1"/>
    <col min="4" max="4" width="16.8515625" style="2" customWidth="1"/>
    <col min="5" max="5" width="18.00390625" style="2" customWidth="1"/>
    <col min="6" max="6" width="17.00390625" style="3" customWidth="1"/>
    <col min="7" max="7" width="18.28125" style="1" customWidth="1"/>
    <col min="8" max="8" width="18.421875" style="1" customWidth="1"/>
    <col min="9" max="16384" width="9.140625" style="1" customWidth="1"/>
  </cols>
  <sheetData>
    <row r="1" ht="13.5" thickBot="1"/>
    <row r="2" spans="1:8" ht="24" customHeight="1" thickBot="1">
      <c r="A2" s="4" t="s">
        <v>45</v>
      </c>
      <c r="B2" s="5"/>
      <c r="C2" s="5"/>
      <c r="D2" s="5" t="s">
        <v>44</v>
      </c>
      <c r="E2" s="5"/>
      <c r="F2" s="6"/>
      <c r="G2" s="7"/>
      <c r="H2" s="8" t="s">
        <v>43</v>
      </c>
    </row>
    <row r="3" spans="1:8" ht="13.5" thickBot="1">
      <c r="A3" s="9"/>
      <c r="B3" s="47" t="s">
        <v>0</v>
      </c>
      <c r="C3" s="48"/>
      <c r="D3" s="49"/>
      <c r="E3" s="42">
        <v>2011</v>
      </c>
      <c r="F3" s="42">
        <v>2012</v>
      </c>
      <c r="G3" s="42">
        <v>2013</v>
      </c>
      <c r="H3" s="43">
        <v>2014</v>
      </c>
    </row>
    <row r="4" spans="1:8" ht="16.5" thickBot="1">
      <c r="A4" s="10"/>
      <c r="B4" s="11">
        <v>2008</v>
      </c>
      <c r="C4" s="12">
        <v>2009</v>
      </c>
      <c r="D4" s="12">
        <v>2010</v>
      </c>
      <c r="E4" s="40" t="s">
        <v>1</v>
      </c>
      <c r="F4" s="40" t="s">
        <v>1</v>
      </c>
      <c r="G4" s="40" t="s">
        <v>1</v>
      </c>
      <c r="H4" s="41" t="s">
        <v>1</v>
      </c>
    </row>
    <row r="5" spans="1:8" ht="15.75">
      <c r="A5" s="13" t="s">
        <v>2</v>
      </c>
      <c r="B5" s="14"/>
      <c r="C5" s="14"/>
      <c r="D5" s="14"/>
      <c r="E5" s="15"/>
      <c r="F5" s="15"/>
      <c r="G5" s="15"/>
      <c r="H5" s="14"/>
    </row>
    <row r="6" spans="1:8" ht="15.75">
      <c r="A6" s="16" t="s">
        <v>3</v>
      </c>
      <c r="B6" s="17">
        <f>'[1]Zdroje'!C133</f>
        <v>55702</v>
      </c>
      <c r="C6" s="17">
        <f>'[1]Zdroje'!D133</f>
        <v>59333</v>
      </c>
      <c r="D6" s="17">
        <f>'[1]Zdroje'!E133</f>
        <v>41635</v>
      </c>
      <c r="E6" s="17">
        <f>'[1]Zdroje'!F133</f>
        <v>13955.984999999986</v>
      </c>
      <c r="F6" s="17">
        <f>'[1]Zdroje'!H133</f>
        <v>10687.036338590056</v>
      </c>
      <c r="G6" s="17">
        <f>'[1]Zdroje'!I133</f>
        <v>13018.58566796835</v>
      </c>
      <c r="H6" s="17">
        <f>'[1]Zdroje'!J133</f>
        <v>14555.944750100127</v>
      </c>
    </row>
    <row r="7" spans="1:8" ht="15.75">
      <c r="A7" s="18" t="s">
        <v>4</v>
      </c>
      <c r="B7" s="17">
        <f>'[1]Zdroje'!C142</f>
        <v>28097.000000000015</v>
      </c>
      <c r="C7" s="17">
        <f>'[1]Zdroje'!D142</f>
        <v>19989</v>
      </c>
      <c r="D7" s="17">
        <f>'[1]Zdroje'!E142</f>
        <v>24107</v>
      </c>
      <c r="E7" s="17">
        <f>'[1]Zdroje'!F142</f>
        <v>6396.290999999999</v>
      </c>
      <c r="F7" s="17">
        <f>'[1]Zdroje'!H142</f>
        <v>12058.519</v>
      </c>
      <c r="G7" s="17">
        <f>'[1]Zdroje'!I142</f>
        <v>11918.870000000003</v>
      </c>
      <c r="H7" s="17">
        <f>'[1]Zdroje'!J142</f>
        <v>11982.704000000002</v>
      </c>
    </row>
    <row r="8" spans="1:8" ht="15.75">
      <c r="A8" s="16" t="s">
        <v>5</v>
      </c>
      <c r="B8" s="17">
        <f>-'[1]Zdroje'!C149</f>
        <v>6599</v>
      </c>
      <c r="C8" s="17">
        <f>-'[1]Zdroje'!D149</f>
        <v>-1730</v>
      </c>
      <c r="D8" s="17">
        <f>-'[1]Zdroje'!E149</f>
        <v>-1358</v>
      </c>
      <c r="E8" s="17">
        <f>-'[1]Zdroje'!F149</f>
        <v>-1095.3</v>
      </c>
      <c r="F8" s="17">
        <f>-'[1]Zdroje'!H149</f>
        <v>-2190.788250163788</v>
      </c>
      <c r="G8" s="17">
        <f>-'[1]Zdroje'!I149</f>
        <v>-1355.2678001834488</v>
      </c>
      <c r="H8" s="17">
        <f>-'[1]Zdroje'!J149</f>
        <v>-567.8983070890946</v>
      </c>
    </row>
    <row r="9" spans="1:8" ht="15.75">
      <c r="A9" s="19" t="s">
        <v>6</v>
      </c>
      <c r="B9" s="17">
        <f>'[1]Zdroje'!C151</f>
        <v>21005.999999999985</v>
      </c>
      <c r="C9" s="17">
        <f>'[1]Zdroje'!D151</f>
        <v>41074</v>
      </c>
      <c r="D9" s="17">
        <f>'[1]Zdroje'!E151</f>
        <v>18886</v>
      </c>
      <c r="E9" s="17">
        <f>'[1]Zdroje'!F151</f>
        <v>8654.993999999986</v>
      </c>
      <c r="F9" s="17">
        <f>'[1]Zdroje'!H151</f>
        <v>819.305588753844</v>
      </c>
      <c r="G9" s="17">
        <f>'[1]Zdroje'!I151</f>
        <v>2454.9834681517955</v>
      </c>
      <c r="H9" s="17">
        <f>'[1]Zdroje'!J151</f>
        <v>3141.13905718922</v>
      </c>
    </row>
    <row r="10" spans="1:8" ht="15.75">
      <c r="A10" s="18" t="s">
        <v>7</v>
      </c>
      <c r="B10" s="17">
        <f>'[1]Zdroje'!C153</f>
        <v>12612</v>
      </c>
      <c r="C10" s="17">
        <f>'[1]Zdroje'!D153</f>
        <v>11031</v>
      </c>
      <c r="D10" s="17">
        <f>'[1]Zdroje'!E153</f>
        <v>7023</v>
      </c>
      <c r="E10" s="17">
        <f>'[1]Zdroje'!F153</f>
        <v>1240.455</v>
      </c>
      <c r="F10" s="17">
        <f>'[1]Zdroje'!H153</f>
        <v>444.493</v>
      </c>
      <c r="G10" s="17">
        <f>'[1]Zdroje'!I153</f>
        <v>0</v>
      </c>
      <c r="H10" s="17">
        <f>'[1]Zdroje'!J153</f>
        <v>0</v>
      </c>
    </row>
    <row r="11" spans="1:8" ht="15.75">
      <c r="A11" s="19" t="s">
        <v>8</v>
      </c>
      <c r="B11" s="17">
        <f>'[1]Zdroje'!C154</f>
        <v>-7242</v>
      </c>
      <c r="C11" s="17">
        <f>'[1]Zdroje'!D154</f>
        <v>-2101</v>
      </c>
      <c r="D11" s="17">
        <f>'[1]Zdroje'!E154</f>
        <v>-2643</v>
      </c>
      <c r="E11" s="17">
        <f>'[1]Zdroje'!F154</f>
        <v>-1420.49529</v>
      </c>
      <c r="F11" s="17">
        <f>'[1]Zdroje'!H154</f>
        <v>-195.86587</v>
      </c>
      <c r="G11" s="17">
        <f>'[1]Zdroje'!I154</f>
        <v>2000.88658</v>
      </c>
      <c r="H11" s="17">
        <f>'[1]Zdroje'!J154</f>
        <v>2475.4744699999997</v>
      </c>
    </row>
    <row r="12" spans="1:8" ht="16.5" thickBot="1">
      <c r="A12" s="16" t="s">
        <v>9</v>
      </c>
      <c r="B12" s="17">
        <f>'[1]Zdroje'!C156</f>
        <v>15635.999999999985</v>
      </c>
      <c r="C12" s="17">
        <f>'[1]Zdroje'!D156</f>
        <v>32144</v>
      </c>
      <c r="D12" s="17">
        <f>'[1]Zdroje'!E156</f>
        <v>14506</v>
      </c>
      <c r="E12" s="17">
        <f>'[1]Zdroje'!F156</f>
        <v>8835.034289999987</v>
      </c>
      <c r="F12" s="17">
        <f>'[1]Zdroje'!H156</f>
        <v>570.678458753844</v>
      </c>
      <c r="G12" s="17">
        <f>'[1]Zdroje'!I156</f>
        <v>454.0968881517954</v>
      </c>
      <c r="H12" s="17">
        <f>'[1]Zdroje'!J156</f>
        <v>665.6645871892201</v>
      </c>
    </row>
    <row r="13" spans="1:8" ht="16.5" thickBot="1">
      <c r="A13" s="44" t="s">
        <v>10</v>
      </c>
      <c r="B13" s="45">
        <v>7818</v>
      </c>
      <c r="C13" s="45">
        <v>8036</v>
      </c>
      <c r="D13" s="45">
        <v>14506</v>
      </c>
      <c r="E13" s="46">
        <f>-'[1]Cash'!G10</f>
        <v>28000</v>
      </c>
      <c r="F13" s="46">
        <f>-'[1]Cash'!H10</f>
        <v>24000</v>
      </c>
      <c r="G13" s="46">
        <f>-'[1]Cash'!I10</f>
        <v>24000</v>
      </c>
      <c r="H13" s="45">
        <f>-'[1]Cash'!J10</f>
        <v>332.83229359461006</v>
      </c>
    </row>
    <row r="14" spans="1:8" ht="15.75">
      <c r="A14" s="13" t="s">
        <v>11</v>
      </c>
      <c r="B14" s="20"/>
      <c r="C14" s="20"/>
      <c r="D14" s="20"/>
      <c r="E14" s="15"/>
      <c r="F14" s="15"/>
      <c r="G14" s="15"/>
      <c r="H14" s="14"/>
    </row>
    <row r="15" spans="1:8" ht="15.75">
      <c r="A15" s="18" t="s">
        <v>12</v>
      </c>
      <c r="B15" s="21">
        <v>71566.65338909911</v>
      </c>
      <c r="C15" s="21">
        <v>72249</v>
      </c>
      <c r="D15" s="21">
        <v>83264.127</v>
      </c>
      <c r="E15" s="22">
        <f>'[1]Vlastné imanie'!F11</f>
        <v>76668.88</v>
      </c>
      <c r="F15" s="22">
        <f>'[1]Vlastné imanie'!G11</f>
        <v>55295.15571749999</v>
      </c>
      <c r="G15" s="22">
        <f>'[1]Vlastné imanie'!H11</f>
        <v>31295.15571749999</v>
      </c>
      <c r="H15" s="21">
        <f>'[1]Vlastné imanie'!I11</f>
        <v>7295.155717499991</v>
      </c>
    </row>
    <row r="16" spans="1:8" ht="16.5" thickBot="1">
      <c r="A16" s="23" t="s">
        <v>13</v>
      </c>
      <c r="B16" s="24" t="s">
        <v>14</v>
      </c>
      <c r="C16" s="24" t="s">
        <v>14</v>
      </c>
      <c r="D16" s="24" t="s">
        <v>14</v>
      </c>
      <c r="E16" s="24" t="s">
        <v>14</v>
      </c>
      <c r="F16" s="24" t="s">
        <v>14</v>
      </c>
      <c r="G16" s="24" t="s">
        <v>14</v>
      </c>
      <c r="H16" s="25" t="s">
        <v>14</v>
      </c>
    </row>
    <row r="17" spans="1:8" ht="15.75">
      <c r="A17" s="26" t="s">
        <v>15</v>
      </c>
      <c r="B17" s="14"/>
      <c r="C17" s="14"/>
      <c r="D17" s="14"/>
      <c r="E17" s="15"/>
      <c r="F17" s="15"/>
      <c r="G17" s="15"/>
      <c r="H17" s="14"/>
    </row>
    <row r="18" spans="1:8" ht="15.75">
      <c r="A18" s="18" t="s">
        <v>16</v>
      </c>
      <c r="B18" s="17">
        <v>153629</v>
      </c>
      <c r="C18" s="17">
        <v>138484</v>
      </c>
      <c r="D18" s="17">
        <v>128731</v>
      </c>
      <c r="E18" s="22">
        <v>135939.002</v>
      </c>
      <c r="F18" s="22">
        <v>164466.06730128988</v>
      </c>
      <c r="G18" s="22">
        <v>185560.19389896555</v>
      </c>
      <c r="H18" s="21">
        <v>189216.42904952113</v>
      </c>
    </row>
    <row r="19" spans="1:8" ht="15.75">
      <c r="A19" s="18" t="s">
        <v>17</v>
      </c>
      <c r="B19" s="17">
        <v>25629</v>
      </c>
      <c r="C19" s="17">
        <v>9143</v>
      </c>
      <c r="D19" s="17">
        <v>12315</v>
      </c>
      <c r="E19" s="22">
        <v>14629.753</v>
      </c>
      <c r="F19" s="22">
        <v>45093.12464295655</v>
      </c>
      <c r="G19" s="22">
        <v>43890.298736008976</v>
      </c>
      <c r="H19" s="21">
        <v>32301.752</v>
      </c>
    </row>
    <row r="20" spans="1:8" ht="15.75">
      <c r="A20" s="18" t="s">
        <v>18</v>
      </c>
      <c r="B20" s="17">
        <v>1561</v>
      </c>
      <c r="C20" s="17">
        <v>2169</v>
      </c>
      <c r="D20" s="17">
        <v>1649</v>
      </c>
      <c r="E20" s="27" t="s">
        <v>14</v>
      </c>
      <c r="F20" s="27" t="s">
        <v>14</v>
      </c>
      <c r="G20" s="27" t="s">
        <v>14</v>
      </c>
      <c r="H20" s="28" t="s">
        <v>14</v>
      </c>
    </row>
    <row r="21" spans="1:8" ht="16.5" thickBot="1">
      <c r="A21" s="19" t="s">
        <v>19</v>
      </c>
      <c r="B21" s="17">
        <v>7642</v>
      </c>
      <c r="C21" s="17">
        <v>6016</v>
      </c>
      <c r="D21" s="17">
        <v>6143</v>
      </c>
      <c r="E21" s="22">
        <v>3453</v>
      </c>
      <c r="F21" s="22">
        <v>3556.59</v>
      </c>
      <c r="G21" s="22">
        <v>3663.2877000000003</v>
      </c>
      <c r="H21" s="21">
        <v>3773.1863310000003</v>
      </c>
    </row>
    <row r="22" spans="1:8" ht="15.75">
      <c r="A22" s="29" t="s">
        <v>20</v>
      </c>
      <c r="B22" s="14"/>
      <c r="C22" s="14"/>
      <c r="D22" s="14"/>
      <c r="E22" s="15"/>
      <c r="F22" s="15"/>
      <c r="G22" s="15"/>
      <c r="H22" s="14"/>
    </row>
    <row r="23" spans="1:8" ht="15.75">
      <c r="A23" s="30" t="s">
        <v>21</v>
      </c>
      <c r="B23" s="17">
        <v>107707.19644161189</v>
      </c>
      <c r="C23" s="17">
        <v>156395</v>
      </c>
      <c r="D23" s="17">
        <v>175755</v>
      </c>
      <c r="E23" s="22">
        <f>'[1]Cash'!E14</f>
        <v>149166.164</v>
      </c>
      <c r="F23" s="22">
        <f>'[1]Cash'!G14</f>
        <v>101633.96283015383</v>
      </c>
      <c r="G23" s="22">
        <f>'[1]Cash'!H14</f>
        <v>53612.124606755635</v>
      </c>
      <c r="H23" s="21">
        <f>'[1]Cash'!I14</f>
        <v>11061.800757413192</v>
      </c>
    </row>
    <row r="24" spans="1:8" ht="16.5" thickBot="1">
      <c r="A24" s="30" t="s">
        <v>22</v>
      </c>
      <c r="B24" s="17">
        <v>1301306</v>
      </c>
      <c r="C24" s="17">
        <v>1247894</v>
      </c>
      <c r="D24" s="17">
        <v>1163743</v>
      </c>
      <c r="E24" s="22">
        <v>1084258.682655</v>
      </c>
      <c r="F24" s="22">
        <v>991329.6156081001</v>
      </c>
      <c r="G24" s="22">
        <v>903550.6409802621</v>
      </c>
      <c r="H24" s="21">
        <v>845749.4157798672</v>
      </c>
    </row>
    <row r="25" spans="1:8" ht="15.75">
      <c r="A25" s="26" t="s">
        <v>23</v>
      </c>
      <c r="B25" s="14"/>
      <c r="C25" s="14"/>
      <c r="D25" s="14"/>
      <c r="E25" s="15"/>
      <c r="F25" s="15"/>
      <c r="G25" s="15"/>
      <c r="H25" s="14"/>
    </row>
    <row r="26" spans="1:8" ht="15.75">
      <c r="A26" s="18" t="s">
        <v>24</v>
      </c>
      <c r="B26" s="17">
        <v>0</v>
      </c>
      <c r="C26" s="17">
        <v>0</v>
      </c>
      <c r="D26" s="17">
        <v>0</v>
      </c>
      <c r="E26" s="22">
        <v>0</v>
      </c>
      <c r="F26" s="22">
        <v>0</v>
      </c>
      <c r="G26" s="22">
        <v>0</v>
      </c>
      <c r="H26" s="21">
        <v>0</v>
      </c>
    </row>
    <row r="27" spans="1:8" ht="15.75">
      <c r="A27" s="18" t="s">
        <v>25</v>
      </c>
      <c r="B27" s="17">
        <v>0</v>
      </c>
      <c r="C27" s="17">
        <v>0</v>
      </c>
      <c r="D27" s="17">
        <v>0</v>
      </c>
      <c r="E27" s="22">
        <v>0</v>
      </c>
      <c r="F27" s="22">
        <v>0</v>
      </c>
      <c r="G27" s="22">
        <v>0</v>
      </c>
      <c r="H27" s="21">
        <v>0</v>
      </c>
    </row>
    <row r="28" spans="1:8" ht="15.75">
      <c r="A28" s="18" t="s">
        <v>26</v>
      </c>
      <c r="B28" s="17">
        <v>0</v>
      </c>
      <c r="C28" s="17">
        <v>0</v>
      </c>
      <c r="D28" s="17">
        <v>0</v>
      </c>
      <c r="E28" s="22">
        <v>0</v>
      </c>
      <c r="F28" s="22">
        <v>0</v>
      </c>
      <c r="G28" s="22">
        <v>0</v>
      </c>
      <c r="H28" s="21">
        <v>0</v>
      </c>
    </row>
    <row r="29" spans="1:8" ht="15.75">
      <c r="A29" s="19" t="s">
        <v>27</v>
      </c>
      <c r="B29" s="17">
        <v>0</v>
      </c>
      <c r="C29" s="17">
        <v>0</v>
      </c>
      <c r="D29" s="17">
        <v>0</v>
      </c>
      <c r="E29" s="22">
        <v>0</v>
      </c>
      <c r="F29" s="22">
        <v>0</v>
      </c>
      <c r="G29" s="22">
        <v>0</v>
      </c>
      <c r="H29" s="21">
        <v>0</v>
      </c>
    </row>
    <row r="30" spans="1:8" ht="16.5" thickBot="1">
      <c r="A30" s="23" t="s">
        <v>28</v>
      </c>
      <c r="B30" s="31">
        <v>0</v>
      </c>
      <c r="C30" s="31">
        <v>0</v>
      </c>
      <c r="D30" s="31">
        <v>0</v>
      </c>
      <c r="E30" s="32">
        <v>0</v>
      </c>
      <c r="F30" s="32">
        <v>0</v>
      </c>
      <c r="G30" s="32">
        <v>0</v>
      </c>
      <c r="H30" s="33">
        <v>0</v>
      </c>
    </row>
    <row r="31" spans="1:8" ht="15.75">
      <c r="A31" s="26" t="s">
        <v>29</v>
      </c>
      <c r="B31" s="14"/>
      <c r="C31" s="14"/>
      <c r="D31" s="14"/>
      <c r="E31" s="15"/>
      <c r="F31" s="15"/>
      <c r="G31" s="15"/>
      <c r="H31" s="14"/>
    </row>
    <row r="32" spans="1:8" ht="15.75">
      <c r="A32" s="18" t="s">
        <v>30</v>
      </c>
      <c r="B32" s="17">
        <v>163284.4718847507</v>
      </c>
      <c r="C32" s="17">
        <v>118711</v>
      </c>
      <c r="D32" s="17">
        <v>87734</v>
      </c>
      <c r="E32" s="22">
        <f>'[1]Zdroje'!F26</f>
        <v>77736.557</v>
      </c>
      <c r="F32" s="22">
        <f>'[1]Zdroje'!H26</f>
        <v>33126.23963504507</v>
      </c>
      <c r="G32" s="22">
        <f>'[1]Zdroje'!I26</f>
        <v>40279.64437266835</v>
      </c>
      <c r="H32" s="21">
        <f>'[1]Zdroje'!J26</f>
        <v>40433.73875933472</v>
      </c>
    </row>
    <row r="33" spans="1:8" ht="15.75">
      <c r="A33" s="18" t="s">
        <v>31</v>
      </c>
      <c r="B33" s="17">
        <v>0</v>
      </c>
      <c r="C33" s="17">
        <v>0</v>
      </c>
      <c r="D33" s="17">
        <v>0</v>
      </c>
      <c r="E33" s="22">
        <v>0</v>
      </c>
      <c r="F33" s="22">
        <v>0</v>
      </c>
      <c r="G33" s="22">
        <v>0</v>
      </c>
      <c r="H33" s="21">
        <v>0</v>
      </c>
    </row>
    <row r="34" spans="1:8" ht="16.5" thickBot="1">
      <c r="A34" s="23" t="s">
        <v>32</v>
      </c>
      <c r="B34" s="31">
        <v>0</v>
      </c>
      <c r="C34" s="31">
        <v>0</v>
      </c>
      <c r="D34" s="31">
        <v>0</v>
      </c>
      <c r="E34" s="32">
        <v>0</v>
      </c>
      <c r="F34" s="32">
        <v>0</v>
      </c>
      <c r="G34" s="32">
        <v>0</v>
      </c>
      <c r="H34" s="33">
        <v>0</v>
      </c>
    </row>
    <row r="35" spans="1:8" ht="15.75">
      <c r="A35" s="34" t="s">
        <v>33</v>
      </c>
      <c r="B35" s="20"/>
      <c r="C35" s="20"/>
      <c r="D35" s="20"/>
      <c r="E35" s="35"/>
      <c r="F35" s="35"/>
      <c r="G35" s="35"/>
      <c r="H35" s="20"/>
    </row>
    <row r="36" spans="1:8" ht="15.75">
      <c r="A36" s="18" t="s">
        <v>34</v>
      </c>
      <c r="B36" s="17">
        <v>0</v>
      </c>
      <c r="C36" s="17">
        <v>0</v>
      </c>
      <c r="D36" s="17">
        <v>0</v>
      </c>
      <c r="E36" s="22">
        <v>0</v>
      </c>
      <c r="F36" s="22">
        <v>0</v>
      </c>
      <c r="G36" s="22">
        <v>0</v>
      </c>
      <c r="H36" s="21">
        <v>0</v>
      </c>
    </row>
    <row r="37" spans="1:8" ht="15.75">
      <c r="A37" s="18" t="s">
        <v>35</v>
      </c>
      <c r="B37" s="17">
        <v>20882</v>
      </c>
      <c r="C37" s="17">
        <v>9223</v>
      </c>
      <c r="D37" s="17">
        <v>6297</v>
      </c>
      <c r="E37" s="22">
        <v>7117</v>
      </c>
      <c r="F37" s="22">
        <f>'[1]Zdroje'!H119</f>
        <v>4762.877048242299</v>
      </c>
      <c r="G37" s="22">
        <f>'[1]Zdroje'!I119</f>
        <v>7083.668414015317</v>
      </c>
      <c r="H37" s="21">
        <f>'[1]Zdroje'!J119</f>
        <v>7982.302005939163</v>
      </c>
    </row>
    <row r="38" spans="1:8" ht="16.5" thickBot="1">
      <c r="A38" s="23" t="s">
        <v>36</v>
      </c>
      <c r="B38" s="17">
        <v>27654</v>
      </c>
      <c r="C38" s="17">
        <v>23975</v>
      </c>
      <c r="D38" s="17">
        <v>18318</v>
      </c>
      <c r="E38" s="22">
        <v>25797</v>
      </c>
      <c r="F38" s="22">
        <f>'[1]Zdroje'!H120</f>
        <v>8550.915902757597</v>
      </c>
      <c r="G38" s="22">
        <f>'[1]Zdroje'!I120</f>
        <v>7966.637612740993</v>
      </c>
      <c r="H38" s="21">
        <f>'[1]Zdroje'!J120</f>
        <v>8087.248418108731</v>
      </c>
    </row>
    <row r="39" spans="1:8" ht="15.75">
      <c r="A39" s="26" t="s">
        <v>37</v>
      </c>
      <c r="B39" s="14"/>
      <c r="C39" s="14"/>
      <c r="D39" s="14"/>
      <c r="E39" s="15"/>
      <c r="F39" s="15"/>
      <c r="G39" s="15"/>
      <c r="H39" s="14"/>
    </row>
    <row r="40" spans="1:8" ht="15.75">
      <c r="A40" s="18" t="s">
        <v>38</v>
      </c>
      <c r="B40" s="17">
        <v>1242</v>
      </c>
      <c r="C40" s="17">
        <v>1149</v>
      </c>
      <c r="D40" s="17">
        <v>1023</v>
      </c>
      <c r="E40" s="22">
        <v>892</v>
      </c>
      <c r="F40" s="22">
        <v>795</v>
      </c>
      <c r="G40" s="22">
        <v>728</v>
      </c>
      <c r="H40" s="21">
        <v>711</v>
      </c>
    </row>
    <row r="41" spans="1:8" ht="15.75">
      <c r="A41" s="18" t="s">
        <v>39</v>
      </c>
      <c r="B41" s="17">
        <v>15785</v>
      </c>
      <c r="C41" s="17">
        <v>15785</v>
      </c>
      <c r="D41" s="17">
        <v>9551</v>
      </c>
      <c r="E41" s="22">
        <v>14851</v>
      </c>
      <c r="F41" s="22">
        <f>'[1]Zdroje'!H121*0.76</f>
        <v>4834.761481628757</v>
      </c>
      <c r="G41" s="22">
        <f>'[1]Zdroje'!I121*0.76</f>
        <v>4886.73906899798</v>
      </c>
      <c r="H41" s="21">
        <f>'[1]Zdroje'!J121*0.76</f>
        <v>5487.1829671463975</v>
      </c>
    </row>
    <row r="42" spans="1:8" ht="16.5" thickBot="1">
      <c r="A42" s="23" t="s">
        <v>40</v>
      </c>
      <c r="B42" s="31">
        <v>0</v>
      </c>
      <c r="C42" s="31">
        <v>0</v>
      </c>
      <c r="D42" s="31">
        <v>1734.3</v>
      </c>
      <c r="E42" s="32">
        <v>1541</v>
      </c>
      <c r="F42" s="32">
        <v>1491</v>
      </c>
      <c r="G42" s="32">
        <v>1498</v>
      </c>
      <c r="H42" s="33">
        <v>1155</v>
      </c>
    </row>
    <row r="43" spans="1:8" ht="15.75">
      <c r="A43" s="36"/>
      <c r="B43" s="37"/>
      <c r="C43" s="37"/>
      <c r="D43" s="37"/>
      <c r="E43" s="37"/>
      <c r="F43" s="37"/>
      <c r="G43" s="37"/>
      <c r="H43" s="37"/>
    </row>
    <row r="44" spans="1:8" ht="12.75">
      <c r="A44" s="38" t="s">
        <v>41</v>
      </c>
      <c r="B44" s="37">
        <f>'[1]Zdroje'!C12+'[1]Zdroje'!C13</f>
        <v>25774</v>
      </c>
      <c r="C44" s="37">
        <f>'[1]Zdroje'!D12+'[1]Zdroje'!D13</f>
        <v>33908</v>
      </c>
      <c r="D44" s="37">
        <f>'[1]Zdroje'!E12+'[1]Zdroje'!E13</f>
        <v>38998</v>
      </c>
      <c r="E44" s="37">
        <f>'[1]Zdroje'!F12+'[1]Zdroje'!F13</f>
        <v>27551</v>
      </c>
      <c r="F44" s="37">
        <f>'[1]Zdroje'!H12+'[1]Zdroje'!H13</f>
        <v>55500</v>
      </c>
      <c r="G44" s="37">
        <f>'[1]Zdroje'!I12+'[1]Zdroje'!I13</f>
        <v>51500</v>
      </c>
      <c r="H44" s="37">
        <f>'[1]Zdroje'!J12+'[1]Zdroje'!J13</f>
        <v>51500</v>
      </c>
    </row>
    <row r="45" spans="1:8" ht="12.75">
      <c r="A45" s="1" t="s">
        <v>42</v>
      </c>
      <c r="B45" s="2">
        <f>'[1]Zdroje'!C15+'[1]Zdroje'!C16</f>
        <v>0</v>
      </c>
      <c r="C45" s="2">
        <f>'[1]Zdroje'!D15+'[1]Zdroje'!D16</f>
        <v>2923</v>
      </c>
      <c r="D45" s="2">
        <f>'[1]Zdroje'!E15+'[1]Zdroje'!E16</f>
        <v>1846</v>
      </c>
      <c r="E45" s="2">
        <f>'[1]Zdroje'!F15+'[1]Zdroje'!F16</f>
        <v>3690.154</v>
      </c>
      <c r="F45" s="2">
        <f>'[1]Zdroje'!H15+'[1]Zdroje'!H16</f>
        <v>9150</v>
      </c>
      <c r="G45" s="2">
        <f>'[1]Zdroje'!I15+'[1]Zdroje'!I16</f>
        <v>9150</v>
      </c>
      <c r="H45" s="2">
        <f>'[1]Zdroje'!J15+'[1]Zdroje'!J16</f>
        <v>9150</v>
      </c>
    </row>
    <row r="47" spans="2:8" ht="12.75">
      <c r="B47" s="3"/>
      <c r="C47" s="3"/>
      <c r="D47" s="3"/>
      <c r="E47" s="3"/>
      <c r="G47" s="3"/>
      <c r="H47" s="3"/>
    </row>
    <row r="48" spans="5:8" ht="12.75">
      <c r="E48" s="3"/>
      <c r="G48" s="3"/>
      <c r="H48" s="3"/>
    </row>
    <row r="49" spans="5:8" ht="12.75">
      <c r="E49" s="3"/>
      <c r="G49" s="3"/>
      <c r="H49" s="3"/>
    </row>
    <row r="51" spans="6:8" ht="12.75" customHeight="1" hidden="1">
      <c r="F51" s="2"/>
      <c r="G51" s="2"/>
      <c r="H51" s="2"/>
    </row>
    <row r="52" spans="4:8" ht="12.75">
      <c r="D52" s="39"/>
      <c r="F52" s="2"/>
      <c r="G52" s="2"/>
      <c r="H52" s="2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JAVYS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Masár Anton</dc:creator>
  <cp:keywords/>
  <dc:description/>
  <cp:lastModifiedBy>kobidova</cp:lastModifiedBy>
  <cp:lastPrinted>2011-10-05T11:03:40Z</cp:lastPrinted>
  <dcterms:created xsi:type="dcterms:W3CDTF">2011-09-22T15:08:58Z</dcterms:created>
  <dcterms:modified xsi:type="dcterms:W3CDTF">2011-10-05T11:04:42Z</dcterms:modified>
  <cp:category/>
  <cp:version/>
  <cp:contentType/>
  <cp:contentStatus/>
</cp:coreProperties>
</file>