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196" activeTab="1"/>
  </bookViews>
  <sheets>
    <sheet name="Hárok1" sheetId="1" r:id="rId1"/>
    <sheet name="Hárok2" sheetId="2" r:id="rId2"/>
  </sheets>
  <definedNames>
    <definedName name="_xlnm.Print_Area" localSheetId="0">'Hárok1'!$A$1:$G$73</definedName>
    <definedName name="_xlnm.Print_Area" localSheetId="1">'Hárok2'!$A$1:$H$89</definedName>
  </definedNames>
  <calcPr fullCalcOnLoad="1"/>
</workbook>
</file>

<file path=xl/sharedStrings.xml><?xml version="1.0" encoding="utf-8"?>
<sst xmlns="http://schemas.openxmlformats.org/spreadsheetml/2006/main" count="349" uniqueCount="105">
  <si>
    <t>prijímateľ</t>
  </si>
  <si>
    <t>ERDF</t>
  </si>
  <si>
    <t>Contributions</t>
  </si>
  <si>
    <t xml:space="preserve">Spolu </t>
  </si>
  <si>
    <t xml:space="preserve">IP Viborg </t>
  </si>
  <si>
    <t>ŽoP č. 1</t>
  </si>
  <si>
    <t>09/IP Viborg/1-IP1</t>
  </si>
  <si>
    <t>ŽoP č. 2</t>
  </si>
  <si>
    <t>09/IP Viborg/1-IP2</t>
  </si>
  <si>
    <t>ŽoP č. 3</t>
  </si>
  <si>
    <t>10/IP Viborg/1-IP3</t>
  </si>
  <si>
    <t>ŽoP č. 4</t>
  </si>
  <si>
    <t>10/IP Viborg/1-IP4</t>
  </si>
  <si>
    <t>IP Turku</t>
  </si>
  <si>
    <t>09/IP Turku/1-IP1</t>
  </si>
  <si>
    <t>09/IPTurku/1-IP2</t>
  </si>
  <si>
    <t>09/IP Turku/1-IP3</t>
  </si>
  <si>
    <t>10/IP Turku/1-IP4</t>
  </si>
  <si>
    <t>IP Valencia</t>
  </si>
  <si>
    <t>09/IP Valencia/1-IP1</t>
  </si>
  <si>
    <t>09/IP Valencia/1-IP2</t>
  </si>
  <si>
    <t>10/IP Valencia/1-IP3</t>
  </si>
  <si>
    <t>IP Viedeň</t>
  </si>
  <si>
    <t>09/IP Vienna/1-IP1</t>
  </si>
  <si>
    <t>09/IP Vienna/1-IP2</t>
  </si>
  <si>
    <t>10/IP Vienna/1-IP3</t>
  </si>
  <si>
    <t>schválená</t>
  </si>
  <si>
    <t>Spolu IP</t>
  </si>
  <si>
    <t>Prioritná os č.1</t>
  </si>
  <si>
    <t>09/MA/1-IP1</t>
  </si>
  <si>
    <t>zamietnutá</t>
  </si>
  <si>
    <t>Prioritná os č.2</t>
  </si>
  <si>
    <t>09/MA/2-IP1</t>
  </si>
  <si>
    <t>10/MA/2-IP2</t>
  </si>
  <si>
    <t>10/MA/2-IP3</t>
  </si>
  <si>
    <t>10/MA/2-IP4</t>
  </si>
  <si>
    <t>ŽoP č. 5</t>
  </si>
  <si>
    <t>10/MA/2-IP5</t>
  </si>
  <si>
    <t>ŽoP č. 6</t>
  </si>
  <si>
    <t>10/MA/2-IP6</t>
  </si>
  <si>
    <t>ŽoP č. 7</t>
  </si>
  <si>
    <t>09/IS/1-IP1</t>
  </si>
  <si>
    <t>09/IS/2-IP1</t>
  </si>
  <si>
    <t>09/IS/1-IP2</t>
  </si>
  <si>
    <t>09/IS/2-IP2</t>
  </si>
  <si>
    <t>10/IS/1-IP3</t>
  </si>
  <si>
    <t>09/IS/2-IP3</t>
  </si>
  <si>
    <t>10/IS/1-IP4</t>
  </si>
  <si>
    <t>10/IS/1-IP5</t>
  </si>
  <si>
    <t>10/IS/1-IP6</t>
  </si>
  <si>
    <t>10/IS/1-IP7</t>
  </si>
  <si>
    <t>CO</t>
  </si>
  <si>
    <t>09/CA/2-IP1</t>
  </si>
  <si>
    <t xml:space="preserve">OA </t>
  </si>
  <si>
    <t xml:space="preserve">ŽoP č. 1 </t>
  </si>
  <si>
    <t>Prioritná os č. 2</t>
  </si>
  <si>
    <t>Spolu schválené</t>
  </si>
  <si>
    <t>Spolu za PO 1</t>
  </si>
  <si>
    <t xml:space="preserve">Spolu za PO 2 </t>
  </si>
  <si>
    <t>Spolu zamietnuté</t>
  </si>
  <si>
    <t>09/AA/2-IP1</t>
  </si>
  <si>
    <t>číslo ŽoP</t>
  </si>
  <si>
    <t>v procese overovania</t>
  </si>
  <si>
    <t>10/IP Vienna/1-IP4</t>
  </si>
  <si>
    <t>10/MA/2-IP7</t>
  </si>
  <si>
    <t>dátum schválenia/zamietnutia</t>
  </si>
  <si>
    <t>schválená/uhradená</t>
  </si>
  <si>
    <t>10/IP Viborg/1-IP5</t>
  </si>
  <si>
    <t>11/IP Viborg/1-IP7</t>
  </si>
  <si>
    <t>10/IP Turku/1-IP5</t>
  </si>
  <si>
    <t>11/IP Turku/1-IP6</t>
  </si>
  <si>
    <t>10/IP Valencia/1-IP4</t>
  </si>
  <si>
    <t>11/IP Valencia/1-IP5</t>
  </si>
  <si>
    <t>11/IP Vienna/1-IP5</t>
  </si>
  <si>
    <t>BSK</t>
  </si>
  <si>
    <t>ŽoP č. 8</t>
  </si>
  <si>
    <t>IS</t>
  </si>
  <si>
    <t>09/CA/2-IP2</t>
  </si>
  <si>
    <t>11/CA/2-IP4</t>
  </si>
  <si>
    <t>10/AA/2-IP2</t>
  </si>
  <si>
    <t>Celkom</t>
  </si>
  <si>
    <t xml:space="preserve">Priebežné ŽoP v EUR k 30.06.2011 </t>
  </si>
  <si>
    <t>stav k 30.06.2011</t>
  </si>
  <si>
    <t>Spolu v procese overovania</t>
  </si>
  <si>
    <t>Spolu vrátené na RO</t>
  </si>
  <si>
    <t>vrátená na RO</t>
  </si>
  <si>
    <t>Poznámka</t>
  </si>
  <si>
    <t>11/CA/2-IP3</t>
  </si>
  <si>
    <t>10/IS/1-IP8</t>
  </si>
  <si>
    <t>10/MA/2-IP8</t>
  </si>
  <si>
    <t>ŽoP nebola uhradená z dôvodu, že sa jedná o zúčtovanie ZP vo výške 100%.</t>
  </si>
  <si>
    <t>ŽoP nebola uhradená z dôvodu, že sa jedná o zúčtovanie celej 3. tranže ZP a časti 2. tranže ZP.</t>
  </si>
  <si>
    <t>10/IP Viborg/1-IP6</t>
  </si>
  <si>
    <t xml:space="preserve">Priebežné ŽoP v EUR k 31.12.2010 </t>
  </si>
  <si>
    <t>stav k 31.12.2010</t>
  </si>
  <si>
    <t>3=(1+2)</t>
  </si>
  <si>
    <t xml:space="preserve">schválená </t>
  </si>
  <si>
    <t>10/I IP Valencia/1-IP4</t>
  </si>
  <si>
    <t>Riadiaci orgán</t>
  </si>
  <si>
    <t>Spolu schválené RO</t>
  </si>
  <si>
    <t>Spolu zamietnuté RO</t>
  </si>
  <si>
    <t>Interact Secretariat</t>
  </si>
  <si>
    <t>Spolu schválené IS</t>
  </si>
  <si>
    <t>Spolu zamietnuté IS</t>
  </si>
  <si>
    <t>Celkom predložené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</si>
</sst>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i/>
      <sz val="12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i/>
      <sz val="12"/>
      <name val="Arial"/>
      <family val="2"/>
    </font>
    <font>
      <i/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" fillId="0" borderId="10" xfId="48" applyFont="1" applyFill="1" applyBorder="1">
      <alignment/>
      <protection/>
    </xf>
    <xf numFmtId="0" fontId="4" fillId="0" borderId="11" xfId="48" applyFont="1" applyFill="1" applyBorder="1" applyAlignment="1">
      <alignment horizontal="center"/>
      <protection/>
    </xf>
    <xf numFmtId="4" fontId="4" fillId="0" borderId="11" xfId="48" applyNumberFormat="1" applyFont="1" applyFill="1" applyBorder="1">
      <alignment/>
      <protection/>
    </xf>
    <xf numFmtId="0" fontId="3" fillId="0" borderId="12" xfId="48" applyFont="1" applyFill="1" applyBorder="1">
      <alignment/>
      <protection/>
    </xf>
    <xf numFmtId="4" fontId="4" fillId="0" borderId="13" xfId="48" applyNumberFormat="1" applyFont="1" applyFill="1" applyBorder="1">
      <alignment/>
      <protection/>
    </xf>
    <xf numFmtId="0" fontId="4" fillId="0" borderId="13" xfId="48" applyFont="1" applyFill="1" applyBorder="1" applyAlignment="1">
      <alignment horizontal="center"/>
      <protection/>
    </xf>
    <xf numFmtId="4" fontId="4" fillId="0" borderId="14" xfId="48" applyNumberFormat="1" applyFont="1" applyFill="1" applyBorder="1">
      <alignment/>
      <protection/>
    </xf>
    <xf numFmtId="0" fontId="3" fillId="33" borderId="10" xfId="48" applyFont="1" applyFill="1" applyBorder="1">
      <alignment/>
      <protection/>
    </xf>
    <xf numFmtId="4" fontId="3" fillId="33" borderId="11" xfId="48" applyNumberFormat="1" applyFont="1" applyFill="1" applyBorder="1">
      <alignment/>
      <protection/>
    </xf>
    <xf numFmtId="0" fontId="4" fillId="0" borderId="11" xfId="48" applyFont="1" applyFill="1" applyBorder="1">
      <alignment/>
      <protection/>
    </xf>
    <xf numFmtId="0" fontId="4" fillId="0" borderId="10" xfId="48" applyFont="1" applyBorder="1">
      <alignment/>
      <protection/>
    </xf>
    <xf numFmtId="4" fontId="4" fillId="0" borderId="11" xfId="48" applyNumberFormat="1" applyFont="1" applyBorder="1" applyAlignment="1">
      <alignment/>
      <protection/>
    </xf>
    <xf numFmtId="0" fontId="3" fillId="0" borderId="10" xfId="48" applyFont="1" applyBorder="1">
      <alignment/>
      <protection/>
    </xf>
    <xf numFmtId="0" fontId="4" fillId="0" borderId="13" xfId="48" applyFont="1" applyBorder="1">
      <alignment/>
      <protection/>
    </xf>
    <xf numFmtId="4" fontId="4" fillId="0" borderId="13" xfId="48" applyNumberFormat="1" applyFont="1" applyBorder="1">
      <alignment/>
      <protection/>
    </xf>
    <xf numFmtId="4" fontId="6" fillId="0" borderId="13" xfId="48" applyNumberFormat="1" applyFont="1" applyBorder="1" applyAlignment="1">
      <alignment/>
      <protection/>
    </xf>
    <xf numFmtId="0" fontId="4" fillId="0" borderId="13" xfId="48" applyFont="1" applyFill="1" applyBorder="1">
      <alignment/>
      <protection/>
    </xf>
    <xf numFmtId="0" fontId="3" fillId="0" borderId="11" xfId="48" applyFont="1" applyBorder="1">
      <alignment/>
      <protection/>
    </xf>
    <xf numFmtId="4" fontId="4" fillId="0" borderId="15" xfId="48" applyNumberFormat="1" applyFont="1" applyBorder="1">
      <alignment/>
      <protection/>
    </xf>
    <xf numFmtId="0" fontId="3" fillId="33" borderId="11" xfId="48" applyFont="1" applyFill="1" applyBorder="1">
      <alignment/>
      <protection/>
    </xf>
    <xf numFmtId="4" fontId="4" fillId="0" borderId="11" xfId="48" applyNumberFormat="1" applyFont="1" applyBorder="1">
      <alignment/>
      <protection/>
    </xf>
    <xf numFmtId="4" fontId="4" fillId="0" borderId="16" xfId="48" applyNumberFormat="1" applyFont="1" applyBorder="1">
      <alignment/>
      <protection/>
    </xf>
    <xf numFmtId="0" fontId="4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0" xfId="48" applyFont="1" applyBorder="1">
      <alignment/>
      <protection/>
    </xf>
    <xf numFmtId="0" fontId="4" fillId="0" borderId="18" xfId="48" applyFont="1" applyBorder="1">
      <alignment/>
      <protection/>
    </xf>
    <xf numFmtId="4" fontId="4" fillId="0" borderId="17" xfId="48" applyNumberFormat="1" applyFont="1" applyBorder="1" applyAlignment="1">
      <alignment/>
      <protection/>
    </xf>
    <xf numFmtId="4" fontId="4" fillId="0" borderId="13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4" fontId="3" fillId="33" borderId="13" xfId="48" applyNumberFormat="1" applyFont="1" applyFill="1" applyBorder="1">
      <alignment/>
      <protection/>
    </xf>
    <xf numFmtId="4" fontId="3" fillId="0" borderId="11" xfId="48" applyNumberFormat="1" applyFont="1" applyFill="1" applyBorder="1">
      <alignment/>
      <protection/>
    </xf>
    <xf numFmtId="4" fontId="3" fillId="0" borderId="14" xfId="48" applyNumberFormat="1" applyFont="1" applyFill="1" applyBorder="1">
      <alignment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0" borderId="21" xfId="48" applyFont="1" applyFill="1" applyBorder="1">
      <alignment/>
      <protection/>
    </xf>
    <xf numFmtId="14" fontId="4" fillId="0" borderId="11" xfId="48" applyNumberFormat="1" applyFont="1" applyFill="1" applyBorder="1">
      <alignment/>
      <protection/>
    </xf>
    <xf numFmtId="14" fontId="4" fillId="0" borderId="13" xfId="48" applyNumberFormat="1" applyFont="1" applyFill="1" applyBorder="1">
      <alignment/>
      <protection/>
    </xf>
    <xf numFmtId="4" fontId="4" fillId="0" borderId="15" xfId="48" applyNumberFormat="1" applyFont="1" applyFill="1" applyBorder="1">
      <alignment/>
      <protection/>
    </xf>
    <xf numFmtId="0" fontId="3" fillId="0" borderId="19" xfId="48" applyFont="1" applyFill="1" applyBorder="1">
      <alignment/>
      <protection/>
    </xf>
    <xf numFmtId="0" fontId="7" fillId="0" borderId="20" xfId="0" applyFont="1" applyBorder="1" applyAlignment="1">
      <alignment/>
    </xf>
    <xf numFmtId="0" fontId="4" fillId="0" borderId="21" xfId="48" applyFont="1" applyBorder="1">
      <alignment/>
      <protection/>
    </xf>
    <xf numFmtId="4" fontId="4" fillId="0" borderId="0" xfId="48" applyNumberFormat="1" applyFont="1" applyFill="1" applyBorder="1" applyAlignment="1">
      <alignment/>
      <protection/>
    </xf>
    <xf numFmtId="0" fontId="3" fillId="0" borderId="19" xfId="48" applyFont="1" applyBorder="1">
      <alignment/>
      <protection/>
    </xf>
    <xf numFmtId="0" fontId="7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4" fillId="0" borderId="12" xfId="48" applyFont="1" applyBorder="1">
      <alignment/>
      <protection/>
    </xf>
    <xf numFmtId="0" fontId="9" fillId="0" borderId="13" xfId="48" applyFont="1" applyFill="1" applyBorder="1" applyAlignment="1">
      <alignment horizontal="center"/>
      <protection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" fillId="0" borderId="22" xfId="48" applyFont="1" applyBorder="1">
      <alignment/>
      <protection/>
    </xf>
    <xf numFmtId="0" fontId="4" fillId="0" borderId="22" xfId="48" applyFont="1" applyBorder="1">
      <alignment/>
      <protection/>
    </xf>
    <xf numFmtId="14" fontId="4" fillId="0" borderId="17" xfId="48" applyNumberFormat="1" applyFont="1" applyFill="1" applyBorder="1">
      <alignment/>
      <protection/>
    </xf>
    <xf numFmtId="14" fontId="4" fillId="0" borderId="11" xfId="48" applyNumberFormat="1" applyFont="1" applyBorder="1">
      <alignment/>
      <protection/>
    </xf>
    <xf numFmtId="0" fontId="3" fillId="0" borderId="13" xfId="48" applyFont="1" applyBorder="1">
      <alignment/>
      <protection/>
    </xf>
    <xf numFmtId="14" fontId="4" fillId="0" borderId="13" xfId="48" applyNumberFormat="1" applyFont="1" applyBorder="1">
      <alignment/>
      <protection/>
    </xf>
    <xf numFmtId="4" fontId="4" fillId="0" borderId="15" xfId="48" applyNumberFormat="1" applyFont="1" applyBorder="1" applyAlignment="1">
      <alignment/>
      <protection/>
    </xf>
    <xf numFmtId="0" fontId="3" fillId="0" borderId="20" xfId="48" applyFont="1" applyBorder="1">
      <alignment/>
      <protection/>
    </xf>
    <xf numFmtId="0" fontId="3" fillId="0" borderId="0" xfId="48" applyFont="1" applyBorder="1">
      <alignment/>
      <protection/>
    </xf>
    <xf numFmtId="0" fontId="3" fillId="0" borderId="23" xfId="48" applyFont="1" applyBorder="1">
      <alignment/>
      <protection/>
    </xf>
    <xf numFmtId="0" fontId="3" fillId="0" borderId="24" xfId="48" applyFont="1" applyBorder="1">
      <alignment/>
      <protection/>
    </xf>
    <xf numFmtId="0" fontId="4" fillId="0" borderId="24" xfId="48" applyFont="1" applyBorder="1">
      <alignment/>
      <protection/>
    </xf>
    <xf numFmtId="4" fontId="4" fillId="0" borderId="24" xfId="48" applyNumberFormat="1" applyFont="1" applyBorder="1">
      <alignment/>
      <protection/>
    </xf>
    <xf numFmtId="4" fontId="7" fillId="0" borderId="20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3" fillId="0" borderId="13" xfId="48" applyNumberFormat="1" applyFont="1" applyFill="1" applyBorder="1">
      <alignment/>
      <protection/>
    </xf>
    <xf numFmtId="4" fontId="3" fillId="33" borderId="26" xfId="48" applyNumberFormat="1" applyFont="1" applyFill="1" applyBorder="1">
      <alignment/>
      <protection/>
    </xf>
    <xf numFmtId="14" fontId="4" fillId="0" borderId="11" xfId="48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4" fontId="4" fillId="0" borderId="14" xfId="48" applyNumberFormat="1" applyFont="1" applyBorder="1">
      <alignment/>
      <protection/>
    </xf>
    <xf numFmtId="4" fontId="4" fillId="0" borderId="14" xfId="48" applyNumberFormat="1" applyFont="1" applyBorder="1" applyAlignment="1">
      <alignment/>
      <protection/>
    </xf>
    <xf numFmtId="4" fontId="4" fillId="0" borderId="27" xfId="48" applyNumberFormat="1" applyFont="1" applyBorder="1">
      <alignment/>
      <protection/>
    </xf>
    <xf numFmtId="4" fontId="6" fillId="0" borderId="15" xfId="48" applyNumberFormat="1" applyFont="1" applyBorder="1" applyAlignment="1">
      <alignment/>
      <protection/>
    </xf>
    <xf numFmtId="4" fontId="4" fillId="0" borderId="27" xfId="48" applyNumberFormat="1" applyFont="1" applyBorder="1" applyAlignment="1">
      <alignment/>
      <protection/>
    </xf>
    <xf numFmtId="0" fontId="4" fillId="0" borderId="27" xfId="48" applyFont="1" applyBorder="1">
      <alignment/>
      <protection/>
    </xf>
    <xf numFmtId="4" fontId="4" fillId="0" borderId="0" xfId="48" applyNumberFormat="1" applyFont="1" applyBorder="1">
      <alignment/>
      <protection/>
    </xf>
    <xf numFmtId="4" fontId="4" fillId="0" borderId="14" xfId="0" applyNumberFormat="1" applyFont="1" applyBorder="1" applyAlignment="1">
      <alignment/>
    </xf>
    <xf numFmtId="4" fontId="3" fillId="33" borderId="28" xfId="48" applyNumberFormat="1" applyFont="1" applyFill="1" applyBorder="1">
      <alignment/>
      <protection/>
    </xf>
    <xf numFmtId="4" fontId="3" fillId="0" borderId="15" xfId="48" applyNumberFormat="1" applyFont="1" applyFill="1" applyBorder="1">
      <alignment/>
      <protection/>
    </xf>
    <xf numFmtId="4" fontId="3" fillId="33" borderId="26" xfId="48" applyNumberFormat="1" applyFont="1" applyFill="1" applyBorder="1" applyAlignment="1">
      <alignment horizontal="center"/>
      <protection/>
    </xf>
    <xf numFmtId="0" fontId="3" fillId="33" borderId="12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29" xfId="48" applyFont="1" applyFill="1" applyBorder="1" applyAlignment="1">
      <alignment horizontal="center"/>
      <protection/>
    </xf>
    <xf numFmtId="0" fontId="3" fillId="33" borderId="30" xfId="48" applyFont="1" applyFill="1" applyBorder="1" applyAlignment="1">
      <alignment horizontal="center"/>
      <protection/>
    </xf>
    <xf numFmtId="0" fontId="3" fillId="33" borderId="26" xfId="48" applyFont="1" applyFill="1" applyBorder="1" applyAlignment="1">
      <alignment horizontal="center"/>
      <protection/>
    </xf>
    <xf numFmtId="0" fontId="3" fillId="33" borderId="26" xfId="48" applyFont="1" applyFill="1" applyBorder="1" applyAlignment="1">
      <alignment horizontal="center" vertical="center" wrapText="1"/>
      <protection/>
    </xf>
    <xf numFmtId="4" fontId="7" fillId="0" borderId="20" xfId="0" applyNumberFormat="1" applyFont="1" applyFill="1" applyBorder="1" applyAlignment="1">
      <alignment/>
    </xf>
    <xf numFmtId="4" fontId="8" fillId="34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4" fontId="3" fillId="33" borderId="33" xfId="48" applyNumberFormat="1" applyFont="1" applyFill="1" applyBorder="1" applyAlignment="1">
      <alignment horizontal="center"/>
      <protection/>
    </xf>
    <xf numFmtId="4" fontId="3" fillId="33" borderId="34" xfId="48" applyNumberFormat="1" applyFont="1" applyFill="1" applyBorder="1">
      <alignment/>
      <protection/>
    </xf>
    <xf numFmtId="4" fontId="4" fillId="0" borderId="16" xfId="48" applyNumberFormat="1" applyFont="1" applyFill="1" applyBorder="1">
      <alignment/>
      <protection/>
    </xf>
    <xf numFmtId="4" fontId="3" fillId="33" borderId="16" xfId="48" applyNumberFormat="1" applyFont="1" applyFill="1" applyBorder="1">
      <alignment/>
      <protection/>
    </xf>
    <xf numFmtId="4" fontId="4" fillId="0" borderId="16" xfId="48" applyNumberFormat="1" applyFont="1" applyBorder="1" applyAlignment="1">
      <alignment/>
      <protection/>
    </xf>
    <xf numFmtId="4" fontId="5" fillId="0" borderId="16" xfId="48" applyNumberFormat="1" applyFont="1" applyBorder="1" applyAlignment="1">
      <alignment wrapText="1"/>
      <protection/>
    </xf>
    <xf numFmtId="0" fontId="4" fillId="0" borderId="16" xfId="48" applyFont="1" applyBorder="1">
      <alignment/>
      <protection/>
    </xf>
    <xf numFmtId="4" fontId="6" fillId="0" borderId="16" xfId="48" applyNumberFormat="1" applyFont="1" applyBorder="1" applyAlignment="1">
      <alignment/>
      <protection/>
    </xf>
    <xf numFmtId="0" fontId="4" fillId="0" borderId="10" xfId="48" applyFont="1" applyFill="1" applyBorder="1">
      <alignment/>
      <protection/>
    </xf>
    <xf numFmtId="4" fontId="3" fillId="33" borderId="33" xfId="48" applyNumberFormat="1" applyFont="1" applyFill="1" applyBorder="1">
      <alignment/>
      <protection/>
    </xf>
    <xf numFmtId="4" fontId="3" fillId="0" borderId="17" xfId="48" applyNumberFormat="1" applyFont="1" applyFill="1" applyBorder="1">
      <alignment/>
      <protection/>
    </xf>
    <xf numFmtId="4" fontId="3" fillId="0" borderId="27" xfId="48" applyNumberFormat="1" applyFont="1" applyFill="1" applyBorder="1">
      <alignment/>
      <protection/>
    </xf>
    <xf numFmtId="4" fontId="3" fillId="0" borderId="35" xfId="48" applyNumberFormat="1" applyFont="1" applyFill="1" applyBorder="1">
      <alignment/>
      <protection/>
    </xf>
    <xf numFmtId="4" fontId="3" fillId="0" borderId="36" xfId="48" applyNumberFormat="1" applyFont="1" applyFill="1" applyBorder="1">
      <alignment/>
      <protection/>
    </xf>
    <xf numFmtId="4" fontId="3" fillId="0" borderId="37" xfId="48" applyNumberFormat="1" applyFont="1" applyFill="1" applyBorder="1">
      <alignment/>
      <protection/>
    </xf>
    <xf numFmtId="4" fontId="3" fillId="0" borderId="16" xfId="48" applyNumberFormat="1" applyFont="1" applyFill="1" applyBorder="1">
      <alignment/>
      <protection/>
    </xf>
    <xf numFmtId="4" fontId="3" fillId="33" borderId="38" xfId="48" applyNumberFormat="1" applyFont="1" applyFill="1" applyBorder="1">
      <alignment/>
      <protection/>
    </xf>
    <xf numFmtId="0" fontId="11" fillId="0" borderId="0" xfId="51" applyFont="1" applyBorder="1">
      <alignment/>
      <protection/>
    </xf>
    <xf numFmtId="0" fontId="11" fillId="0" borderId="0" xfId="51" applyFont="1">
      <alignment/>
      <protection/>
    </xf>
    <xf numFmtId="0" fontId="12" fillId="0" borderId="0" xfId="0" applyFont="1" applyAlignment="1">
      <alignment/>
    </xf>
    <xf numFmtId="0" fontId="3" fillId="33" borderId="12" xfId="48" applyFont="1" applyFill="1" applyBorder="1" applyAlignment="1">
      <alignment horizontal="center"/>
      <protection/>
    </xf>
    <xf numFmtId="0" fontId="3" fillId="33" borderId="19" xfId="48" applyFont="1" applyFill="1" applyBorder="1" applyAlignment="1">
      <alignment horizontal="center"/>
      <protection/>
    </xf>
    <xf numFmtId="0" fontId="3" fillId="33" borderId="13" xfId="48" applyFont="1" applyFill="1" applyBorder="1" applyAlignment="1">
      <alignment horizontal="center"/>
      <protection/>
    </xf>
    <xf numFmtId="0" fontId="3" fillId="33" borderId="13" xfId="48" applyFont="1" applyFill="1" applyBorder="1" applyAlignment="1">
      <alignment horizontal="center" vertical="center" wrapText="1"/>
      <protection/>
    </xf>
    <xf numFmtId="4" fontId="3" fillId="33" borderId="13" xfId="48" applyNumberFormat="1" applyFont="1" applyFill="1" applyBorder="1" applyAlignment="1">
      <alignment horizontal="center"/>
      <protection/>
    </xf>
    <xf numFmtId="4" fontId="3" fillId="33" borderId="16" xfId="48" applyNumberFormat="1" applyFont="1" applyFill="1" applyBorder="1" applyAlignment="1">
      <alignment horizontal="center"/>
      <protection/>
    </xf>
    <xf numFmtId="4" fontId="13" fillId="0" borderId="0" xfId="51" applyNumberFormat="1" applyFont="1" applyFill="1" applyBorder="1" applyAlignment="1">
      <alignment horizontal="center"/>
      <protection/>
    </xf>
    <xf numFmtId="0" fontId="14" fillId="0" borderId="0" xfId="51" applyFont="1" applyBorder="1">
      <alignment/>
      <protection/>
    </xf>
    <xf numFmtId="0" fontId="14" fillId="0" borderId="0" xfId="51" applyFont="1">
      <alignment/>
      <protection/>
    </xf>
    <xf numFmtId="0" fontId="3" fillId="0" borderId="10" xfId="48" applyFont="1" applyFill="1" applyBorder="1" applyAlignment="1">
      <alignment horizontal="left"/>
      <protection/>
    </xf>
    <xf numFmtId="0" fontId="3" fillId="0" borderId="21" xfId="48" applyFont="1" applyFill="1" applyBorder="1" applyAlignment="1">
      <alignment horizontal="left"/>
      <protection/>
    </xf>
    <xf numFmtId="0" fontId="3" fillId="0" borderId="11" xfId="48" applyFont="1" applyFill="1" applyBorder="1">
      <alignment/>
      <protection/>
    </xf>
    <xf numFmtId="1" fontId="3" fillId="0" borderId="11" xfId="48" applyNumberFormat="1" applyFont="1" applyFill="1" applyBorder="1" applyAlignment="1">
      <alignment horizontal="center"/>
      <protection/>
    </xf>
    <xf numFmtId="1" fontId="3" fillId="0" borderId="16" xfId="48" applyNumberFormat="1" applyFont="1" applyFill="1" applyBorder="1" applyAlignment="1">
      <alignment horizontal="center"/>
      <protection/>
    </xf>
    <xf numFmtId="0" fontId="3" fillId="0" borderId="39" xfId="48" applyFont="1" applyFill="1" applyBorder="1">
      <alignment/>
      <protection/>
    </xf>
    <xf numFmtId="0" fontId="3" fillId="0" borderId="40" xfId="48" applyFont="1" applyFill="1" applyBorder="1">
      <alignment/>
      <protection/>
    </xf>
    <xf numFmtId="0" fontId="4" fillId="0" borderId="35" xfId="48" applyFont="1" applyFill="1" applyBorder="1">
      <alignment/>
      <protection/>
    </xf>
    <xf numFmtId="0" fontId="5" fillId="0" borderId="20" xfId="51" applyFont="1" applyFill="1" applyBorder="1">
      <alignment/>
      <protection/>
    </xf>
    <xf numFmtId="0" fontId="14" fillId="0" borderId="0" xfId="51" applyFont="1" applyFill="1" applyBorder="1">
      <alignment/>
      <protection/>
    </xf>
    <xf numFmtId="0" fontId="14" fillId="0" borderId="0" xfId="51" applyFont="1" applyFill="1">
      <alignment/>
      <protection/>
    </xf>
    <xf numFmtId="0" fontId="4" fillId="0" borderId="21" xfId="48" applyFont="1" applyFill="1" applyBorder="1" applyAlignment="1">
      <alignment horizontal="center"/>
      <protection/>
    </xf>
    <xf numFmtId="14" fontId="4" fillId="0" borderId="11" xfId="48" applyNumberFormat="1" applyFont="1" applyFill="1" applyBorder="1" applyAlignment="1">
      <alignment horizontal="center"/>
      <protection/>
    </xf>
    <xf numFmtId="4" fontId="14" fillId="0" borderId="0" xfId="51" applyNumberFormat="1" applyFont="1" applyFill="1" applyBorder="1">
      <alignment/>
      <protection/>
    </xf>
    <xf numFmtId="14" fontId="4" fillId="0" borderId="13" xfId="48" applyNumberFormat="1" applyFont="1" applyFill="1" applyBorder="1" applyAlignment="1">
      <alignment horizontal="center"/>
      <protection/>
    </xf>
    <xf numFmtId="4" fontId="4" fillId="0" borderId="34" xfId="48" applyNumberFormat="1" applyFont="1" applyFill="1" applyBorder="1">
      <alignment/>
      <protection/>
    </xf>
    <xf numFmtId="0" fontId="4" fillId="0" borderId="40" xfId="48" applyFont="1" applyFill="1" applyBorder="1" applyAlignment="1">
      <alignment horizontal="center"/>
      <protection/>
    </xf>
    <xf numFmtId="0" fontId="4" fillId="0" borderId="35" xfId="48" applyFont="1" applyFill="1" applyBorder="1" applyAlignment="1">
      <alignment horizontal="center"/>
      <protection/>
    </xf>
    <xf numFmtId="0" fontId="14" fillId="0" borderId="20" xfId="51" applyFont="1" applyFill="1" applyBorder="1">
      <alignment/>
      <protection/>
    </xf>
    <xf numFmtId="0" fontId="4" fillId="0" borderId="19" xfId="48" applyFont="1" applyFill="1" applyBorder="1" applyAlignment="1">
      <alignment horizontal="center"/>
      <protection/>
    </xf>
    <xf numFmtId="4" fontId="14" fillId="0" borderId="20" xfId="51" applyNumberFormat="1" applyFont="1" applyFill="1" applyBorder="1">
      <alignment/>
      <protection/>
    </xf>
    <xf numFmtId="4" fontId="4" fillId="0" borderId="33" xfId="48" applyNumberFormat="1" applyFont="1" applyFill="1" applyBorder="1">
      <alignment/>
      <protection/>
    </xf>
    <xf numFmtId="0" fontId="4" fillId="33" borderId="21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4" fontId="4" fillId="0" borderId="35" xfId="48" applyNumberFormat="1" applyFont="1" applyFill="1" applyBorder="1">
      <alignment/>
      <protection/>
    </xf>
    <xf numFmtId="4" fontId="4" fillId="0" borderId="37" xfId="48" applyNumberFormat="1" applyFont="1" applyFill="1" applyBorder="1">
      <alignment/>
      <protection/>
    </xf>
    <xf numFmtId="0" fontId="4" fillId="0" borderId="21" xfId="48" applyFont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14" fontId="4" fillId="0" borderId="11" xfId="48" applyNumberFormat="1" applyFont="1" applyBorder="1" applyAlignment="1">
      <alignment horizontal="center"/>
      <protection/>
    </xf>
    <xf numFmtId="0" fontId="4" fillId="0" borderId="19" xfId="48" applyFont="1" applyBorder="1" applyAlignment="1">
      <alignment horizontal="center"/>
      <protection/>
    </xf>
    <xf numFmtId="0" fontId="4" fillId="0" borderId="13" xfId="48" applyFont="1" applyBorder="1" applyAlignment="1">
      <alignment horizontal="center"/>
      <protection/>
    </xf>
    <xf numFmtId="4" fontId="4" fillId="0" borderId="34" xfId="48" applyNumberFormat="1" applyFont="1" applyBorder="1">
      <alignment/>
      <protection/>
    </xf>
    <xf numFmtId="4" fontId="14" fillId="0" borderId="0" xfId="51" applyNumberFormat="1" applyFont="1" applyBorder="1">
      <alignment/>
      <protection/>
    </xf>
    <xf numFmtId="0" fontId="6" fillId="0" borderId="13" xfId="48" applyFont="1" applyBorder="1">
      <alignment/>
      <protection/>
    </xf>
    <xf numFmtId="0" fontId="6" fillId="0" borderId="13" xfId="48" applyFont="1" applyBorder="1" applyAlignment="1">
      <alignment horizontal="center"/>
      <protection/>
    </xf>
    <xf numFmtId="4" fontId="6" fillId="0" borderId="34" xfId="48" applyNumberFormat="1" applyFont="1" applyBorder="1" applyAlignment="1">
      <alignment/>
      <protection/>
    </xf>
    <xf numFmtId="0" fontId="4" fillId="0" borderId="32" xfId="48" applyFont="1" applyFill="1" applyBorder="1" applyAlignment="1">
      <alignment horizontal="center"/>
      <protection/>
    </xf>
    <xf numFmtId="14" fontId="4" fillId="0" borderId="15" xfId="48" applyNumberFormat="1" applyFont="1" applyFill="1" applyBorder="1" applyAlignment="1">
      <alignment horizontal="center"/>
      <protection/>
    </xf>
    <xf numFmtId="0" fontId="3" fillId="33" borderId="41" xfId="48" applyFont="1" applyFill="1" applyBorder="1">
      <alignment/>
      <protection/>
    </xf>
    <xf numFmtId="0" fontId="3" fillId="33" borderId="32" xfId="48" applyFont="1" applyFill="1" applyBorder="1">
      <alignment/>
      <protection/>
    </xf>
    <xf numFmtId="0" fontId="3" fillId="33" borderId="14" xfId="48" applyFont="1" applyFill="1" applyBorder="1">
      <alignment/>
      <protection/>
    </xf>
    <xf numFmtId="4" fontId="3" fillId="33" borderId="14" xfId="48" applyNumberFormat="1" applyFont="1" applyFill="1" applyBorder="1">
      <alignment/>
      <protection/>
    </xf>
    <xf numFmtId="4" fontId="14" fillId="0" borderId="20" xfId="51" applyNumberFormat="1" applyFont="1" applyBorder="1">
      <alignment/>
      <protection/>
    </xf>
    <xf numFmtId="0" fontId="3" fillId="33" borderId="19" xfId="48" applyFont="1" applyFill="1" applyBorder="1">
      <alignment/>
      <protection/>
    </xf>
    <xf numFmtId="4" fontId="3" fillId="33" borderId="19" xfId="48" applyNumberFormat="1" applyFont="1" applyFill="1" applyBorder="1">
      <alignment/>
      <protection/>
    </xf>
    <xf numFmtId="0" fontId="4" fillId="0" borderId="22" xfId="48" applyFont="1" applyBorder="1" applyAlignment="1">
      <alignment horizontal="center"/>
      <protection/>
    </xf>
    <xf numFmtId="0" fontId="4" fillId="0" borderId="17" xfId="48" applyFont="1" applyBorder="1" applyAlignment="1">
      <alignment horizontal="center"/>
      <protection/>
    </xf>
    <xf numFmtId="4" fontId="4" fillId="0" borderId="42" xfId="48" applyNumberFormat="1" applyFont="1" applyBorder="1">
      <alignment/>
      <protection/>
    </xf>
    <xf numFmtId="0" fontId="15" fillId="0" borderId="0" xfId="51" applyFont="1">
      <alignment/>
      <protection/>
    </xf>
    <xf numFmtId="14" fontId="4" fillId="0" borderId="17" xfId="48" applyNumberFormat="1" applyFont="1" applyFill="1" applyBorder="1" applyAlignment="1">
      <alignment horizontal="center"/>
      <protection/>
    </xf>
    <xf numFmtId="4" fontId="4" fillId="0" borderId="42" xfId="48" applyNumberFormat="1" applyFont="1" applyBorder="1" applyAlignment="1">
      <alignment/>
      <protection/>
    </xf>
    <xf numFmtId="4" fontId="14" fillId="0" borderId="0" xfId="51" applyNumberFormat="1" applyFont="1">
      <alignment/>
      <protection/>
    </xf>
    <xf numFmtId="4" fontId="4" fillId="0" borderId="34" xfId="48" applyNumberFormat="1" applyFont="1" applyBorder="1" applyAlignment="1">
      <alignment/>
      <protection/>
    </xf>
    <xf numFmtId="14" fontId="4" fillId="0" borderId="13" xfId="48" applyNumberFormat="1" applyFont="1" applyBorder="1" applyAlignment="1">
      <alignment horizontal="center"/>
      <protection/>
    </xf>
    <xf numFmtId="0" fontId="3" fillId="0" borderId="43" xfId="48" applyFont="1" applyBorder="1">
      <alignment/>
      <protection/>
    </xf>
    <xf numFmtId="0" fontId="4" fillId="0" borderId="44" xfId="48" applyFont="1" applyBorder="1" applyAlignment="1">
      <alignment horizontal="center"/>
      <protection/>
    </xf>
    <xf numFmtId="0" fontId="4" fillId="0" borderId="45" xfId="48" applyFont="1" applyBorder="1">
      <alignment/>
      <protection/>
    </xf>
    <xf numFmtId="0" fontId="4" fillId="0" borderId="30" xfId="48" applyFont="1" applyBorder="1" applyAlignment="1">
      <alignment horizontal="center"/>
      <protection/>
    </xf>
    <xf numFmtId="0" fontId="4" fillId="0" borderId="26" xfId="48" applyFont="1" applyFill="1" applyBorder="1" applyAlignment="1">
      <alignment horizontal="center"/>
      <protection/>
    </xf>
    <xf numFmtId="4" fontId="4" fillId="0" borderId="26" xfId="48" applyNumberFormat="1" applyFont="1" applyBorder="1">
      <alignment/>
      <protection/>
    </xf>
    <xf numFmtId="0" fontId="3" fillId="0" borderId="12" xfId="48" applyFont="1" applyBorder="1">
      <alignment/>
      <protection/>
    </xf>
    <xf numFmtId="4" fontId="4" fillId="0" borderId="19" xfId="48" applyNumberFormat="1" applyFont="1" applyBorder="1">
      <alignment/>
      <protection/>
    </xf>
    <xf numFmtId="0" fontId="4" fillId="0" borderId="29" xfId="48" applyFont="1" applyBorder="1">
      <alignment/>
      <protection/>
    </xf>
    <xf numFmtId="14" fontId="4" fillId="0" borderId="30" xfId="48" applyNumberFormat="1" applyFont="1" applyFill="1" applyBorder="1" applyAlignment="1">
      <alignment horizontal="center"/>
      <protection/>
    </xf>
    <xf numFmtId="4" fontId="4" fillId="0" borderId="30" xfId="48" applyNumberFormat="1" applyFont="1" applyBorder="1">
      <alignment/>
      <protection/>
    </xf>
    <xf numFmtId="0" fontId="14" fillId="0" borderId="20" xfId="51" applyFont="1" applyBorder="1">
      <alignment/>
      <protection/>
    </xf>
    <xf numFmtId="0" fontId="12" fillId="0" borderId="0" xfId="0" applyFont="1" applyBorder="1" applyAlignment="1">
      <alignment/>
    </xf>
    <xf numFmtId="4" fontId="3" fillId="33" borderId="46" xfId="48" applyNumberFormat="1" applyFont="1" applyFill="1" applyBorder="1">
      <alignment/>
      <protection/>
    </xf>
    <xf numFmtId="4" fontId="3" fillId="33" borderId="47" xfId="48" applyNumberFormat="1" applyFont="1" applyFill="1" applyBorder="1">
      <alignment/>
      <protection/>
    </xf>
    <xf numFmtId="4" fontId="3" fillId="33" borderId="41" xfId="48" applyNumberFormat="1" applyFont="1" applyFill="1" applyBorder="1" applyAlignment="1">
      <alignment horizontal="left"/>
      <protection/>
    </xf>
    <xf numFmtId="4" fontId="3" fillId="33" borderId="32" xfId="48" applyNumberFormat="1" applyFont="1" applyFill="1" applyBorder="1" applyAlignment="1">
      <alignment horizontal="left"/>
      <protection/>
    </xf>
    <xf numFmtId="4" fontId="3" fillId="33" borderId="21" xfId="48" applyNumberFormat="1" applyFont="1" applyFill="1" applyBorder="1" applyAlignment="1">
      <alignment horizontal="left"/>
      <protection/>
    </xf>
    <xf numFmtId="4" fontId="3" fillId="33" borderId="45" xfId="48" applyNumberFormat="1" applyFont="1" applyFill="1" applyBorder="1" applyAlignment="1">
      <alignment horizontal="left"/>
      <protection/>
    </xf>
    <xf numFmtId="4" fontId="3" fillId="33" borderId="48" xfId="48" applyNumberFormat="1" applyFont="1" applyFill="1" applyBorder="1" applyAlignment="1">
      <alignment horizontal="left"/>
      <protection/>
    </xf>
    <xf numFmtId="4" fontId="3" fillId="33" borderId="30" xfId="48" applyNumberFormat="1" applyFont="1" applyFill="1" applyBorder="1" applyAlignment="1">
      <alignment horizontal="left"/>
      <protection/>
    </xf>
    <xf numFmtId="0" fontId="3" fillId="33" borderId="49" xfId="48" applyFont="1" applyFill="1" applyBorder="1" applyAlignment="1">
      <alignment horizontal="center" wrapText="1"/>
      <protection/>
    </xf>
    <xf numFmtId="0" fontId="3" fillId="33" borderId="31" xfId="48" applyFont="1" applyFill="1" applyBorder="1" applyAlignment="1">
      <alignment horizontal="center" wrapText="1"/>
      <protection/>
    </xf>
    <xf numFmtId="0" fontId="3" fillId="33" borderId="50" xfId="48" applyFont="1" applyFill="1" applyBorder="1" applyAlignment="1">
      <alignment horizontal="center" wrapText="1"/>
      <protection/>
    </xf>
    <xf numFmtId="4" fontId="3" fillId="33" borderId="51" xfId="48" applyNumberFormat="1" applyFont="1" applyFill="1" applyBorder="1" applyAlignment="1">
      <alignment horizontal="left"/>
      <protection/>
    </xf>
    <xf numFmtId="4" fontId="3" fillId="33" borderId="52" xfId="48" applyNumberFormat="1" applyFont="1" applyFill="1" applyBorder="1" applyAlignment="1">
      <alignment horizontal="left"/>
      <protection/>
    </xf>
    <xf numFmtId="4" fontId="3" fillId="33" borderId="53" xfId="48" applyNumberFormat="1" applyFont="1" applyFill="1" applyBorder="1" applyAlignment="1">
      <alignment horizontal="left"/>
      <protection/>
    </xf>
    <xf numFmtId="4" fontId="3" fillId="0" borderId="49" xfId="48" applyNumberFormat="1" applyFont="1" applyFill="1" applyBorder="1" applyAlignment="1">
      <alignment horizontal="left"/>
      <protection/>
    </xf>
    <xf numFmtId="4" fontId="3" fillId="0" borderId="31" xfId="48" applyNumberFormat="1" applyFont="1" applyFill="1" applyBorder="1" applyAlignment="1">
      <alignment horizontal="left"/>
      <protection/>
    </xf>
    <xf numFmtId="4" fontId="3" fillId="0" borderId="40" xfId="48" applyNumberFormat="1" applyFont="1" applyFill="1" applyBorder="1" applyAlignment="1">
      <alignment horizontal="left"/>
      <protection/>
    </xf>
    <xf numFmtId="4" fontId="3" fillId="0" borderId="41" xfId="48" applyNumberFormat="1" applyFont="1" applyFill="1" applyBorder="1" applyAlignment="1">
      <alignment horizontal="left"/>
      <protection/>
    </xf>
    <xf numFmtId="4" fontId="3" fillId="0" borderId="32" xfId="48" applyNumberFormat="1" applyFont="1" applyFill="1" applyBorder="1" applyAlignment="1">
      <alignment horizontal="left"/>
      <protection/>
    </xf>
    <xf numFmtId="4" fontId="3" fillId="0" borderId="21" xfId="48" applyNumberFormat="1" applyFont="1" applyFill="1" applyBorder="1" applyAlignment="1">
      <alignment horizontal="left"/>
      <protection/>
    </xf>
    <xf numFmtId="4" fontId="3" fillId="33" borderId="54" xfId="48" applyNumberFormat="1" applyFont="1" applyFill="1" applyBorder="1" applyAlignment="1">
      <alignment horizontal="left"/>
      <protection/>
    </xf>
    <xf numFmtId="4" fontId="3" fillId="33" borderId="55" xfId="48" applyNumberFormat="1" applyFont="1" applyFill="1" applyBorder="1" applyAlignment="1">
      <alignment horizontal="left"/>
      <protection/>
    </xf>
    <xf numFmtId="4" fontId="3" fillId="33" borderId="56" xfId="48" applyNumberFormat="1" applyFont="1" applyFill="1" applyBorder="1" applyAlignment="1">
      <alignment horizontal="left"/>
      <protection/>
    </xf>
    <xf numFmtId="0" fontId="3" fillId="33" borderId="57" xfId="48" applyFont="1" applyFill="1" applyBorder="1" applyAlignment="1">
      <alignment horizontal="center" wrapText="1"/>
      <protection/>
    </xf>
    <xf numFmtId="4" fontId="4" fillId="0" borderId="39" xfId="48" applyNumberFormat="1" applyFont="1" applyFill="1" applyBorder="1" applyAlignment="1">
      <alignment horizontal="left"/>
      <protection/>
    </xf>
    <xf numFmtId="4" fontId="4" fillId="0" borderId="35" xfId="48" applyNumberFormat="1" applyFont="1" applyFill="1" applyBorder="1" applyAlignment="1">
      <alignment horizontal="left"/>
      <protection/>
    </xf>
    <xf numFmtId="4" fontId="4" fillId="0" borderId="18" xfId="48" applyNumberFormat="1" applyFont="1" applyFill="1" applyBorder="1" applyAlignment="1">
      <alignment horizontal="left"/>
      <protection/>
    </xf>
    <xf numFmtId="4" fontId="4" fillId="0" borderId="17" xfId="48" applyNumberFormat="1" applyFont="1" applyFill="1" applyBorder="1" applyAlignment="1">
      <alignment horizontal="left"/>
      <protection/>
    </xf>
    <xf numFmtId="4" fontId="3" fillId="0" borderId="10" xfId="48" applyNumberFormat="1" applyFont="1" applyFill="1" applyBorder="1" applyAlignment="1">
      <alignment horizontal="left"/>
      <protection/>
    </xf>
    <xf numFmtId="4" fontId="3" fillId="0" borderId="11" xfId="48" applyNumberFormat="1" applyFont="1" applyFill="1" applyBorder="1" applyAlignment="1">
      <alignment horizontal="left"/>
      <protection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čiarky 3" xfId="36"/>
    <cellStyle name="čiarky 4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álne 2" xfId="47"/>
    <cellStyle name="normálne 2 2" xfId="48"/>
    <cellStyle name="normálne 3" xfId="49"/>
    <cellStyle name="normálne 4" xfId="50"/>
    <cellStyle name="normálne 5" xfId="51"/>
    <cellStyle name="Percent" xfId="52"/>
    <cellStyle name="percentá 2" xfId="53"/>
    <cellStyle name="percentá 3" xfId="54"/>
    <cellStyle name="percentá 4" xfId="55"/>
    <cellStyle name="Poznámka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73"/>
  <sheetViews>
    <sheetView view="pageBreakPreview" zoomScale="60" zoomScalePageLayoutView="0" workbookViewId="0" topLeftCell="A25">
      <selection activeCell="G84" sqref="G84"/>
    </sheetView>
  </sheetViews>
  <sheetFormatPr defaultColWidth="9.140625" defaultRowHeight="15"/>
  <cols>
    <col min="1" max="1" width="23.8515625" style="116" customWidth="1"/>
    <col min="2" max="2" width="17.8515625" style="116" customWidth="1"/>
    <col min="3" max="3" width="20.8515625" style="116" customWidth="1"/>
    <col min="4" max="4" width="21.8515625" style="116" customWidth="1"/>
    <col min="5" max="5" width="17.140625" style="116" customWidth="1"/>
    <col min="6" max="6" width="16.140625" style="116" customWidth="1"/>
    <col min="7" max="7" width="17.57421875" style="116" customWidth="1"/>
    <col min="8" max="8" width="11.421875" style="192" bestFit="1" customWidth="1"/>
    <col min="9" max="9" width="11.7109375" style="116" bestFit="1" customWidth="1"/>
    <col min="10" max="16384" width="9.140625" style="116" customWidth="1"/>
  </cols>
  <sheetData>
    <row r="1" spans="1:184" ht="22.5" customHeight="1">
      <c r="A1" s="201" t="s">
        <v>93</v>
      </c>
      <c r="B1" s="202"/>
      <c r="C1" s="202"/>
      <c r="D1" s="202"/>
      <c r="E1" s="202"/>
      <c r="F1" s="202"/>
      <c r="G1" s="203"/>
      <c r="H1" s="114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</row>
    <row r="2" spans="1:184" ht="32.25" customHeight="1">
      <c r="A2" s="117" t="s">
        <v>0</v>
      </c>
      <c r="B2" s="118" t="s">
        <v>61</v>
      </c>
      <c r="C2" s="119" t="s">
        <v>94</v>
      </c>
      <c r="D2" s="120" t="s">
        <v>65</v>
      </c>
      <c r="E2" s="121" t="s">
        <v>1</v>
      </c>
      <c r="F2" s="121" t="s">
        <v>2</v>
      </c>
      <c r="G2" s="122" t="s">
        <v>3</v>
      </c>
      <c r="H2" s="123"/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</row>
    <row r="3" spans="1:184" ht="15.75" thickBot="1">
      <c r="A3" s="126"/>
      <c r="B3" s="127"/>
      <c r="C3" s="128"/>
      <c r="D3" s="128"/>
      <c r="E3" s="129">
        <v>1</v>
      </c>
      <c r="F3" s="129">
        <v>2</v>
      </c>
      <c r="G3" s="130" t="s">
        <v>95</v>
      </c>
      <c r="H3" s="124"/>
      <c r="I3" s="124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</row>
    <row r="4" spans="1:184" ht="15">
      <c r="A4" s="131" t="s">
        <v>4</v>
      </c>
      <c r="B4" s="132"/>
      <c r="C4" s="133"/>
      <c r="D4" s="133"/>
      <c r="E4" s="109">
        <f>E5+E6+E7+E8</f>
        <v>1010244.8905</v>
      </c>
      <c r="F4" s="109">
        <f>F5+F6+F7+F8</f>
        <v>178278.50950000001</v>
      </c>
      <c r="G4" s="111">
        <f>G5+G6+G7+G8</f>
        <v>1188523.4</v>
      </c>
      <c r="H4" s="134"/>
      <c r="I4" s="135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</row>
    <row r="5" spans="1:184" ht="15">
      <c r="A5" s="1" t="s">
        <v>5</v>
      </c>
      <c r="B5" s="137" t="s">
        <v>6</v>
      </c>
      <c r="C5" s="2" t="s">
        <v>96</v>
      </c>
      <c r="D5" s="138">
        <v>40099</v>
      </c>
      <c r="E5" s="3">
        <v>202918.3835</v>
      </c>
      <c r="F5" s="3">
        <v>35809.1265</v>
      </c>
      <c r="G5" s="99">
        <v>238727.51</v>
      </c>
      <c r="H5" s="139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</row>
    <row r="6" spans="1:184" ht="15">
      <c r="A6" s="1" t="s">
        <v>7</v>
      </c>
      <c r="B6" s="137" t="s">
        <v>8</v>
      </c>
      <c r="C6" s="2" t="s">
        <v>96</v>
      </c>
      <c r="D6" s="138">
        <v>40149</v>
      </c>
      <c r="E6" s="3">
        <v>293267.527</v>
      </c>
      <c r="F6" s="3">
        <v>51753.093</v>
      </c>
      <c r="G6" s="99">
        <v>345020.62</v>
      </c>
      <c r="H6" s="139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</row>
    <row r="7" spans="1:184" ht="15">
      <c r="A7" s="4" t="s">
        <v>9</v>
      </c>
      <c r="B7" s="137" t="s">
        <v>10</v>
      </c>
      <c r="C7" s="2" t="s">
        <v>96</v>
      </c>
      <c r="D7" s="140">
        <v>40395</v>
      </c>
      <c r="E7" s="5">
        <v>290841.36</v>
      </c>
      <c r="F7" s="5">
        <v>51324.94</v>
      </c>
      <c r="G7" s="141">
        <v>342166.3</v>
      </c>
      <c r="H7" s="139"/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</row>
    <row r="8" spans="1:184" ht="15.75" thickBot="1">
      <c r="A8" s="4" t="s">
        <v>11</v>
      </c>
      <c r="B8" s="137" t="s">
        <v>12</v>
      </c>
      <c r="C8" s="2" t="s">
        <v>96</v>
      </c>
      <c r="D8" s="140">
        <v>40529</v>
      </c>
      <c r="E8" s="5">
        <v>223217.62</v>
      </c>
      <c r="F8" s="5">
        <v>39391.35</v>
      </c>
      <c r="G8" s="141">
        <v>262608.97</v>
      </c>
      <c r="H8" s="139"/>
      <c r="I8" s="13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</row>
    <row r="9" spans="1:184" ht="15">
      <c r="A9" s="131" t="s">
        <v>13</v>
      </c>
      <c r="B9" s="142"/>
      <c r="C9" s="133"/>
      <c r="D9" s="143"/>
      <c r="E9" s="109">
        <f>E10+E11+E12+E13</f>
        <v>482598.449</v>
      </c>
      <c r="F9" s="109">
        <f>F10+F11+F12+F13</f>
        <v>85164.43100000001</v>
      </c>
      <c r="G9" s="111">
        <f>G10+G11+G12+G13</f>
        <v>567762.88</v>
      </c>
      <c r="H9" s="144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</row>
    <row r="10" spans="1:184" ht="15">
      <c r="A10" s="1" t="s">
        <v>5</v>
      </c>
      <c r="B10" s="137" t="s">
        <v>14</v>
      </c>
      <c r="C10" s="2" t="s">
        <v>26</v>
      </c>
      <c r="D10" s="138">
        <v>40121</v>
      </c>
      <c r="E10" s="3">
        <v>126643.2</v>
      </c>
      <c r="F10" s="3">
        <v>22348.8</v>
      </c>
      <c r="G10" s="99">
        <v>148992</v>
      </c>
      <c r="H10" s="139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</row>
    <row r="11" spans="1:184" ht="15">
      <c r="A11" s="1" t="s">
        <v>7</v>
      </c>
      <c r="B11" s="137" t="s">
        <v>15</v>
      </c>
      <c r="C11" s="2" t="s">
        <v>26</v>
      </c>
      <c r="D11" s="138">
        <v>40178</v>
      </c>
      <c r="E11" s="3">
        <v>146367.229</v>
      </c>
      <c r="F11" s="3">
        <v>25829.511</v>
      </c>
      <c r="G11" s="99">
        <v>172196.74</v>
      </c>
      <c r="H11" s="139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</row>
    <row r="12" spans="1:184" ht="15">
      <c r="A12" s="4" t="s">
        <v>9</v>
      </c>
      <c r="B12" s="145" t="s">
        <v>16</v>
      </c>
      <c r="C12" s="2" t="s">
        <v>26</v>
      </c>
      <c r="D12" s="140">
        <v>40245</v>
      </c>
      <c r="E12" s="5">
        <v>83695.38</v>
      </c>
      <c r="F12" s="5">
        <v>14769.77</v>
      </c>
      <c r="G12" s="141">
        <v>98465.15</v>
      </c>
      <c r="H12" s="135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</row>
    <row r="13" spans="1:184" ht="15.75" thickBot="1">
      <c r="A13" s="4" t="s">
        <v>11</v>
      </c>
      <c r="B13" s="145" t="s">
        <v>17</v>
      </c>
      <c r="C13" s="2" t="s">
        <v>26</v>
      </c>
      <c r="D13" s="140">
        <v>40480</v>
      </c>
      <c r="E13" s="5">
        <v>125892.64</v>
      </c>
      <c r="F13" s="5">
        <v>22216.35</v>
      </c>
      <c r="G13" s="141">
        <v>148108.99</v>
      </c>
      <c r="H13" s="135"/>
      <c r="I13" s="135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</row>
    <row r="14" spans="1:184" ht="15">
      <c r="A14" s="131" t="s">
        <v>18</v>
      </c>
      <c r="B14" s="142"/>
      <c r="C14" s="133"/>
      <c r="D14" s="143"/>
      <c r="E14" s="109">
        <f>E15+E16+E17+E18</f>
        <v>936863.747</v>
      </c>
      <c r="F14" s="109">
        <f>F15+F16+F17+F18</f>
        <v>165328.89299999998</v>
      </c>
      <c r="G14" s="111">
        <f>G15+G16+G17+G18</f>
        <v>1102192.6400000001</v>
      </c>
      <c r="H14" s="146"/>
      <c r="I14" s="135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</row>
    <row r="15" spans="1:184" ht="15">
      <c r="A15" s="1" t="s">
        <v>5</v>
      </c>
      <c r="B15" s="137" t="s">
        <v>19</v>
      </c>
      <c r="C15" s="2" t="s">
        <v>26</v>
      </c>
      <c r="D15" s="138">
        <v>40126</v>
      </c>
      <c r="E15" s="3">
        <v>97981.387</v>
      </c>
      <c r="F15" s="3">
        <v>17290.833</v>
      </c>
      <c r="G15" s="99">
        <v>115272.22</v>
      </c>
      <c r="H15" s="139"/>
      <c r="I15" s="135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</row>
    <row r="16" spans="1:184" ht="15">
      <c r="A16" s="1" t="s">
        <v>7</v>
      </c>
      <c r="B16" s="137" t="s">
        <v>20</v>
      </c>
      <c r="C16" s="2" t="s">
        <v>26</v>
      </c>
      <c r="D16" s="138">
        <v>40337</v>
      </c>
      <c r="E16" s="3">
        <v>285862.8</v>
      </c>
      <c r="F16" s="3">
        <v>50446.38</v>
      </c>
      <c r="G16" s="99">
        <v>336309.18</v>
      </c>
      <c r="H16" s="135"/>
      <c r="I16" s="135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</row>
    <row r="17" spans="1:184" ht="15">
      <c r="A17" s="4" t="s">
        <v>9</v>
      </c>
      <c r="B17" s="145" t="s">
        <v>21</v>
      </c>
      <c r="C17" s="2" t="s">
        <v>26</v>
      </c>
      <c r="D17" s="140">
        <v>40410</v>
      </c>
      <c r="E17" s="5">
        <v>233830.14</v>
      </c>
      <c r="F17" s="5">
        <v>41264.14</v>
      </c>
      <c r="G17" s="141">
        <v>275094.28</v>
      </c>
      <c r="H17" s="135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</row>
    <row r="18" spans="1:184" ht="15.75" thickBot="1">
      <c r="A18" s="4" t="s">
        <v>11</v>
      </c>
      <c r="B18" s="145" t="s">
        <v>97</v>
      </c>
      <c r="C18" s="6" t="s">
        <v>62</v>
      </c>
      <c r="D18" s="140"/>
      <c r="E18" s="5">
        <v>319189.42</v>
      </c>
      <c r="F18" s="5">
        <v>56327.54</v>
      </c>
      <c r="G18" s="147">
        <v>375516.95999999996</v>
      </c>
      <c r="H18" s="135"/>
      <c r="I18" s="135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</row>
    <row r="19" spans="1:184" ht="15">
      <c r="A19" s="131" t="s">
        <v>22</v>
      </c>
      <c r="B19" s="142"/>
      <c r="C19" s="133"/>
      <c r="D19" s="143"/>
      <c r="E19" s="109">
        <f>E20+E21+E22+E23</f>
        <v>1387435.2645</v>
      </c>
      <c r="F19" s="109">
        <f>F20+F21+F22+F23</f>
        <v>244841.5155</v>
      </c>
      <c r="G19" s="111">
        <f>G20+G21+G22+G23</f>
        <v>1632276.78</v>
      </c>
      <c r="H19" s="146"/>
      <c r="I19" s="135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</row>
    <row r="20" spans="1:184" ht="15">
      <c r="A20" s="1" t="s">
        <v>5</v>
      </c>
      <c r="B20" s="137" t="s">
        <v>23</v>
      </c>
      <c r="C20" s="2" t="s">
        <v>26</v>
      </c>
      <c r="D20" s="138">
        <v>40112</v>
      </c>
      <c r="E20" s="3">
        <v>312893.7975</v>
      </c>
      <c r="F20" s="3">
        <v>55216.5525</v>
      </c>
      <c r="G20" s="99">
        <v>368110.35</v>
      </c>
      <c r="H20" s="139"/>
      <c r="I20" s="135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</row>
    <row r="21" spans="1:184" ht="15">
      <c r="A21" s="1" t="s">
        <v>7</v>
      </c>
      <c r="B21" s="137" t="s">
        <v>24</v>
      </c>
      <c r="C21" s="2" t="s">
        <v>26</v>
      </c>
      <c r="D21" s="138">
        <v>40165</v>
      </c>
      <c r="E21" s="3">
        <v>265984.907</v>
      </c>
      <c r="F21" s="3">
        <v>46938.513</v>
      </c>
      <c r="G21" s="99">
        <v>312923.42</v>
      </c>
      <c r="H21" s="139"/>
      <c r="I21" s="124"/>
      <c r="J21" s="125"/>
      <c r="K21" s="125"/>
      <c r="L21" s="125"/>
      <c r="M21" s="125"/>
      <c r="N21" s="125"/>
      <c r="O21" s="125"/>
      <c r="P21" s="12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</row>
    <row r="22" spans="1:184" ht="15">
      <c r="A22" s="1" t="s">
        <v>9</v>
      </c>
      <c r="B22" s="137" t="s">
        <v>25</v>
      </c>
      <c r="C22" s="2" t="s">
        <v>26</v>
      </c>
      <c r="D22" s="138">
        <v>40395</v>
      </c>
      <c r="E22" s="3">
        <v>370570.9</v>
      </c>
      <c r="F22" s="3">
        <v>65394.86</v>
      </c>
      <c r="G22" s="99">
        <v>435965.76</v>
      </c>
      <c r="H22" s="139"/>
      <c r="I22" s="124"/>
      <c r="J22" s="125"/>
      <c r="K22" s="125"/>
      <c r="L22" s="125"/>
      <c r="M22" s="125"/>
      <c r="N22" s="125"/>
      <c r="O22" s="125"/>
      <c r="P22" s="125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</row>
    <row r="23" spans="1:184" ht="15">
      <c r="A23" s="1" t="s">
        <v>11</v>
      </c>
      <c r="B23" s="137" t="s">
        <v>63</v>
      </c>
      <c r="C23" s="6" t="s">
        <v>62</v>
      </c>
      <c r="D23" s="138"/>
      <c r="E23" s="3">
        <v>437985.66</v>
      </c>
      <c r="F23" s="3">
        <v>77291.59</v>
      </c>
      <c r="G23" s="99">
        <v>515277.25</v>
      </c>
      <c r="H23" s="146"/>
      <c r="I23" s="124"/>
      <c r="J23" s="125"/>
      <c r="K23" s="125"/>
      <c r="L23" s="125"/>
      <c r="M23" s="125"/>
      <c r="N23" s="125"/>
      <c r="O23" s="125"/>
      <c r="P23" s="125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</row>
    <row r="24" spans="1:184" ht="15.75" thickBot="1">
      <c r="A24" s="8" t="s">
        <v>27</v>
      </c>
      <c r="B24" s="148"/>
      <c r="C24" s="149"/>
      <c r="D24" s="149"/>
      <c r="E24" s="9">
        <f>E4+E9+E14+E19</f>
        <v>3817142.3510000003</v>
      </c>
      <c r="F24" s="9">
        <f>F4+F9+F14+F19</f>
        <v>673613.349</v>
      </c>
      <c r="G24" s="100">
        <f>G4+G9+G14+G19</f>
        <v>4490755.7</v>
      </c>
      <c r="H24" s="146"/>
      <c r="I24" s="124"/>
      <c r="J24" s="125"/>
      <c r="K24" s="125"/>
      <c r="L24" s="125"/>
      <c r="M24" s="125"/>
      <c r="N24" s="125"/>
      <c r="O24" s="125"/>
      <c r="P24" s="125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</row>
    <row r="25" spans="1:184" ht="15">
      <c r="A25" s="131" t="s">
        <v>98</v>
      </c>
      <c r="B25" s="142"/>
      <c r="C25" s="133"/>
      <c r="D25" s="133"/>
      <c r="E25" s="150"/>
      <c r="F25" s="150"/>
      <c r="G25" s="151"/>
      <c r="H25" s="139"/>
      <c r="I25" s="135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</row>
    <row r="26" spans="1:184" ht="15">
      <c r="A26" s="1" t="s">
        <v>5</v>
      </c>
      <c r="B26" s="137"/>
      <c r="C26" s="10"/>
      <c r="D26" s="10"/>
      <c r="E26" s="3"/>
      <c r="F26" s="3"/>
      <c r="G26" s="99"/>
      <c r="H26" s="139"/>
      <c r="I26" s="124"/>
      <c r="J26" s="125"/>
      <c r="K26" s="125"/>
      <c r="L26" s="125"/>
      <c r="M26" s="136"/>
      <c r="N26" s="125"/>
      <c r="O26" s="125"/>
      <c r="P26" s="125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</row>
    <row r="27" spans="1:184" ht="15">
      <c r="A27" s="11" t="s">
        <v>28</v>
      </c>
      <c r="B27" s="152" t="s">
        <v>29</v>
      </c>
      <c r="C27" s="153" t="s">
        <v>30</v>
      </c>
      <c r="D27" s="154">
        <v>40094</v>
      </c>
      <c r="E27" s="12">
        <v>98005.425</v>
      </c>
      <c r="F27" s="12">
        <v>17295.07</v>
      </c>
      <c r="G27" s="101">
        <v>115300.5</v>
      </c>
      <c r="H27" s="139"/>
      <c r="I27" s="124"/>
      <c r="J27" s="125"/>
      <c r="K27" s="125"/>
      <c r="L27" s="125"/>
      <c r="M27" s="125"/>
      <c r="N27" s="125"/>
      <c r="O27" s="125"/>
      <c r="P27" s="125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</row>
    <row r="28" spans="1:184" ht="15">
      <c r="A28" s="11" t="s">
        <v>31</v>
      </c>
      <c r="B28" s="152" t="s">
        <v>32</v>
      </c>
      <c r="C28" s="153" t="s">
        <v>30</v>
      </c>
      <c r="D28" s="154">
        <v>40094</v>
      </c>
      <c r="E28" s="12">
        <v>33766.8025</v>
      </c>
      <c r="F28" s="12">
        <v>5958.8475</v>
      </c>
      <c r="G28" s="101">
        <v>39725.65</v>
      </c>
      <c r="H28" s="139"/>
      <c r="I28" s="124"/>
      <c r="J28" s="125"/>
      <c r="K28" s="125"/>
      <c r="L28" s="125"/>
      <c r="M28" s="125"/>
      <c r="N28" s="125"/>
      <c r="O28" s="125"/>
      <c r="P28" s="125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</row>
    <row r="29" spans="1:184" ht="15">
      <c r="A29" s="13" t="s">
        <v>7</v>
      </c>
      <c r="B29" s="155"/>
      <c r="C29" s="14"/>
      <c r="D29" s="156"/>
      <c r="E29" s="15"/>
      <c r="F29" s="15"/>
      <c r="G29" s="157"/>
      <c r="H29" s="139"/>
      <c r="I29" s="124"/>
      <c r="J29" s="125"/>
      <c r="K29" s="125"/>
      <c r="L29" s="125"/>
      <c r="M29" s="125"/>
      <c r="N29" s="125"/>
      <c r="O29" s="125"/>
      <c r="P29" s="125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</row>
    <row r="30" spans="1:184" ht="15">
      <c r="A30" s="11" t="s">
        <v>31</v>
      </c>
      <c r="B30" s="152" t="s">
        <v>33</v>
      </c>
      <c r="C30" s="2" t="s">
        <v>26</v>
      </c>
      <c r="D30" s="140">
        <v>40298</v>
      </c>
      <c r="E30" s="15">
        <v>5533.03</v>
      </c>
      <c r="F30" s="15">
        <v>976.42</v>
      </c>
      <c r="G30" s="157">
        <v>6509.45</v>
      </c>
      <c r="H30" s="139"/>
      <c r="I30" s="158"/>
      <c r="J30" s="125"/>
      <c r="K30" s="125"/>
      <c r="L30" s="125"/>
      <c r="M30" s="125"/>
      <c r="N30" s="125"/>
      <c r="O30" s="125"/>
      <c r="P30" s="125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</row>
    <row r="31" spans="1:184" ht="15">
      <c r="A31" s="13" t="s">
        <v>9</v>
      </c>
      <c r="B31" s="155"/>
      <c r="C31" s="14"/>
      <c r="D31" s="156"/>
      <c r="E31" s="15"/>
      <c r="F31" s="15"/>
      <c r="G31" s="157"/>
      <c r="H31" s="135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</row>
    <row r="32" spans="1:184" ht="15">
      <c r="A32" s="11" t="s">
        <v>31</v>
      </c>
      <c r="B32" s="152" t="s">
        <v>34</v>
      </c>
      <c r="C32" s="153" t="s">
        <v>30</v>
      </c>
      <c r="D32" s="154">
        <v>40393</v>
      </c>
      <c r="E32" s="12">
        <v>52315.82</v>
      </c>
      <c r="F32" s="12">
        <v>9232.2</v>
      </c>
      <c r="G32" s="101">
        <v>61548.02</v>
      </c>
      <c r="H32" s="139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</row>
    <row r="33" spans="1:184" ht="15">
      <c r="A33" s="13" t="s">
        <v>11</v>
      </c>
      <c r="B33" s="155"/>
      <c r="C33" s="159"/>
      <c r="D33" s="160"/>
      <c r="E33" s="16"/>
      <c r="F33" s="16"/>
      <c r="G33" s="161"/>
      <c r="H33" s="158"/>
      <c r="I33" s="124"/>
      <c r="J33" s="125"/>
      <c r="K33" s="125"/>
      <c r="L33" s="125"/>
      <c r="M33" s="125"/>
      <c r="N33" s="125"/>
      <c r="O33" s="125"/>
      <c r="P33" s="125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</row>
    <row r="34" spans="1:184" ht="15">
      <c r="A34" s="11" t="s">
        <v>31</v>
      </c>
      <c r="B34" s="152" t="s">
        <v>35</v>
      </c>
      <c r="C34" s="2" t="s">
        <v>26</v>
      </c>
      <c r="D34" s="140">
        <v>40434</v>
      </c>
      <c r="E34" s="15">
        <v>40210.68</v>
      </c>
      <c r="F34" s="15">
        <v>7096</v>
      </c>
      <c r="G34" s="157">
        <v>47306.68</v>
      </c>
      <c r="H34" s="139"/>
      <c r="I34" s="124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</row>
    <row r="35" spans="1:184" ht="15">
      <c r="A35" s="13" t="s">
        <v>36</v>
      </c>
      <c r="B35" s="155"/>
      <c r="C35" s="159"/>
      <c r="D35" s="160"/>
      <c r="E35" s="16"/>
      <c r="F35" s="16"/>
      <c r="G35" s="161"/>
      <c r="H35" s="158"/>
      <c r="I35" s="124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</row>
    <row r="36" spans="1:184" ht="15">
      <c r="A36" s="11" t="s">
        <v>31</v>
      </c>
      <c r="B36" s="152" t="s">
        <v>37</v>
      </c>
      <c r="C36" s="2" t="s">
        <v>26</v>
      </c>
      <c r="D36" s="140">
        <v>40473</v>
      </c>
      <c r="E36" s="15">
        <v>23254.28</v>
      </c>
      <c r="F36" s="15">
        <v>4103.7</v>
      </c>
      <c r="G36" s="157">
        <v>27357.98</v>
      </c>
      <c r="H36" s="158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</row>
    <row r="37" spans="1:184" ht="15">
      <c r="A37" s="13" t="s">
        <v>38</v>
      </c>
      <c r="B37" s="155"/>
      <c r="C37" s="17"/>
      <c r="D37" s="6"/>
      <c r="E37" s="15"/>
      <c r="F37" s="15"/>
      <c r="G37" s="157"/>
      <c r="H37" s="158"/>
      <c r="I37" s="124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</row>
    <row r="38" spans="1:184" ht="15">
      <c r="A38" s="11" t="s">
        <v>31</v>
      </c>
      <c r="B38" s="155" t="s">
        <v>39</v>
      </c>
      <c r="C38" s="2" t="s">
        <v>26</v>
      </c>
      <c r="D38" s="140">
        <v>40533</v>
      </c>
      <c r="E38" s="15">
        <v>18236.83</v>
      </c>
      <c r="F38" s="15">
        <v>3218.26</v>
      </c>
      <c r="G38" s="157">
        <v>21455.090000000004</v>
      </c>
      <c r="H38" s="158"/>
      <c r="I38" s="124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</row>
    <row r="39" spans="1:184" ht="15">
      <c r="A39" s="13" t="s">
        <v>40</v>
      </c>
      <c r="B39" s="155"/>
      <c r="C39" s="162"/>
      <c r="D39" s="163"/>
      <c r="E39" s="19"/>
      <c r="F39" s="19"/>
      <c r="G39" s="22"/>
      <c r="H39" s="158"/>
      <c r="I39" s="12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</row>
    <row r="40" spans="1:184" ht="15">
      <c r="A40" s="11" t="s">
        <v>31</v>
      </c>
      <c r="B40" s="155" t="s">
        <v>64</v>
      </c>
      <c r="C40" s="6" t="s">
        <v>62</v>
      </c>
      <c r="D40" s="163"/>
      <c r="E40" s="19">
        <v>21152.22</v>
      </c>
      <c r="F40" s="19">
        <v>3732.74</v>
      </c>
      <c r="G40" s="22">
        <v>24884.96</v>
      </c>
      <c r="H40" s="158"/>
      <c r="I40" s="124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</row>
    <row r="41" spans="1:184" ht="15">
      <c r="A41" s="164" t="s">
        <v>99</v>
      </c>
      <c r="B41" s="20"/>
      <c r="C41" s="165"/>
      <c r="D41" s="166"/>
      <c r="E41" s="167">
        <f>E30+E34+E36+E38</f>
        <v>87234.81999999999</v>
      </c>
      <c r="F41" s="167">
        <f>F30+F34+F36+F38</f>
        <v>15394.38</v>
      </c>
      <c r="G41" s="100">
        <f>G30+G34+G36+G38</f>
        <v>102629.20000000001</v>
      </c>
      <c r="H41" s="168"/>
      <c r="I41" s="124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</row>
    <row r="42" spans="1:184" ht="15.75" thickBot="1">
      <c r="A42" s="86" t="s">
        <v>100</v>
      </c>
      <c r="B42" s="169"/>
      <c r="C42" s="169"/>
      <c r="D42" s="169"/>
      <c r="E42" s="170">
        <f>E27+E28+E32</f>
        <v>184088.04750000002</v>
      </c>
      <c r="F42" s="170">
        <f>F27+F28+F32</f>
        <v>32486.1175</v>
      </c>
      <c r="G42" s="193">
        <f>G27+G28+G32</f>
        <v>216574.16999999998</v>
      </c>
      <c r="H42" s="168"/>
      <c r="I42" s="124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</row>
    <row r="43" spans="1:184" ht="15">
      <c r="A43" s="131" t="s">
        <v>101</v>
      </c>
      <c r="B43" s="142"/>
      <c r="C43" s="133"/>
      <c r="D43" s="133"/>
      <c r="E43" s="109">
        <v>625341.5615</v>
      </c>
      <c r="F43" s="109">
        <v>148622.4185</v>
      </c>
      <c r="G43" s="111">
        <v>727495.6599999999</v>
      </c>
      <c r="H43" s="158"/>
      <c r="I43" s="124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</row>
    <row r="44" spans="1:184" ht="15">
      <c r="A44" s="1" t="s">
        <v>5</v>
      </c>
      <c r="B44" s="137"/>
      <c r="C44" s="10"/>
      <c r="D44" s="10"/>
      <c r="E44" s="3"/>
      <c r="F44" s="3"/>
      <c r="G44" s="99"/>
      <c r="H44" s="158"/>
      <c r="I44" s="124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L44" s="125"/>
      <c r="FM44" s="125"/>
      <c r="FN44" s="125"/>
      <c r="FO44" s="125"/>
      <c r="FP44" s="125"/>
      <c r="FQ44" s="125"/>
      <c r="FR44" s="125"/>
      <c r="FS44" s="125"/>
      <c r="FT44" s="125"/>
      <c r="FU44" s="125"/>
      <c r="FV44" s="125"/>
      <c r="FW44" s="125"/>
      <c r="FX44" s="125"/>
      <c r="FY44" s="125"/>
      <c r="FZ44" s="125"/>
      <c r="GA44" s="125"/>
      <c r="GB44" s="125"/>
    </row>
    <row r="45" spans="1:184" ht="15">
      <c r="A45" s="11" t="s">
        <v>28</v>
      </c>
      <c r="B45" s="152" t="s">
        <v>41</v>
      </c>
      <c r="C45" s="2" t="s">
        <v>26</v>
      </c>
      <c r="D45" s="138">
        <v>40130</v>
      </c>
      <c r="E45" s="21">
        <v>118589.78150000001</v>
      </c>
      <c r="F45" s="21">
        <v>20927.608500000002</v>
      </c>
      <c r="G45" s="22">
        <v>139517.39</v>
      </c>
      <c r="H45" s="158"/>
      <c r="I45" s="124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</row>
    <row r="46" spans="1:184" ht="15">
      <c r="A46" s="11" t="s">
        <v>31</v>
      </c>
      <c r="B46" s="152" t="s">
        <v>42</v>
      </c>
      <c r="C46" s="2" t="s">
        <v>26</v>
      </c>
      <c r="D46" s="138">
        <v>40130</v>
      </c>
      <c r="E46" s="21">
        <v>12561.5</v>
      </c>
      <c r="F46" s="21">
        <v>2216.73</v>
      </c>
      <c r="G46" s="22">
        <v>14778.23</v>
      </c>
      <c r="H46" s="124"/>
      <c r="I46" s="139"/>
      <c r="J46" s="124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</row>
    <row r="47" spans="1:184" ht="15">
      <c r="A47" s="13" t="s">
        <v>7</v>
      </c>
      <c r="B47" s="171"/>
      <c r="C47" s="23"/>
      <c r="D47" s="172"/>
      <c r="E47" s="21"/>
      <c r="F47" s="21"/>
      <c r="G47" s="173"/>
      <c r="H47" s="12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</row>
    <row r="48" spans="1:9" ht="15">
      <c r="A48" s="11" t="s">
        <v>28</v>
      </c>
      <c r="B48" s="152" t="s">
        <v>43</v>
      </c>
      <c r="C48" s="2" t="s">
        <v>26</v>
      </c>
      <c r="D48" s="138">
        <v>40213</v>
      </c>
      <c r="E48" s="21">
        <v>144740.14</v>
      </c>
      <c r="F48" s="21">
        <v>25542.38</v>
      </c>
      <c r="G48" s="173">
        <v>170282.52</v>
      </c>
      <c r="H48" s="124"/>
      <c r="I48" s="174"/>
    </row>
    <row r="49" spans="1:9" ht="15">
      <c r="A49" s="11" t="s">
        <v>31</v>
      </c>
      <c r="B49" s="152" t="s">
        <v>44</v>
      </c>
      <c r="C49" s="153" t="s">
        <v>30</v>
      </c>
      <c r="D49" s="154">
        <v>40213</v>
      </c>
      <c r="E49" s="12">
        <v>12792.074999999999</v>
      </c>
      <c r="F49" s="12">
        <v>2257.4249999999997</v>
      </c>
      <c r="G49" s="101">
        <v>15049.5</v>
      </c>
      <c r="H49" s="124"/>
      <c r="I49" s="125"/>
    </row>
    <row r="50" spans="1:9" ht="15">
      <c r="A50" s="24" t="s">
        <v>9</v>
      </c>
      <c r="B50" s="171"/>
      <c r="C50" s="172"/>
      <c r="D50" s="172"/>
      <c r="E50" s="25"/>
      <c r="F50" s="26"/>
      <c r="G50" s="173"/>
      <c r="H50" s="124"/>
      <c r="I50" s="125"/>
    </row>
    <row r="51" spans="1:9" ht="15">
      <c r="A51" s="11" t="s">
        <v>28</v>
      </c>
      <c r="B51" s="152" t="s">
        <v>45</v>
      </c>
      <c r="C51" s="2" t="s">
        <v>26</v>
      </c>
      <c r="D51" s="138">
        <v>40295</v>
      </c>
      <c r="E51" s="21">
        <v>36818.48</v>
      </c>
      <c r="F51" s="21">
        <v>6497.38</v>
      </c>
      <c r="G51" s="173">
        <v>43315.86</v>
      </c>
      <c r="H51" s="124"/>
      <c r="I51" s="125"/>
    </row>
    <row r="52" spans="1:9" ht="15">
      <c r="A52" s="11" t="s">
        <v>31</v>
      </c>
      <c r="B52" s="152" t="s">
        <v>46</v>
      </c>
      <c r="C52" s="2" t="s">
        <v>26</v>
      </c>
      <c r="D52" s="138">
        <v>40388</v>
      </c>
      <c r="E52" s="21">
        <v>819.39</v>
      </c>
      <c r="F52" s="21">
        <v>144.6</v>
      </c>
      <c r="G52" s="22">
        <v>963.99</v>
      </c>
      <c r="H52" s="124"/>
      <c r="I52" s="125"/>
    </row>
    <row r="53" spans="1:9" ht="15">
      <c r="A53" s="24" t="s">
        <v>11</v>
      </c>
      <c r="B53" s="171"/>
      <c r="C53" s="10"/>
      <c r="D53" s="6"/>
      <c r="E53" s="16"/>
      <c r="F53" s="16"/>
      <c r="G53" s="161"/>
      <c r="H53" s="124"/>
      <c r="I53" s="125"/>
    </row>
    <row r="54" spans="1:9" ht="15">
      <c r="A54" s="27" t="s">
        <v>28</v>
      </c>
      <c r="B54" s="171" t="s">
        <v>47</v>
      </c>
      <c r="C54" s="2" t="s">
        <v>26</v>
      </c>
      <c r="D54" s="175">
        <v>40389</v>
      </c>
      <c r="E54" s="28">
        <v>115006.07</v>
      </c>
      <c r="F54" s="28">
        <v>20295.19</v>
      </c>
      <c r="G54" s="176">
        <v>135301.26</v>
      </c>
      <c r="H54" s="124"/>
      <c r="I54" s="125"/>
    </row>
    <row r="55" spans="1:9" ht="15">
      <c r="A55" s="13" t="s">
        <v>36</v>
      </c>
      <c r="B55" s="153"/>
      <c r="C55" s="25"/>
      <c r="D55" s="153"/>
      <c r="E55" s="12"/>
      <c r="F55" s="12"/>
      <c r="G55" s="101"/>
      <c r="H55" s="124"/>
      <c r="I55" s="125"/>
    </row>
    <row r="56" spans="1:9" ht="15">
      <c r="A56" s="11" t="s">
        <v>28</v>
      </c>
      <c r="B56" s="153" t="s">
        <v>48</v>
      </c>
      <c r="C56" s="2" t="s">
        <v>26</v>
      </c>
      <c r="D56" s="154">
        <v>40528</v>
      </c>
      <c r="E56" s="12">
        <v>147157.63</v>
      </c>
      <c r="F56" s="12">
        <v>25968.99</v>
      </c>
      <c r="G56" s="101">
        <v>173126.62</v>
      </c>
      <c r="H56" s="124"/>
      <c r="I56" s="177"/>
    </row>
    <row r="57" spans="1:9" ht="15">
      <c r="A57" s="13" t="s">
        <v>38</v>
      </c>
      <c r="B57" s="156"/>
      <c r="C57" s="14"/>
      <c r="D57" s="156"/>
      <c r="E57" s="29"/>
      <c r="F57" s="29"/>
      <c r="G57" s="178"/>
      <c r="H57" s="124"/>
      <c r="I57" s="125"/>
    </row>
    <row r="58" spans="1:9" ht="15">
      <c r="A58" s="11" t="s">
        <v>28</v>
      </c>
      <c r="B58" s="153" t="s">
        <v>49</v>
      </c>
      <c r="C58" s="2" t="s">
        <v>26</v>
      </c>
      <c r="D58" s="179">
        <v>40529</v>
      </c>
      <c r="E58" s="29">
        <v>3180.25</v>
      </c>
      <c r="F58" s="29">
        <v>561.22</v>
      </c>
      <c r="G58" s="178">
        <v>3741.47</v>
      </c>
      <c r="H58" s="124"/>
      <c r="I58" s="125"/>
    </row>
    <row r="59" spans="1:9" ht="15">
      <c r="A59" s="13" t="s">
        <v>40</v>
      </c>
      <c r="B59" s="155"/>
      <c r="C59" s="14"/>
      <c r="D59" s="156"/>
      <c r="E59" s="29"/>
      <c r="F59" s="29"/>
      <c r="G59" s="178"/>
      <c r="H59" s="124"/>
      <c r="I59" s="125"/>
    </row>
    <row r="60" spans="1:9" ht="15">
      <c r="A60" s="11" t="s">
        <v>28</v>
      </c>
      <c r="B60" s="155" t="s">
        <v>50</v>
      </c>
      <c r="C60" s="2" t="s">
        <v>26</v>
      </c>
      <c r="D60" s="179">
        <v>40533</v>
      </c>
      <c r="E60" s="29">
        <v>46468.32</v>
      </c>
      <c r="F60" s="29">
        <v>8200.29</v>
      </c>
      <c r="G60" s="178">
        <v>54668.61</v>
      </c>
      <c r="H60" s="158"/>
      <c r="I60" s="125"/>
    </row>
    <row r="61" spans="1:9" ht="15">
      <c r="A61" s="8" t="s">
        <v>102</v>
      </c>
      <c r="B61" s="20"/>
      <c r="C61" s="20"/>
      <c r="D61" s="20"/>
      <c r="E61" s="9">
        <f>E45+E46+E48+E51+E52+E54+E56+E58+E60</f>
        <v>625341.5615</v>
      </c>
      <c r="F61" s="9">
        <f>F45+F46+F48+F51+F52+F54+F56+F58+F60</f>
        <v>110354.3885</v>
      </c>
      <c r="G61" s="100">
        <f>G45+G46+G48+G51+G52+G54+G56+G58+G60</f>
        <v>735695.95</v>
      </c>
      <c r="H61" s="168"/>
      <c r="I61" s="125"/>
    </row>
    <row r="62" spans="1:9" ht="15">
      <c r="A62" s="86" t="s">
        <v>103</v>
      </c>
      <c r="B62" s="20"/>
      <c r="C62" s="20"/>
      <c r="D62" s="20"/>
      <c r="E62" s="9">
        <f>E49</f>
        <v>12792.074999999999</v>
      </c>
      <c r="F62" s="9">
        <f>F49</f>
        <v>2257.4249999999997</v>
      </c>
      <c r="G62" s="100">
        <f>G49</f>
        <v>15049.5</v>
      </c>
      <c r="H62" s="168"/>
      <c r="I62" s="125"/>
    </row>
    <row r="63" spans="1:9" ht="15">
      <c r="A63" s="4" t="s">
        <v>51</v>
      </c>
      <c r="B63" s="145"/>
      <c r="C63" s="17"/>
      <c r="D63" s="17"/>
      <c r="E63" s="5">
        <v>63508.13</v>
      </c>
      <c r="F63" s="5">
        <v>11207.32</v>
      </c>
      <c r="G63" s="141">
        <v>74715.45</v>
      </c>
      <c r="H63" s="124"/>
      <c r="I63" s="125"/>
    </row>
    <row r="64" spans="1:10" ht="15">
      <c r="A64" s="180" t="s">
        <v>5</v>
      </c>
      <c r="B64" s="181"/>
      <c r="C64" s="25"/>
      <c r="D64" s="25"/>
      <c r="E64" s="25"/>
      <c r="F64" s="25"/>
      <c r="G64" s="103"/>
      <c r="H64" s="124"/>
      <c r="I64" s="125"/>
      <c r="J64" s="125"/>
    </row>
    <row r="65" spans="1:10" ht="15.75" thickBot="1">
      <c r="A65" s="182" t="s">
        <v>31</v>
      </c>
      <c r="B65" s="183" t="s">
        <v>52</v>
      </c>
      <c r="C65" s="184" t="s">
        <v>26</v>
      </c>
      <c r="D65" s="175">
        <v>40304</v>
      </c>
      <c r="E65" s="185">
        <v>63508.13</v>
      </c>
      <c r="F65" s="185">
        <v>11207.32</v>
      </c>
      <c r="G65" s="147">
        <v>74715.45</v>
      </c>
      <c r="H65" s="124"/>
      <c r="I65" s="125"/>
      <c r="J65" s="125"/>
    </row>
    <row r="66" spans="1:10" ht="15">
      <c r="A66" s="4" t="s">
        <v>53</v>
      </c>
      <c r="B66" s="145"/>
      <c r="C66" s="17"/>
      <c r="D66" s="133"/>
      <c r="E66" s="5">
        <v>22220.48</v>
      </c>
      <c r="F66" s="5">
        <v>3921.26</v>
      </c>
      <c r="G66" s="141">
        <v>26141.74</v>
      </c>
      <c r="H66" s="124"/>
      <c r="I66" s="125"/>
      <c r="J66" s="125"/>
    </row>
    <row r="67" spans="1:10" ht="15">
      <c r="A67" s="186" t="s">
        <v>54</v>
      </c>
      <c r="B67" s="155"/>
      <c r="C67" s="30"/>
      <c r="D67" s="30"/>
      <c r="E67" s="25"/>
      <c r="F67" s="187"/>
      <c r="G67" s="157"/>
      <c r="H67" s="124"/>
      <c r="I67" s="125"/>
      <c r="J67" s="125"/>
    </row>
    <row r="68" spans="1:10" ht="15.75" thickBot="1">
      <c r="A68" s="188" t="s">
        <v>55</v>
      </c>
      <c r="B68" s="183" t="s">
        <v>60</v>
      </c>
      <c r="C68" s="184" t="s">
        <v>26</v>
      </c>
      <c r="D68" s="189">
        <v>40242</v>
      </c>
      <c r="E68" s="190">
        <v>22220.48</v>
      </c>
      <c r="F68" s="190">
        <v>3921.26</v>
      </c>
      <c r="G68" s="147">
        <v>26141.74</v>
      </c>
      <c r="H68" s="124"/>
      <c r="I68" s="125"/>
      <c r="J68" s="125"/>
    </row>
    <row r="69" spans="1:10" ht="15.75" thickBot="1">
      <c r="A69" s="204" t="s">
        <v>56</v>
      </c>
      <c r="B69" s="205"/>
      <c r="C69" s="205"/>
      <c r="D69" s="206"/>
      <c r="E69" s="113">
        <f>E4+E9+E15+E16+E17+E20+E21+E22+E41+E61+E65+E68</f>
        <v>3858272.2624999997</v>
      </c>
      <c r="F69" s="113">
        <f>F4+F9+F15+F16+F17+F20+F21+F22+F41+F61+F65+F68</f>
        <v>680871.5675</v>
      </c>
      <c r="G69" s="194">
        <f>G4+G9+G15+G16+G17+G20+G21+G22+G41+G61+G65+G68</f>
        <v>4539143.830000001</v>
      </c>
      <c r="H69" s="191"/>
      <c r="I69" s="124"/>
      <c r="J69" s="125"/>
    </row>
    <row r="70" spans="1:10" ht="15">
      <c r="A70" s="207" t="s">
        <v>57</v>
      </c>
      <c r="B70" s="208"/>
      <c r="C70" s="208"/>
      <c r="D70" s="209"/>
      <c r="E70" s="109">
        <f>E24+E45+E48+E51+E54+E56+E58+E60</f>
        <v>4429103.022500001</v>
      </c>
      <c r="F70" s="109">
        <f>F24+F45+F48+F51+F54+F56+F58+F60</f>
        <v>781606.4075</v>
      </c>
      <c r="G70" s="111">
        <f>G24+G45+G48+G51+G54+G56+G58+G60</f>
        <v>5210709.43</v>
      </c>
      <c r="H70" s="191"/>
      <c r="I70" s="158"/>
      <c r="J70" s="177"/>
    </row>
    <row r="71" spans="1:10" ht="15">
      <c r="A71" s="210" t="s">
        <v>58</v>
      </c>
      <c r="B71" s="211"/>
      <c r="C71" s="211"/>
      <c r="D71" s="212"/>
      <c r="E71" s="32">
        <f>E30+E34+E36+E38+E46+E52+E65+E68</f>
        <v>186344.32</v>
      </c>
      <c r="F71" s="32">
        <f>F30+F34+F36+F38+F46+F52+F65+F68</f>
        <v>32884.29</v>
      </c>
      <c r="G71" s="112">
        <f>G30+G34+G36+G38+G46+G52+G65+G68</f>
        <v>219228.61</v>
      </c>
      <c r="H71" s="124"/>
      <c r="I71" s="158"/>
      <c r="J71" s="177"/>
    </row>
    <row r="72" spans="1:10" ht="15">
      <c r="A72" s="195" t="s">
        <v>59</v>
      </c>
      <c r="B72" s="196"/>
      <c r="C72" s="196"/>
      <c r="D72" s="197"/>
      <c r="E72" s="9">
        <f>E27+E28+E32+E49</f>
        <v>196880.12250000003</v>
      </c>
      <c r="F72" s="9">
        <f>F27+F28+F32+F49</f>
        <v>34743.5425</v>
      </c>
      <c r="G72" s="100">
        <f>G27+G28+G32+G49</f>
        <v>231623.66999999998</v>
      </c>
      <c r="H72" s="124"/>
      <c r="I72" s="125"/>
      <c r="J72" s="125"/>
    </row>
    <row r="73" spans="1:10" ht="15.75" thickBot="1">
      <c r="A73" s="198" t="s">
        <v>104</v>
      </c>
      <c r="B73" s="199"/>
      <c r="C73" s="199"/>
      <c r="D73" s="200"/>
      <c r="E73" s="113">
        <f>E69+E72+E18+E23+E40</f>
        <v>4833479.685</v>
      </c>
      <c r="F73" s="113">
        <f>F69+F72+F18+F23+F40</f>
        <v>852966.98</v>
      </c>
      <c r="G73" s="106">
        <f>G69+G72+G18+G23+G40</f>
        <v>5686446.670000001</v>
      </c>
      <c r="H73" s="124"/>
      <c r="I73" s="124"/>
      <c r="J73" s="125"/>
    </row>
  </sheetData>
  <sheetProtection/>
  <mergeCells count="6">
    <mergeCell ref="A72:D72"/>
    <mergeCell ref="A73:D73"/>
    <mergeCell ref="A1:G1"/>
    <mergeCell ref="A69:D69"/>
    <mergeCell ref="A70:D70"/>
    <mergeCell ref="A71:D7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headerFooter>
    <oddHeader xml:space="preserve">&amp;LPríloha č. 3 </oddHead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C90"/>
  <sheetViews>
    <sheetView tabSelected="1" view="pageBreakPreview" zoomScale="60" zoomScalePageLayoutView="0" workbookViewId="0" topLeftCell="A1">
      <selection activeCell="L22" sqref="L22"/>
    </sheetView>
  </sheetViews>
  <sheetFormatPr defaultColWidth="9.140625" defaultRowHeight="15"/>
  <cols>
    <col min="1" max="1" width="16.8515625" style="34" customWidth="1"/>
    <col min="2" max="2" width="19.7109375" style="34" customWidth="1"/>
    <col min="3" max="3" width="19.421875" style="34" customWidth="1"/>
    <col min="4" max="4" width="21.421875" style="34" customWidth="1"/>
    <col min="5" max="7" width="17.7109375" style="35" customWidth="1"/>
    <col min="8" max="8" width="35.7109375" style="35" customWidth="1"/>
    <col min="9" max="9" width="13.7109375" style="34" hidden="1" customWidth="1"/>
    <col min="10" max="10" width="12.57421875" style="34" bestFit="1" customWidth="1"/>
    <col min="11" max="11" width="11.7109375" style="34" bestFit="1" customWidth="1"/>
    <col min="12" max="12" width="10.140625" style="34" bestFit="1" customWidth="1"/>
    <col min="13" max="13" width="11.7109375" style="34" bestFit="1" customWidth="1"/>
    <col min="14" max="16384" width="9.140625" style="34" customWidth="1"/>
  </cols>
  <sheetData>
    <row r="1" spans="1:8" s="36" customFormat="1" ht="16.5" customHeight="1" thickBot="1">
      <c r="A1" s="201" t="s">
        <v>81</v>
      </c>
      <c r="B1" s="202"/>
      <c r="C1" s="202"/>
      <c r="D1" s="202"/>
      <c r="E1" s="202"/>
      <c r="F1" s="202"/>
      <c r="G1" s="202"/>
      <c r="H1" s="216"/>
    </row>
    <row r="2" spans="1:10" ht="31.5" customHeight="1" thickBot="1">
      <c r="A2" s="88" t="s">
        <v>0</v>
      </c>
      <c r="B2" s="89" t="s">
        <v>61</v>
      </c>
      <c r="C2" s="90" t="s">
        <v>82</v>
      </c>
      <c r="D2" s="91" t="s">
        <v>65</v>
      </c>
      <c r="E2" s="85" t="s">
        <v>1</v>
      </c>
      <c r="F2" s="85" t="s">
        <v>2</v>
      </c>
      <c r="G2" s="85" t="s">
        <v>3</v>
      </c>
      <c r="H2" s="97" t="s">
        <v>86</v>
      </c>
      <c r="I2" s="93"/>
      <c r="J2" s="46"/>
    </row>
    <row r="3" spans="1:185" s="40" customFormat="1" ht="18" customHeight="1">
      <c r="A3" s="86" t="s">
        <v>4</v>
      </c>
      <c r="B3" s="87"/>
      <c r="C3" s="20"/>
      <c r="D3" s="87"/>
      <c r="E3" s="31">
        <f>E4+E5+E6+E7+E8+E9+E10</f>
        <v>1533642.4300000002</v>
      </c>
      <c r="F3" s="31">
        <f>F4+F5+F6+F7+F8+F9+F10</f>
        <v>270642.78</v>
      </c>
      <c r="G3" s="31">
        <f>G4+G5+G6+G7+G8+G9+G10</f>
        <v>1804285.21</v>
      </c>
      <c r="H3" s="98"/>
      <c r="I3" s="94"/>
      <c r="J3" s="37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</row>
    <row r="4" spans="1:185" s="40" customFormat="1" ht="17.25" customHeight="1">
      <c r="A4" s="1" t="s">
        <v>5</v>
      </c>
      <c r="B4" s="41" t="s">
        <v>6</v>
      </c>
      <c r="C4" s="10" t="s">
        <v>66</v>
      </c>
      <c r="D4" s="42">
        <v>40099</v>
      </c>
      <c r="E4" s="3">
        <v>202918.38</v>
      </c>
      <c r="F4" s="3">
        <v>35809.13</v>
      </c>
      <c r="G4" s="7">
        <v>238727.51</v>
      </c>
      <c r="H4" s="99"/>
      <c r="I4" s="95"/>
      <c r="J4" s="3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</row>
    <row r="5" spans="1:185" s="40" customFormat="1" ht="17.25" customHeight="1">
      <c r="A5" s="1" t="s">
        <v>7</v>
      </c>
      <c r="B5" s="41" t="s">
        <v>8</v>
      </c>
      <c r="C5" s="10" t="s">
        <v>66</v>
      </c>
      <c r="D5" s="42">
        <v>40149</v>
      </c>
      <c r="E5" s="3">
        <v>293267.53</v>
      </c>
      <c r="F5" s="3">
        <v>51753.09</v>
      </c>
      <c r="G5" s="7">
        <v>345020.62</v>
      </c>
      <c r="H5" s="99"/>
      <c r="I5" s="95"/>
      <c r="J5" s="37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</row>
    <row r="6" spans="1:185" s="40" customFormat="1" ht="17.25" customHeight="1">
      <c r="A6" s="4" t="s">
        <v>9</v>
      </c>
      <c r="B6" s="41" t="s">
        <v>10</v>
      </c>
      <c r="C6" s="10" t="s">
        <v>66</v>
      </c>
      <c r="D6" s="43">
        <v>40395</v>
      </c>
      <c r="E6" s="5">
        <v>290841.36</v>
      </c>
      <c r="F6" s="5">
        <v>51324.94</v>
      </c>
      <c r="G6" s="44">
        <f>E6+F6</f>
        <v>342166.3</v>
      </c>
      <c r="H6" s="99"/>
      <c r="I6" s="95"/>
      <c r="J6" s="37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</row>
    <row r="7" spans="1:185" s="40" customFormat="1" ht="17.25" customHeight="1">
      <c r="A7" s="4" t="s">
        <v>11</v>
      </c>
      <c r="B7" s="41" t="s">
        <v>12</v>
      </c>
      <c r="C7" s="10" t="s">
        <v>66</v>
      </c>
      <c r="D7" s="43">
        <v>40529</v>
      </c>
      <c r="E7" s="5">
        <v>223217.62</v>
      </c>
      <c r="F7" s="5">
        <v>39391.35</v>
      </c>
      <c r="G7" s="44">
        <f>E7+F7</f>
        <v>262608.97</v>
      </c>
      <c r="H7" s="99"/>
      <c r="I7" s="95"/>
      <c r="J7" s="37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</row>
    <row r="8" spans="1:185" s="40" customFormat="1" ht="17.25" customHeight="1">
      <c r="A8" s="4" t="s">
        <v>36</v>
      </c>
      <c r="B8" s="41" t="s">
        <v>67</v>
      </c>
      <c r="C8" s="10" t="s">
        <v>66</v>
      </c>
      <c r="D8" s="43">
        <v>40620</v>
      </c>
      <c r="E8" s="5">
        <v>134820.16</v>
      </c>
      <c r="F8" s="5">
        <v>23791.79</v>
      </c>
      <c r="G8" s="44">
        <f>E8+F8</f>
        <v>158611.95</v>
      </c>
      <c r="H8" s="99"/>
      <c r="I8" s="95"/>
      <c r="J8" s="3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</row>
    <row r="9" spans="1:185" s="40" customFormat="1" ht="17.25" customHeight="1">
      <c r="A9" s="1" t="s">
        <v>38</v>
      </c>
      <c r="B9" s="41" t="s">
        <v>92</v>
      </c>
      <c r="C9" s="10" t="s">
        <v>66</v>
      </c>
      <c r="D9" s="43">
        <v>40641</v>
      </c>
      <c r="E9" s="5">
        <v>329235.07</v>
      </c>
      <c r="F9" s="5">
        <v>58100.31</v>
      </c>
      <c r="G9" s="44">
        <v>387335.38</v>
      </c>
      <c r="H9" s="99"/>
      <c r="I9" s="95"/>
      <c r="J9" s="37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</row>
    <row r="10" spans="1:185" s="40" customFormat="1" ht="17.25" customHeight="1">
      <c r="A10" s="4" t="s">
        <v>40</v>
      </c>
      <c r="B10" s="41" t="s">
        <v>68</v>
      </c>
      <c r="C10" s="10" t="s">
        <v>66</v>
      </c>
      <c r="D10" s="43">
        <v>40690</v>
      </c>
      <c r="E10" s="5">
        <v>59342.31</v>
      </c>
      <c r="F10" s="5">
        <v>10472.17</v>
      </c>
      <c r="G10" s="44">
        <v>69814.48</v>
      </c>
      <c r="H10" s="99"/>
      <c r="I10" s="95"/>
      <c r="J10" s="3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</row>
    <row r="11" spans="1:185" s="40" customFormat="1" ht="18" customHeight="1">
      <c r="A11" s="8" t="s">
        <v>13</v>
      </c>
      <c r="B11" s="20"/>
      <c r="C11" s="20"/>
      <c r="D11" s="20"/>
      <c r="E11" s="9">
        <f>E12+E13+E15+E14+E16+E17</f>
        <v>1155177.6800000002</v>
      </c>
      <c r="F11" s="9">
        <f>F12+F13+F15+F14+F16+F17</f>
        <v>203854.88</v>
      </c>
      <c r="G11" s="9">
        <f>G12+G13+G15+G14+G16+G17</f>
        <v>1359032.56</v>
      </c>
      <c r="H11" s="100"/>
      <c r="I11" s="94"/>
      <c r="J11" s="37"/>
      <c r="K11" s="38"/>
      <c r="L11" s="38"/>
      <c r="M11" s="3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</row>
    <row r="12" spans="1:185" s="40" customFormat="1" ht="17.25" customHeight="1">
      <c r="A12" s="1" t="s">
        <v>5</v>
      </c>
      <c r="B12" s="41" t="s">
        <v>14</v>
      </c>
      <c r="C12" s="10" t="s">
        <v>66</v>
      </c>
      <c r="D12" s="42">
        <v>40121</v>
      </c>
      <c r="E12" s="3">
        <v>126643.2</v>
      </c>
      <c r="F12" s="3">
        <v>22348.8</v>
      </c>
      <c r="G12" s="7">
        <v>148992</v>
      </c>
      <c r="H12" s="99"/>
      <c r="I12" s="95"/>
      <c r="J12" s="3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</row>
    <row r="13" spans="1:185" s="40" customFormat="1" ht="17.25" customHeight="1">
      <c r="A13" s="1" t="s">
        <v>7</v>
      </c>
      <c r="B13" s="41" t="s">
        <v>15</v>
      </c>
      <c r="C13" s="10" t="s">
        <v>66</v>
      </c>
      <c r="D13" s="42">
        <v>40178</v>
      </c>
      <c r="E13" s="3">
        <v>146367.23</v>
      </c>
      <c r="F13" s="3">
        <v>25829.51</v>
      </c>
      <c r="G13" s="7">
        <v>172196.74</v>
      </c>
      <c r="H13" s="99"/>
      <c r="I13" s="95"/>
      <c r="J13" s="3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</row>
    <row r="14" spans="1:185" s="40" customFormat="1" ht="17.25" customHeight="1">
      <c r="A14" s="4" t="s">
        <v>9</v>
      </c>
      <c r="B14" s="45" t="s">
        <v>16</v>
      </c>
      <c r="C14" s="10" t="s">
        <v>66</v>
      </c>
      <c r="D14" s="43">
        <v>40245</v>
      </c>
      <c r="E14" s="5">
        <v>83695.38</v>
      </c>
      <c r="F14" s="5">
        <v>14769.77</v>
      </c>
      <c r="G14" s="44">
        <v>98465.15</v>
      </c>
      <c r="H14" s="99"/>
      <c r="I14" s="94"/>
      <c r="J14" s="3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</row>
    <row r="15" spans="1:185" s="40" customFormat="1" ht="17.25" customHeight="1">
      <c r="A15" s="4" t="s">
        <v>11</v>
      </c>
      <c r="B15" s="45" t="s">
        <v>17</v>
      </c>
      <c r="C15" s="10" t="s">
        <v>66</v>
      </c>
      <c r="D15" s="43">
        <v>40480</v>
      </c>
      <c r="E15" s="5">
        <v>125892.64</v>
      </c>
      <c r="F15" s="5">
        <v>22216.35</v>
      </c>
      <c r="G15" s="44">
        <v>148108.99</v>
      </c>
      <c r="H15" s="99"/>
      <c r="I15" s="94"/>
      <c r="J15" s="3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</row>
    <row r="16" spans="1:185" s="40" customFormat="1" ht="17.25" customHeight="1">
      <c r="A16" s="4" t="s">
        <v>36</v>
      </c>
      <c r="B16" s="45" t="s">
        <v>69</v>
      </c>
      <c r="C16" s="10" t="s">
        <v>66</v>
      </c>
      <c r="D16" s="43">
        <v>40640</v>
      </c>
      <c r="E16" s="5">
        <v>277034.58</v>
      </c>
      <c r="F16" s="5">
        <v>48888.45</v>
      </c>
      <c r="G16" s="44">
        <v>325923.03</v>
      </c>
      <c r="H16" s="99"/>
      <c r="I16" s="94"/>
      <c r="J16" s="37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</row>
    <row r="17" spans="1:185" s="40" customFormat="1" ht="17.25" customHeight="1">
      <c r="A17" s="4" t="s">
        <v>38</v>
      </c>
      <c r="B17" s="45" t="s">
        <v>70</v>
      </c>
      <c r="C17" s="10" t="s">
        <v>62</v>
      </c>
      <c r="D17" s="43">
        <v>40723</v>
      </c>
      <c r="E17" s="5">
        <v>395544.65</v>
      </c>
      <c r="F17" s="5">
        <v>69802</v>
      </c>
      <c r="G17" s="44">
        <v>465346.65</v>
      </c>
      <c r="H17" s="99"/>
      <c r="I17" s="94"/>
      <c r="J17" s="37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</row>
    <row r="18" spans="1:185" s="40" customFormat="1" ht="16.5" customHeight="1">
      <c r="A18" s="8" t="s">
        <v>18</v>
      </c>
      <c r="B18" s="20"/>
      <c r="C18" s="20"/>
      <c r="D18" s="20"/>
      <c r="E18" s="9">
        <f>E19+E20+E21+E22+E23</f>
        <v>1203827.74</v>
      </c>
      <c r="F18" s="9">
        <f>F19+F20+F21+F22+F23</f>
        <v>212440.18</v>
      </c>
      <c r="G18" s="9">
        <f>G19+G20+G21+G22+G23</f>
        <v>1416267.9200000002</v>
      </c>
      <c r="H18" s="100"/>
      <c r="I18" s="95"/>
      <c r="J18" s="37"/>
      <c r="K18" s="38"/>
      <c r="L18" s="38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</row>
    <row r="19" spans="1:185" s="40" customFormat="1" ht="16.5" customHeight="1">
      <c r="A19" s="1" t="s">
        <v>5</v>
      </c>
      <c r="B19" s="41" t="s">
        <v>19</v>
      </c>
      <c r="C19" s="10" t="s">
        <v>66</v>
      </c>
      <c r="D19" s="42">
        <v>40126</v>
      </c>
      <c r="E19" s="3">
        <v>97981.39</v>
      </c>
      <c r="F19" s="3">
        <v>17290.83</v>
      </c>
      <c r="G19" s="7">
        <v>115272.22</v>
      </c>
      <c r="H19" s="99"/>
      <c r="I19" s="95"/>
      <c r="J19" s="3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</row>
    <row r="20" spans="1:185" s="40" customFormat="1" ht="17.25" customHeight="1">
      <c r="A20" s="1" t="s">
        <v>7</v>
      </c>
      <c r="B20" s="41" t="s">
        <v>20</v>
      </c>
      <c r="C20" s="10" t="s">
        <v>66</v>
      </c>
      <c r="D20" s="42">
        <v>40337</v>
      </c>
      <c r="E20" s="3">
        <v>285862.8</v>
      </c>
      <c r="F20" s="3">
        <v>50446.38</v>
      </c>
      <c r="G20" s="7">
        <v>336309.18</v>
      </c>
      <c r="H20" s="99"/>
      <c r="I20" s="94"/>
      <c r="J20" s="3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</row>
    <row r="21" spans="1:185" s="40" customFormat="1" ht="18.75" customHeight="1">
      <c r="A21" s="4" t="s">
        <v>9</v>
      </c>
      <c r="B21" s="45" t="s">
        <v>21</v>
      </c>
      <c r="C21" s="10" t="s">
        <v>66</v>
      </c>
      <c r="D21" s="43">
        <v>40410</v>
      </c>
      <c r="E21" s="5">
        <v>233830.14</v>
      </c>
      <c r="F21" s="5">
        <v>41264.14</v>
      </c>
      <c r="G21" s="44">
        <v>275094.28</v>
      </c>
      <c r="H21" s="99"/>
      <c r="I21" s="94"/>
      <c r="J21" s="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</row>
    <row r="22" spans="1:185" s="40" customFormat="1" ht="18.75" customHeight="1">
      <c r="A22" s="4" t="s">
        <v>11</v>
      </c>
      <c r="B22" s="45" t="s">
        <v>71</v>
      </c>
      <c r="C22" s="10" t="s">
        <v>66</v>
      </c>
      <c r="D22" s="43">
        <v>40557</v>
      </c>
      <c r="E22" s="5">
        <v>319189.42</v>
      </c>
      <c r="F22" s="5">
        <v>56327.54</v>
      </c>
      <c r="G22" s="44">
        <v>375516.96</v>
      </c>
      <c r="H22" s="99"/>
      <c r="I22" s="94"/>
      <c r="J22" s="3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</row>
    <row r="23" spans="1:185" s="40" customFormat="1" ht="18.75" customHeight="1">
      <c r="A23" s="4" t="s">
        <v>36</v>
      </c>
      <c r="B23" s="45" t="s">
        <v>72</v>
      </c>
      <c r="C23" s="10" t="s">
        <v>62</v>
      </c>
      <c r="D23" s="43">
        <v>40725</v>
      </c>
      <c r="E23" s="5">
        <v>266963.99</v>
      </c>
      <c r="F23" s="5">
        <v>47111.29</v>
      </c>
      <c r="G23" s="44">
        <v>314075.28</v>
      </c>
      <c r="H23" s="99"/>
      <c r="I23" s="94"/>
      <c r="J23" s="37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</row>
    <row r="24" spans="1:185" s="40" customFormat="1" ht="18.75" customHeight="1">
      <c r="A24" s="8" t="s">
        <v>22</v>
      </c>
      <c r="B24" s="20"/>
      <c r="C24" s="20"/>
      <c r="D24" s="20"/>
      <c r="E24" s="9">
        <f>E25+E26+E27+E28+E29</f>
        <v>1847500.59</v>
      </c>
      <c r="F24" s="9">
        <f>F25+F26+F27+F28+F29</f>
        <v>326029.51</v>
      </c>
      <c r="G24" s="9">
        <f>G25+G26+G27+G28+G29</f>
        <v>2173530.1</v>
      </c>
      <c r="H24" s="100"/>
      <c r="I24" s="95"/>
      <c r="J24" s="3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</row>
    <row r="25" spans="1:185" s="40" customFormat="1" ht="17.25" customHeight="1">
      <c r="A25" s="1" t="s">
        <v>5</v>
      </c>
      <c r="B25" s="41" t="s">
        <v>23</v>
      </c>
      <c r="C25" s="10" t="s">
        <v>66</v>
      </c>
      <c r="D25" s="42">
        <v>40112</v>
      </c>
      <c r="E25" s="3">
        <v>312893.8</v>
      </c>
      <c r="F25" s="3">
        <v>55216.55</v>
      </c>
      <c r="G25" s="7">
        <v>368110.35</v>
      </c>
      <c r="H25" s="99"/>
      <c r="I25" s="95"/>
      <c r="J25" s="37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</row>
    <row r="26" spans="1:185" ht="17.25" customHeight="1">
      <c r="A26" s="1" t="s">
        <v>7</v>
      </c>
      <c r="B26" s="41" t="s">
        <v>24</v>
      </c>
      <c r="C26" s="10" t="s">
        <v>66</v>
      </c>
      <c r="D26" s="42">
        <v>40165</v>
      </c>
      <c r="E26" s="3">
        <v>265984.91</v>
      </c>
      <c r="F26" s="3">
        <v>46938.51</v>
      </c>
      <c r="G26" s="7">
        <v>312923.42</v>
      </c>
      <c r="H26" s="99"/>
      <c r="I26" s="95"/>
      <c r="J26" s="46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</row>
    <row r="27" spans="1:185" ht="17.25" customHeight="1">
      <c r="A27" s="1" t="s">
        <v>9</v>
      </c>
      <c r="B27" s="41" t="s">
        <v>25</v>
      </c>
      <c r="C27" s="10" t="s">
        <v>66</v>
      </c>
      <c r="D27" s="42">
        <v>40395</v>
      </c>
      <c r="E27" s="3">
        <v>370570.9</v>
      </c>
      <c r="F27" s="3">
        <v>65394.86</v>
      </c>
      <c r="G27" s="7">
        <f>E27+F27</f>
        <v>435965.76</v>
      </c>
      <c r="H27" s="99"/>
      <c r="I27" s="95"/>
      <c r="J27" s="46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</row>
    <row r="28" spans="1:185" ht="17.25" customHeight="1">
      <c r="A28" s="1" t="s">
        <v>11</v>
      </c>
      <c r="B28" s="41" t="s">
        <v>63</v>
      </c>
      <c r="C28" s="10" t="s">
        <v>66</v>
      </c>
      <c r="D28" s="42">
        <v>40560</v>
      </c>
      <c r="E28" s="3">
        <v>437985.66</v>
      </c>
      <c r="F28" s="3">
        <v>77291.59</v>
      </c>
      <c r="G28" s="7">
        <v>515277.25</v>
      </c>
      <c r="H28" s="99"/>
      <c r="I28" s="95"/>
      <c r="J28" s="46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</row>
    <row r="29" spans="1:185" ht="17.25" customHeight="1">
      <c r="A29" s="1" t="s">
        <v>36</v>
      </c>
      <c r="B29" s="41" t="s">
        <v>73</v>
      </c>
      <c r="C29" s="10" t="s">
        <v>66</v>
      </c>
      <c r="D29" s="42">
        <v>40701</v>
      </c>
      <c r="E29" s="3">
        <v>460065.32</v>
      </c>
      <c r="F29" s="3">
        <v>81188</v>
      </c>
      <c r="G29" s="7">
        <v>541253.3200000001</v>
      </c>
      <c r="H29" s="99"/>
      <c r="I29" s="95"/>
      <c r="J29" s="46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</row>
    <row r="30" spans="1:185" ht="15">
      <c r="A30" s="8" t="s">
        <v>27</v>
      </c>
      <c r="B30" s="20"/>
      <c r="C30" s="20"/>
      <c r="D30" s="20"/>
      <c r="E30" s="9">
        <f>E3+E11+E18+E24</f>
        <v>5740148.44</v>
      </c>
      <c r="F30" s="9">
        <f>F3+F11+F18+F24</f>
        <v>1012967.3500000001</v>
      </c>
      <c r="G30" s="9">
        <f>G3+G11+G18+G24</f>
        <v>6753115.790000001</v>
      </c>
      <c r="H30" s="100"/>
      <c r="I30" s="95"/>
      <c r="J30" s="46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</row>
    <row r="31" spans="1:185" s="40" customFormat="1" ht="18" customHeight="1">
      <c r="A31" s="11"/>
      <c r="B31" s="47"/>
      <c r="C31" s="25"/>
      <c r="D31" s="25"/>
      <c r="E31" s="21"/>
      <c r="F31" s="21"/>
      <c r="G31" s="75"/>
      <c r="H31" s="22"/>
      <c r="I31" s="94"/>
      <c r="J31" s="3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</row>
    <row r="32" spans="1:13" s="39" customFormat="1" ht="13.5" customHeight="1">
      <c r="A32" s="8" t="s">
        <v>74</v>
      </c>
      <c r="B32" s="20"/>
      <c r="C32" s="20"/>
      <c r="D32" s="20"/>
      <c r="E32" s="9">
        <f>E37+E41+E43+E45+E47+E49+E34+E35+E39</f>
        <v>335188.29</v>
      </c>
      <c r="F32" s="9">
        <f>F37+F41+F43+F45+F47+F49+F34+F35+F39</f>
        <v>59150.86</v>
      </c>
      <c r="G32" s="9">
        <f>G37+G41+G43+G45+G47+G49+G34+G35+G39</f>
        <v>394339.15</v>
      </c>
      <c r="H32" s="100"/>
      <c r="I32" s="95"/>
      <c r="J32" s="37"/>
      <c r="K32" s="38"/>
      <c r="L32" s="38"/>
      <c r="M32" s="38"/>
    </row>
    <row r="33" spans="1:185" ht="13.5" customHeight="1">
      <c r="A33" s="1" t="s">
        <v>5</v>
      </c>
      <c r="B33" s="41"/>
      <c r="C33" s="10"/>
      <c r="D33" s="10"/>
      <c r="E33" s="3"/>
      <c r="F33" s="3"/>
      <c r="G33" s="7"/>
      <c r="H33" s="99"/>
      <c r="I33" s="95"/>
      <c r="J33" s="46"/>
      <c r="K33" s="35"/>
      <c r="L33" s="35"/>
      <c r="M33" s="35"/>
      <c r="N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</row>
    <row r="34" spans="1:185" ht="13.5" customHeight="1">
      <c r="A34" s="11" t="s">
        <v>28</v>
      </c>
      <c r="B34" s="47" t="s">
        <v>29</v>
      </c>
      <c r="C34" s="25" t="s">
        <v>30</v>
      </c>
      <c r="D34" s="59">
        <v>40094</v>
      </c>
      <c r="E34" s="12">
        <v>98005.43</v>
      </c>
      <c r="F34" s="12">
        <v>17295.07</v>
      </c>
      <c r="G34" s="76">
        <v>115300.5</v>
      </c>
      <c r="H34" s="101"/>
      <c r="I34" s="95"/>
      <c r="J34" s="46"/>
      <c r="K34" s="35"/>
      <c r="L34" s="35"/>
      <c r="M34" s="35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</row>
    <row r="35" spans="1:185" ht="15">
      <c r="A35" s="11" t="s">
        <v>31</v>
      </c>
      <c r="B35" s="47" t="s">
        <v>32</v>
      </c>
      <c r="C35" s="25" t="s">
        <v>30</v>
      </c>
      <c r="D35" s="59">
        <v>40094</v>
      </c>
      <c r="E35" s="12">
        <v>33766.8</v>
      </c>
      <c r="F35" s="12">
        <v>5958.85</v>
      </c>
      <c r="G35" s="76">
        <v>39725.65</v>
      </c>
      <c r="H35" s="101"/>
      <c r="I35" s="95"/>
      <c r="J35" s="46"/>
      <c r="K35" s="48"/>
      <c r="L35" s="48"/>
      <c r="M35" s="4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</row>
    <row r="36" spans="1:185" ht="15">
      <c r="A36" s="13" t="s">
        <v>7</v>
      </c>
      <c r="B36" s="49"/>
      <c r="C36" s="14"/>
      <c r="D36" s="14"/>
      <c r="E36" s="15"/>
      <c r="F36" s="15"/>
      <c r="G36" s="19"/>
      <c r="H36" s="22"/>
      <c r="I36" s="95"/>
      <c r="J36" s="46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</row>
    <row r="37" spans="1:185" ht="15">
      <c r="A37" s="11" t="s">
        <v>31</v>
      </c>
      <c r="B37" s="47" t="s">
        <v>33</v>
      </c>
      <c r="C37" s="10" t="s">
        <v>66</v>
      </c>
      <c r="D37" s="43">
        <v>40298</v>
      </c>
      <c r="E37" s="15">
        <v>5533.03</v>
      </c>
      <c r="F37" s="15">
        <v>976.42</v>
      </c>
      <c r="G37" s="19">
        <v>6509.45</v>
      </c>
      <c r="H37" s="22"/>
      <c r="I37" s="95"/>
      <c r="J37" s="6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</row>
    <row r="38" spans="1:185" s="40" customFormat="1" ht="18.75" customHeight="1">
      <c r="A38" s="13" t="s">
        <v>9</v>
      </c>
      <c r="B38" s="49"/>
      <c r="C38" s="14"/>
      <c r="D38" s="14"/>
      <c r="E38" s="15"/>
      <c r="F38" s="15"/>
      <c r="G38" s="19"/>
      <c r="H38" s="22"/>
      <c r="I38" s="94"/>
      <c r="J38" s="37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</row>
    <row r="39" spans="1:185" s="50" customFormat="1" ht="13.5" customHeight="1">
      <c r="A39" s="11" t="s">
        <v>31</v>
      </c>
      <c r="B39" s="47" t="s">
        <v>34</v>
      </c>
      <c r="C39" s="25" t="s">
        <v>30</v>
      </c>
      <c r="D39" s="59">
        <v>40393</v>
      </c>
      <c r="E39" s="12">
        <v>52315.82</v>
      </c>
      <c r="F39" s="12">
        <v>9232.2</v>
      </c>
      <c r="G39" s="76">
        <v>61548.02</v>
      </c>
      <c r="H39" s="101"/>
      <c r="I39" s="95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</row>
    <row r="40" spans="1:70" ht="13.5" customHeight="1">
      <c r="A40" s="13" t="s">
        <v>11</v>
      </c>
      <c r="B40" s="49"/>
      <c r="C40" s="14"/>
      <c r="D40" s="14"/>
      <c r="E40" s="29"/>
      <c r="F40" s="29"/>
      <c r="G40" s="62"/>
      <c r="H40" s="101"/>
      <c r="I40" s="96"/>
      <c r="J40" s="46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</row>
    <row r="41" spans="1:10" ht="13.5" customHeight="1">
      <c r="A41" s="11" t="s">
        <v>31</v>
      </c>
      <c r="B41" s="47" t="s">
        <v>35</v>
      </c>
      <c r="C41" s="10" t="s">
        <v>66</v>
      </c>
      <c r="D41" s="43">
        <v>40434</v>
      </c>
      <c r="E41" s="15">
        <v>40210.68</v>
      </c>
      <c r="F41" s="15">
        <v>7096</v>
      </c>
      <c r="G41" s="19">
        <f>E41+F41</f>
        <v>47306.68</v>
      </c>
      <c r="H41" s="22"/>
      <c r="I41" s="95"/>
      <c r="J41" s="46"/>
    </row>
    <row r="42" spans="1:10" ht="15">
      <c r="A42" s="13" t="s">
        <v>36</v>
      </c>
      <c r="B42" s="49"/>
      <c r="C42" s="14"/>
      <c r="D42" s="14"/>
      <c r="E42" s="29"/>
      <c r="F42" s="29"/>
      <c r="G42" s="62"/>
      <c r="H42" s="101"/>
      <c r="I42" s="96"/>
      <c r="J42" s="46"/>
    </row>
    <row r="43" spans="1:10" ht="15">
      <c r="A43" s="11" t="s">
        <v>31</v>
      </c>
      <c r="B43" s="47" t="s">
        <v>37</v>
      </c>
      <c r="C43" s="10" t="s">
        <v>66</v>
      </c>
      <c r="D43" s="43">
        <v>40473</v>
      </c>
      <c r="E43" s="15">
        <v>23254.28</v>
      </c>
      <c r="F43" s="15">
        <v>4103.7</v>
      </c>
      <c r="G43" s="19">
        <f>E43+F43</f>
        <v>27357.98</v>
      </c>
      <c r="H43" s="22"/>
      <c r="I43" s="96"/>
      <c r="J43" s="46"/>
    </row>
    <row r="44" spans="1:10" ht="15">
      <c r="A44" s="13" t="s">
        <v>38</v>
      </c>
      <c r="B44" s="30"/>
      <c r="C44" s="17"/>
      <c r="D44" s="17"/>
      <c r="E44" s="15"/>
      <c r="F44" s="15"/>
      <c r="G44" s="75"/>
      <c r="H44" s="22"/>
      <c r="I44" s="96"/>
      <c r="J44" s="51"/>
    </row>
    <row r="45" spans="1:10" ht="15">
      <c r="A45" s="11" t="s">
        <v>31</v>
      </c>
      <c r="B45" s="30" t="s">
        <v>39</v>
      </c>
      <c r="C45" s="10" t="s">
        <v>66</v>
      </c>
      <c r="D45" s="43">
        <v>40533</v>
      </c>
      <c r="E45" s="15">
        <v>18236.83</v>
      </c>
      <c r="F45" s="15">
        <v>3218.26</v>
      </c>
      <c r="G45" s="19">
        <f>E45+F45</f>
        <v>21455.090000000004</v>
      </c>
      <c r="H45" s="22"/>
      <c r="I45" s="96"/>
      <c r="J45" s="46"/>
    </row>
    <row r="46" spans="1:10" ht="15">
      <c r="A46" s="13" t="s">
        <v>40</v>
      </c>
      <c r="B46" s="30"/>
      <c r="C46" s="17"/>
      <c r="D46" s="17"/>
      <c r="E46" s="15"/>
      <c r="F46" s="15"/>
      <c r="G46" s="19"/>
      <c r="H46" s="22"/>
      <c r="I46" s="96"/>
      <c r="J46" s="46"/>
    </row>
    <row r="47" spans="1:10" ht="15">
      <c r="A47" s="52" t="s">
        <v>31</v>
      </c>
      <c r="B47" s="30" t="s">
        <v>64</v>
      </c>
      <c r="C47" s="10" t="s">
        <v>66</v>
      </c>
      <c r="D47" s="43">
        <v>40560</v>
      </c>
      <c r="E47" s="15">
        <v>21152.22</v>
      </c>
      <c r="F47" s="15">
        <v>3732.74</v>
      </c>
      <c r="G47" s="19">
        <f>E47+F47</f>
        <v>24884.96</v>
      </c>
      <c r="H47" s="22"/>
      <c r="I47" s="96"/>
      <c r="J47" s="46"/>
    </row>
    <row r="48" spans="1:10" ht="15">
      <c r="A48" s="13" t="s">
        <v>75</v>
      </c>
      <c r="B48" s="30"/>
      <c r="C48" s="17"/>
      <c r="D48" s="43"/>
      <c r="E48" s="15"/>
      <c r="F48" s="15"/>
      <c r="G48" s="19"/>
      <c r="H48" s="22"/>
      <c r="I48" s="96"/>
      <c r="J48" s="46"/>
    </row>
    <row r="49" spans="1:10" ht="26.25">
      <c r="A49" s="52" t="s">
        <v>31</v>
      </c>
      <c r="B49" s="30" t="s">
        <v>89</v>
      </c>
      <c r="C49" s="53" t="s">
        <v>26</v>
      </c>
      <c r="D49" s="43">
        <v>40668</v>
      </c>
      <c r="E49" s="15">
        <v>42713.2</v>
      </c>
      <c r="F49" s="15">
        <v>7537.62</v>
      </c>
      <c r="G49" s="19">
        <v>50250.82</v>
      </c>
      <c r="H49" s="102" t="s">
        <v>91</v>
      </c>
      <c r="I49" s="96"/>
      <c r="J49" s="46"/>
    </row>
    <row r="50" spans="1:10" ht="15">
      <c r="A50" s="8" t="s">
        <v>76</v>
      </c>
      <c r="B50" s="20"/>
      <c r="C50" s="20"/>
      <c r="D50" s="20"/>
      <c r="E50" s="9">
        <f>E52+E53+E55+E58+E60+E62+E65+E68+E70+E72</f>
        <v>855639.48</v>
      </c>
      <c r="F50" s="9">
        <f>F52+F53+F55+F58+F60+F62+F65+F68+F70+F72</f>
        <v>150995.2</v>
      </c>
      <c r="G50" s="9">
        <f>G52+G53+G55+G58+G60+G62+G65+G68+G70+G72</f>
        <v>1006634.6799999999</v>
      </c>
      <c r="H50" s="100"/>
      <c r="I50" s="96"/>
      <c r="J50" s="46"/>
    </row>
    <row r="51" spans="1:10" ht="21.75" customHeight="1">
      <c r="A51" s="1" t="s">
        <v>5</v>
      </c>
      <c r="B51" s="41"/>
      <c r="C51" s="10"/>
      <c r="D51" s="10"/>
      <c r="E51" s="3"/>
      <c r="F51" s="3"/>
      <c r="G51" s="7"/>
      <c r="H51" s="99"/>
      <c r="I51" s="54"/>
      <c r="J51" s="46"/>
    </row>
    <row r="52" spans="1:13" ht="18" customHeight="1">
      <c r="A52" s="11" t="s">
        <v>28</v>
      </c>
      <c r="B52" s="47" t="s">
        <v>41</v>
      </c>
      <c r="C52" s="10" t="s">
        <v>66</v>
      </c>
      <c r="D52" s="42">
        <v>40130</v>
      </c>
      <c r="E52" s="21">
        <v>118589.78</v>
      </c>
      <c r="F52" s="21">
        <v>20927.61</v>
      </c>
      <c r="G52" s="75">
        <v>139517.39</v>
      </c>
      <c r="H52" s="22"/>
      <c r="I52" s="54"/>
      <c r="J52" s="46"/>
      <c r="K52" s="35"/>
      <c r="L52" s="35"/>
      <c r="M52" s="35"/>
    </row>
    <row r="53" spans="1:19" ht="21" customHeight="1">
      <c r="A53" s="11" t="s">
        <v>31</v>
      </c>
      <c r="B53" s="47" t="s">
        <v>42</v>
      </c>
      <c r="C53" s="10" t="s">
        <v>66</v>
      </c>
      <c r="D53" s="42">
        <v>40130</v>
      </c>
      <c r="E53" s="21">
        <v>12561.5</v>
      </c>
      <c r="F53" s="21">
        <v>2216.73</v>
      </c>
      <c r="G53" s="75">
        <v>14778.23</v>
      </c>
      <c r="H53" s="22"/>
      <c r="J53" s="92"/>
      <c r="K53" s="54"/>
      <c r="L53" s="54"/>
      <c r="M53" s="54"/>
      <c r="N53" s="54"/>
      <c r="O53" s="54"/>
      <c r="P53" s="54"/>
      <c r="Q53" s="54"/>
      <c r="R53" s="54"/>
      <c r="S53" s="54"/>
    </row>
    <row r="54" spans="1:13" ht="15">
      <c r="A54" s="13" t="s">
        <v>7</v>
      </c>
      <c r="B54" s="56"/>
      <c r="C54" s="23"/>
      <c r="D54" s="23"/>
      <c r="E54" s="21"/>
      <c r="F54" s="21"/>
      <c r="G54" s="77"/>
      <c r="H54" s="22"/>
      <c r="J54" s="46"/>
      <c r="K54" s="35"/>
      <c r="L54" s="35"/>
      <c r="M54" s="35"/>
    </row>
    <row r="55" spans="1:13" ht="15">
      <c r="A55" s="11" t="s">
        <v>28</v>
      </c>
      <c r="B55" s="47" t="s">
        <v>43</v>
      </c>
      <c r="C55" s="10" t="s">
        <v>66</v>
      </c>
      <c r="D55" s="42">
        <v>40213</v>
      </c>
      <c r="E55" s="21">
        <v>144740.14</v>
      </c>
      <c r="F55" s="21">
        <v>25542.38</v>
      </c>
      <c r="G55" s="77">
        <v>170282.52</v>
      </c>
      <c r="H55" s="22"/>
      <c r="J55" s="46"/>
      <c r="K55" s="35"/>
      <c r="L55" s="35"/>
      <c r="M55" s="35"/>
    </row>
    <row r="56" spans="1:10" ht="15">
      <c r="A56" s="11" t="s">
        <v>31</v>
      </c>
      <c r="B56" s="47" t="s">
        <v>44</v>
      </c>
      <c r="C56" s="25" t="s">
        <v>30</v>
      </c>
      <c r="D56" s="59">
        <v>40213</v>
      </c>
      <c r="E56" s="12">
        <v>12792.08</v>
      </c>
      <c r="F56" s="12">
        <v>2257.42</v>
      </c>
      <c r="G56" s="76">
        <v>15049.5</v>
      </c>
      <c r="H56" s="101"/>
      <c r="J56" s="46"/>
    </row>
    <row r="57" spans="1:10" ht="15">
      <c r="A57" s="24" t="s">
        <v>9</v>
      </c>
      <c r="B57" s="56"/>
      <c r="C57" s="23"/>
      <c r="D57" s="23"/>
      <c r="E57" s="25"/>
      <c r="F57" s="26"/>
      <c r="G57" s="77"/>
      <c r="H57" s="103"/>
      <c r="J57" s="46"/>
    </row>
    <row r="58" spans="1:10" ht="15">
      <c r="A58" s="11" t="s">
        <v>28</v>
      </c>
      <c r="B58" s="47" t="s">
        <v>45</v>
      </c>
      <c r="C58" s="10" t="s">
        <v>66</v>
      </c>
      <c r="D58" s="42">
        <v>40295</v>
      </c>
      <c r="E58" s="21">
        <v>36818.48</v>
      </c>
      <c r="F58" s="21">
        <v>6497.38</v>
      </c>
      <c r="G58" s="77">
        <v>43315.86</v>
      </c>
      <c r="H58" s="22"/>
      <c r="J58" s="46"/>
    </row>
    <row r="59" spans="1:10" ht="15">
      <c r="A59" s="11" t="s">
        <v>31</v>
      </c>
      <c r="B59" s="47" t="s">
        <v>46</v>
      </c>
      <c r="C59" s="10" t="s">
        <v>85</v>
      </c>
      <c r="D59" s="73">
        <v>40221</v>
      </c>
      <c r="E59" s="21">
        <v>9758.96</v>
      </c>
      <c r="F59" s="21">
        <v>1722.17</v>
      </c>
      <c r="G59" s="77">
        <v>11481.13</v>
      </c>
      <c r="H59" s="22"/>
      <c r="J59" s="46"/>
    </row>
    <row r="60" spans="1:10" ht="15">
      <c r="A60" s="11" t="s">
        <v>31</v>
      </c>
      <c r="B60" s="47" t="s">
        <v>46</v>
      </c>
      <c r="C60" s="10" t="s">
        <v>66</v>
      </c>
      <c r="D60" s="42">
        <v>40388</v>
      </c>
      <c r="E60" s="21">
        <v>819.39</v>
      </c>
      <c r="F60" s="21">
        <v>144.6</v>
      </c>
      <c r="G60" s="75">
        <v>963.99</v>
      </c>
      <c r="H60" s="22"/>
      <c r="J60" s="46"/>
    </row>
    <row r="61" spans="1:10" ht="15">
      <c r="A61" s="24" t="s">
        <v>11</v>
      </c>
      <c r="B61" s="56"/>
      <c r="C61" s="10"/>
      <c r="D61" s="17"/>
      <c r="E61" s="16"/>
      <c r="F61" s="16"/>
      <c r="G61" s="78"/>
      <c r="H61" s="104"/>
      <c r="J61" s="46"/>
    </row>
    <row r="62" spans="1:10" ht="15">
      <c r="A62" s="27" t="s">
        <v>28</v>
      </c>
      <c r="B62" s="57" t="s">
        <v>47</v>
      </c>
      <c r="C62" s="10" t="s">
        <v>66</v>
      </c>
      <c r="D62" s="58">
        <v>40389</v>
      </c>
      <c r="E62" s="28">
        <v>115006.07</v>
      </c>
      <c r="F62" s="28">
        <v>20295.19</v>
      </c>
      <c r="G62" s="79">
        <v>135301.26</v>
      </c>
      <c r="H62" s="101"/>
      <c r="J62" s="46"/>
    </row>
    <row r="63" spans="1:10" ht="15" hidden="1">
      <c r="A63" s="11" t="s">
        <v>31</v>
      </c>
      <c r="B63" s="25"/>
      <c r="C63" s="25"/>
      <c r="D63" s="25"/>
      <c r="E63" s="12"/>
      <c r="F63" s="12"/>
      <c r="G63" s="76"/>
      <c r="H63" s="101"/>
      <c r="J63" s="46"/>
    </row>
    <row r="64" spans="1:10" ht="15">
      <c r="A64" s="13" t="s">
        <v>36</v>
      </c>
      <c r="B64" s="18"/>
      <c r="C64" s="25"/>
      <c r="D64" s="25"/>
      <c r="E64" s="12"/>
      <c r="F64" s="12"/>
      <c r="G64" s="76"/>
      <c r="H64" s="101"/>
      <c r="J64" s="46"/>
    </row>
    <row r="65" spans="1:10" ht="15">
      <c r="A65" s="11" t="s">
        <v>28</v>
      </c>
      <c r="B65" s="25" t="s">
        <v>48</v>
      </c>
      <c r="C65" s="10" t="s">
        <v>66</v>
      </c>
      <c r="D65" s="59">
        <v>40528</v>
      </c>
      <c r="E65" s="12">
        <v>147157.63</v>
      </c>
      <c r="F65" s="12">
        <v>25968.99</v>
      </c>
      <c r="G65" s="76">
        <v>173126.62</v>
      </c>
      <c r="H65" s="101"/>
      <c r="J65" s="69"/>
    </row>
    <row r="66" spans="1:10" ht="15" hidden="1">
      <c r="A66" s="11" t="s">
        <v>31</v>
      </c>
      <c r="B66" s="25"/>
      <c r="C66" s="25"/>
      <c r="D66" s="25"/>
      <c r="E66" s="12"/>
      <c r="F66" s="12"/>
      <c r="G66" s="76"/>
      <c r="H66" s="101"/>
      <c r="J66" s="46"/>
    </row>
    <row r="67" spans="1:10" ht="15">
      <c r="A67" s="13" t="s">
        <v>38</v>
      </c>
      <c r="B67" s="60"/>
      <c r="C67" s="14"/>
      <c r="D67" s="14"/>
      <c r="E67" s="29"/>
      <c r="F67" s="29"/>
      <c r="G67" s="62"/>
      <c r="H67" s="101"/>
      <c r="J67" s="46"/>
    </row>
    <row r="68" spans="1:10" ht="15">
      <c r="A68" s="11" t="s">
        <v>28</v>
      </c>
      <c r="B68" s="25" t="s">
        <v>49</v>
      </c>
      <c r="C68" s="10" t="s">
        <v>66</v>
      </c>
      <c r="D68" s="61">
        <v>40529</v>
      </c>
      <c r="E68" s="29">
        <v>3180.25</v>
      </c>
      <c r="F68" s="29">
        <v>561.22</v>
      </c>
      <c r="G68" s="62">
        <v>3741.47</v>
      </c>
      <c r="H68" s="101"/>
      <c r="J68" s="46"/>
    </row>
    <row r="69" spans="1:10" ht="15">
      <c r="A69" s="13" t="s">
        <v>40</v>
      </c>
      <c r="B69" s="30"/>
      <c r="C69" s="14"/>
      <c r="D69" s="14"/>
      <c r="E69" s="29"/>
      <c r="F69" s="29"/>
      <c r="G69" s="62"/>
      <c r="H69" s="101"/>
      <c r="J69" s="46"/>
    </row>
    <row r="70" spans="1:10" ht="15">
      <c r="A70" s="11" t="s">
        <v>28</v>
      </c>
      <c r="B70" s="30" t="s">
        <v>50</v>
      </c>
      <c r="C70" s="10" t="s">
        <v>66</v>
      </c>
      <c r="D70" s="61">
        <v>40533</v>
      </c>
      <c r="E70" s="29">
        <v>46468.32</v>
      </c>
      <c r="F70" s="62">
        <v>8200.29</v>
      </c>
      <c r="G70" s="82">
        <f>E70+F70</f>
        <v>54668.61</v>
      </c>
      <c r="H70" s="101"/>
      <c r="J70" s="46"/>
    </row>
    <row r="71" spans="1:10" ht="15">
      <c r="A71" s="13" t="s">
        <v>75</v>
      </c>
      <c r="B71" s="30"/>
      <c r="C71" s="17"/>
      <c r="D71" s="61"/>
      <c r="E71" s="29"/>
      <c r="F71" s="62"/>
      <c r="G71" s="82"/>
      <c r="H71" s="101"/>
      <c r="J71" s="46"/>
    </row>
    <row r="72" spans="1:10" ht="26.25">
      <c r="A72" s="11" t="s">
        <v>28</v>
      </c>
      <c r="B72" s="30" t="s">
        <v>88</v>
      </c>
      <c r="C72" s="6" t="s">
        <v>26</v>
      </c>
      <c r="D72" s="61">
        <v>40666</v>
      </c>
      <c r="E72" s="29">
        <v>230297.92</v>
      </c>
      <c r="F72" s="62">
        <v>40640.81</v>
      </c>
      <c r="G72" s="82">
        <f>E72+F72</f>
        <v>270938.73</v>
      </c>
      <c r="H72" s="102" t="s">
        <v>91</v>
      </c>
      <c r="J72" s="46"/>
    </row>
    <row r="73" spans="1:10" ht="15">
      <c r="A73" s="8" t="s">
        <v>51</v>
      </c>
      <c r="B73" s="20"/>
      <c r="C73" s="20"/>
      <c r="D73" s="20"/>
      <c r="E73" s="9">
        <f>E75+E77+E78+E76</f>
        <v>165553.49</v>
      </c>
      <c r="F73" s="9">
        <f>F75+F77+F78+F76</f>
        <v>29215.32</v>
      </c>
      <c r="G73" s="9">
        <f>G75+G77+G78+G76</f>
        <v>194768.81</v>
      </c>
      <c r="H73" s="100"/>
      <c r="J73" s="46"/>
    </row>
    <row r="74" spans="1:10" ht="15">
      <c r="A74" s="63" t="s">
        <v>5</v>
      </c>
      <c r="B74" s="64"/>
      <c r="C74" s="23"/>
      <c r="D74" s="23"/>
      <c r="E74" s="23"/>
      <c r="F74" s="23"/>
      <c r="G74" s="80"/>
      <c r="H74" s="103"/>
      <c r="J74" s="46"/>
    </row>
    <row r="75" spans="1:13" ht="15">
      <c r="A75" s="11" t="s">
        <v>31</v>
      </c>
      <c r="B75" s="25" t="s">
        <v>52</v>
      </c>
      <c r="C75" s="10" t="s">
        <v>66</v>
      </c>
      <c r="D75" s="42">
        <v>40304</v>
      </c>
      <c r="E75" s="21">
        <v>63508.13</v>
      </c>
      <c r="F75" s="21">
        <v>11207.32</v>
      </c>
      <c r="G75" s="7">
        <v>74715.45</v>
      </c>
      <c r="H75" s="22"/>
      <c r="J75" s="46"/>
      <c r="K75" s="35"/>
      <c r="L75" s="35"/>
      <c r="M75" s="35"/>
    </row>
    <row r="76" spans="1:10" ht="15">
      <c r="A76" s="11" t="s">
        <v>31</v>
      </c>
      <c r="B76" s="25" t="s">
        <v>77</v>
      </c>
      <c r="C76" s="2" t="s">
        <v>30</v>
      </c>
      <c r="D76" s="42">
        <v>40660</v>
      </c>
      <c r="E76" s="21">
        <v>37869.25</v>
      </c>
      <c r="F76" s="21">
        <v>6682.81</v>
      </c>
      <c r="G76" s="7">
        <v>44552.06</v>
      </c>
      <c r="H76" s="22"/>
      <c r="J76" s="46"/>
    </row>
    <row r="77" spans="1:10" ht="26.25">
      <c r="A77" s="105" t="s">
        <v>31</v>
      </c>
      <c r="B77" s="30" t="s">
        <v>87</v>
      </c>
      <c r="C77" s="6" t="s">
        <v>26</v>
      </c>
      <c r="D77" s="43">
        <v>40721</v>
      </c>
      <c r="E77" s="15">
        <v>37876</v>
      </c>
      <c r="F77" s="15">
        <v>6684</v>
      </c>
      <c r="G77" s="44">
        <v>44560</v>
      </c>
      <c r="H77" s="102" t="s">
        <v>90</v>
      </c>
      <c r="J77" s="46"/>
    </row>
    <row r="78" spans="1:10" ht="15">
      <c r="A78" s="105" t="s">
        <v>31</v>
      </c>
      <c r="B78" s="30" t="s">
        <v>78</v>
      </c>
      <c r="C78" s="10" t="s">
        <v>66</v>
      </c>
      <c r="D78" s="43">
        <v>40721</v>
      </c>
      <c r="E78" s="15">
        <v>26300.11</v>
      </c>
      <c r="F78" s="15">
        <v>4641.19</v>
      </c>
      <c r="G78" s="44">
        <v>30941.3</v>
      </c>
      <c r="H78" s="22"/>
      <c r="J78" s="46"/>
    </row>
    <row r="79" spans="1:10" ht="15">
      <c r="A79" s="8" t="s">
        <v>53</v>
      </c>
      <c r="B79" s="20"/>
      <c r="C79" s="20"/>
      <c r="D79" s="20"/>
      <c r="E79" s="9">
        <f>E81+E82</f>
        <v>37426.979999999996</v>
      </c>
      <c r="F79" s="9">
        <f>F81+F82</f>
        <v>6604.76</v>
      </c>
      <c r="G79" s="9">
        <f>G81+G82</f>
        <v>44031.740000000005</v>
      </c>
      <c r="H79" s="100"/>
      <c r="J79" s="46"/>
    </row>
    <row r="80" spans="1:13" ht="15">
      <c r="A80" s="65" t="s">
        <v>54</v>
      </c>
      <c r="B80" s="66"/>
      <c r="C80" s="67"/>
      <c r="D80" s="67"/>
      <c r="E80" s="23"/>
      <c r="F80" s="68"/>
      <c r="G80" s="81"/>
      <c r="H80" s="22"/>
      <c r="J80" s="46"/>
      <c r="K80" s="35"/>
      <c r="L80" s="35"/>
      <c r="M80" s="35"/>
    </row>
    <row r="81" spans="1:10" ht="15">
      <c r="A81" s="11" t="s">
        <v>55</v>
      </c>
      <c r="B81" s="25" t="s">
        <v>60</v>
      </c>
      <c r="C81" s="10" t="s">
        <v>66</v>
      </c>
      <c r="D81" s="42">
        <v>40242</v>
      </c>
      <c r="E81" s="21">
        <v>22220.48</v>
      </c>
      <c r="F81" s="21">
        <v>3921.26</v>
      </c>
      <c r="G81" s="7">
        <v>26141.74</v>
      </c>
      <c r="H81" s="22"/>
      <c r="J81" s="46"/>
    </row>
    <row r="82" spans="1:10" ht="15">
      <c r="A82" s="11" t="s">
        <v>55</v>
      </c>
      <c r="B82" s="25" t="s">
        <v>79</v>
      </c>
      <c r="C82" s="10" t="s">
        <v>66</v>
      </c>
      <c r="D82" s="42">
        <v>40585</v>
      </c>
      <c r="E82" s="21">
        <v>15206.5</v>
      </c>
      <c r="F82" s="21">
        <v>2683.5</v>
      </c>
      <c r="G82" s="7">
        <v>17890</v>
      </c>
      <c r="H82" s="22"/>
      <c r="J82" s="46"/>
    </row>
    <row r="83" spans="1:12" ht="23.25" customHeight="1" thickBot="1">
      <c r="A83" s="198" t="s">
        <v>56</v>
      </c>
      <c r="B83" s="199"/>
      <c r="C83" s="199"/>
      <c r="D83" s="200"/>
      <c r="E83" s="72">
        <f>E3+E11+E18+E24+E37+E41+E43+E52+E53+E55+E58+E60+E62+E75+E81+E45+E47+E65+E68+E70+E82+E49+E72+E77+E78-E17-E23</f>
        <v>6249490.740000001</v>
      </c>
      <c r="F83" s="72">
        <f>F3+F11+F18+F24+F37+F41+F43+F52+F53+F55+F58+F60+F62+F75+F81+F45+F47+F65+F68+F70+F82+F49+F72+F77+F78-F17-F23</f>
        <v>1102851.27</v>
      </c>
      <c r="G83" s="72">
        <f>G3+G11+G18+G24+G37+G41+G43+G52+G53+G55+G58+G60+G62+G75+G81+G45+G47+G65+G68+G70+G82+G49+G72+G77+G78-G17-G23</f>
        <v>7352342.010000002</v>
      </c>
      <c r="H83" s="106"/>
      <c r="J83" s="69"/>
      <c r="K83" s="55"/>
      <c r="L83" s="54"/>
    </row>
    <row r="84" spans="1:11" ht="15" hidden="1">
      <c r="A84" s="217" t="s">
        <v>57</v>
      </c>
      <c r="B84" s="218"/>
      <c r="C84" s="218"/>
      <c r="D84" s="218"/>
      <c r="E84" s="71">
        <f>E3+E11+E18+E24+E52+E55+E58+E62+E65+E68+E70+E72</f>
        <v>6582407.030000001</v>
      </c>
      <c r="F84" s="71">
        <f>F3+F11+F18+F24+F52+F55+F58+F62+F65+F68+F70+F72</f>
        <v>1161601.22</v>
      </c>
      <c r="G84" s="84">
        <f>G3+G11+G18+G24+G52+G55+G58+G62+G65+G68+G70+G72</f>
        <v>7744008.25</v>
      </c>
      <c r="H84" s="71"/>
      <c r="J84" s="46"/>
      <c r="K84" s="35"/>
    </row>
    <row r="85" spans="1:11" ht="15" hidden="1">
      <c r="A85" s="219" t="s">
        <v>58</v>
      </c>
      <c r="B85" s="220"/>
      <c r="C85" s="220"/>
      <c r="D85" s="220"/>
      <c r="E85" s="107">
        <f>E37+E41+E43+E53+E60+E75+E81+E45+E47+E82+E49+E77+E78</f>
        <v>329592.35</v>
      </c>
      <c r="F85" s="107">
        <f>F37+F41+F43+F53+F60+F75+F81+F45+F47+F82+F49+F77+F78</f>
        <v>58163.340000000004</v>
      </c>
      <c r="G85" s="108">
        <f>G37+G41+G43+G53+G60+G75+G81+G45+G47+G82+G49+G77+G78</f>
        <v>387755.68999999994</v>
      </c>
      <c r="H85" s="107"/>
      <c r="J85" s="46"/>
      <c r="K85" s="35"/>
    </row>
    <row r="86" spans="1:11" ht="15">
      <c r="A86" s="207" t="s">
        <v>84</v>
      </c>
      <c r="B86" s="208"/>
      <c r="C86" s="208"/>
      <c r="D86" s="209"/>
      <c r="E86" s="109">
        <v>9758.96</v>
      </c>
      <c r="F86" s="109">
        <v>1722.17</v>
      </c>
      <c r="G86" s="110">
        <v>11481.13</v>
      </c>
      <c r="H86" s="111"/>
      <c r="J86" s="46"/>
      <c r="K86" s="35"/>
    </row>
    <row r="87" spans="1:10" ht="15" customHeight="1">
      <c r="A87" s="221" t="s">
        <v>59</v>
      </c>
      <c r="B87" s="222"/>
      <c r="C87" s="222"/>
      <c r="D87" s="222"/>
      <c r="E87" s="32">
        <f>E34+E35+E56+E39+E76</f>
        <v>234749.37999999998</v>
      </c>
      <c r="F87" s="32">
        <f>F34+F35+F56+F39+F76</f>
        <v>41426.34999999999</v>
      </c>
      <c r="G87" s="33">
        <f>G34+G35+G56+G39+G76</f>
        <v>276175.73</v>
      </c>
      <c r="H87" s="112"/>
      <c r="J87" s="46"/>
    </row>
    <row r="88" spans="1:10" ht="14.25" customHeight="1">
      <c r="A88" s="221" t="s">
        <v>83</v>
      </c>
      <c r="B88" s="222"/>
      <c r="C88" s="222"/>
      <c r="D88" s="222"/>
      <c r="E88" s="32">
        <f>E17+E23</f>
        <v>662508.64</v>
      </c>
      <c r="F88" s="32">
        <f>F17+F23</f>
        <v>116913.29000000001</v>
      </c>
      <c r="G88" s="33">
        <f>G17+G23</f>
        <v>779421.93</v>
      </c>
      <c r="H88" s="112"/>
      <c r="J88" s="46"/>
    </row>
    <row r="89" spans="1:10" ht="22.5" customHeight="1" thickBot="1">
      <c r="A89" s="213" t="s">
        <v>80</v>
      </c>
      <c r="B89" s="214"/>
      <c r="C89" s="214"/>
      <c r="D89" s="215"/>
      <c r="E89" s="113">
        <f>E83+E87+E88+E86</f>
        <v>7156507.720000001</v>
      </c>
      <c r="F89" s="113">
        <f>F83+F87+F88+F86</f>
        <v>1262913.08</v>
      </c>
      <c r="G89" s="83">
        <f>G83+G87+G88+G86</f>
        <v>8419420.800000003</v>
      </c>
      <c r="H89" s="106"/>
      <c r="J89" s="46"/>
    </row>
    <row r="90" spans="1:8" ht="13.5">
      <c r="A90" s="74"/>
      <c r="E90" s="70"/>
      <c r="F90" s="70"/>
      <c r="G90" s="54"/>
      <c r="H90" s="70"/>
    </row>
  </sheetData>
  <sheetProtection/>
  <mergeCells count="8">
    <mergeCell ref="A89:D89"/>
    <mergeCell ref="A1:H1"/>
    <mergeCell ref="A83:D83"/>
    <mergeCell ref="A84:D84"/>
    <mergeCell ref="A85:D85"/>
    <mergeCell ref="A87:D87"/>
    <mergeCell ref="A88:D88"/>
    <mergeCell ref="A86:D86"/>
  </mergeCells>
  <printOptions horizontalCentered="1" verticalCentered="1"/>
  <pageMargins left="0.35433070866141736" right="0.4724409448818898" top="0.15748031496062992" bottom="0.1968503937007874" header="0.31496062992125984" footer="0.31496062992125984"/>
  <pageSetup horizontalDpi="600" verticalDpi="600" orientation="portrait" paperSize="9" scale="53" r:id="rId1"/>
  <headerFooter>
    <oddHeader xml:space="preserve">&amp;L&amp;"Arial Narrow,obyčejné"&amp;12Príloha č.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zvargova</dc:creator>
  <cp:keywords/>
  <dc:description/>
  <cp:lastModifiedBy>Minarových, Pavol</cp:lastModifiedBy>
  <cp:lastPrinted>2011-09-28T06:27:41Z</cp:lastPrinted>
  <dcterms:created xsi:type="dcterms:W3CDTF">2011-02-09T08:29:34Z</dcterms:created>
  <dcterms:modified xsi:type="dcterms:W3CDTF">2011-09-30T07:16:14Z</dcterms:modified>
  <cp:category/>
  <cp:version/>
  <cp:contentType/>
  <cp:contentStatus/>
</cp:coreProperties>
</file>