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'Hárok1'!$A$1:$K$41</definedName>
  </definedNames>
  <calcPr fullCalcOnLoad="1"/>
</workbook>
</file>

<file path=xl/sharedStrings.xml><?xml version="1.0" encoding="utf-8"?>
<sst xmlns="http://schemas.openxmlformats.org/spreadsheetml/2006/main" count="49" uniqueCount="43">
  <si>
    <t>skutočnosť</t>
  </si>
  <si>
    <t>1. Výsledok hospodárenia bežného obdobia</t>
  </si>
  <si>
    <t>a) nerozdelený zisk minulých rokov</t>
  </si>
  <si>
    <t>b) neuhradená strata minulých rokov</t>
  </si>
  <si>
    <t>b) z predaja sprostredkovaných služieb</t>
  </si>
  <si>
    <t>b) mzdové náklady a odmeny členom orgánov spoločnosti</t>
  </si>
  <si>
    <t>a) priemerný počet zamestnancov spoločnosti</t>
  </si>
  <si>
    <t>c) služby poskytnuté spriaznenými osobami</t>
  </si>
  <si>
    <t>b) odpisy</t>
  </si>
  <si>
    <t>c) nákladové úroky</t>
  </si>
  <si>
    <t>a) peniaze, bankové účty a peniaze na ceste</t>
  </si>
  <si>
    <t>b) krátkodobé pohľadávky</t>
  </si>
  <si>
    <t>a) náklady vynaložené na obstaranie predaného tovaru</t>
  </si>
  <si>
    <t>b) spotreba materiálu, energie a ost. nesklad. dodávok</t>
  </si>
  <si>
    <t xml:space="preserve">c) služby </t>
  </si>
  <si>
    <t>a) výsledok hospodárenia pred započítaním úrokov, daní a odpisov</t>
  </si>
  <si>
    <t>a) stav dlhodobého majetku</t>
  </si>
  <si>
    <t>b) prírastok dlhodobého hmotného majetku</t>
  </si>
  <si>
    <t>c) úbytok dlhodobého hmotného majetku</t>
  </si>
  <si>
    <t>d) dlhodobé pohľadávky</t>
  </si>
  <si>
    <t>b) čerpanie úverov a pôžičiek</t>
  </si>
  <si>
    <t>c) splátky úverov a pôžičiek</t>
  </si>
  <si>
    <t>d) záväzky z finančného lízingu</t>
  </si>
  <si>
    <t>e) splátky z finančného lízingu</t>
  </si>
  <si>
    <t xml:space="preserve">d) výsledok hospodárenia pred zdanením </t>
  </si>
  <si>
    <t>e) daň z príjmov</t>
  </si>
  <si>
    <t>f) odložená daň z príjmov</t>
  </si>
  <si>
    <t xml:space="preserve">g) výsledok hospodárenia po zdanení </t>
  </si>
  <si>
    <t>2. Dividendy splatné za bežné obdobie</t>
  </si>
  <si>
    <t>3. Výsledky hospodárenia minulých období</t>
  </si>
  <si>
    <t>4. Dlhodobý majetok</t>
  </si>
  <si>
    <t>5. Krátkodobý majetok</t>
  </si>
  <si>
    <t>6. Úvery a pôžičky</t>
  </si>
  <si>
    <t>7. Výnosy z hlavnej činnosti</t>
  </si>
  <si>
    <t>8. Náklady vyplývajúce z hlavnej činnosti</t>
  </si>
  <si>
    <t xml:space="preserve">9. Ostatné </t>
  </si>
  <si>
    <t>plán</t>
  </si>
  <si>
    <t>/v tis. Eur/</t>
  </si>
  <si>
    <t>c) z predaja obchodného tovaru 604</t>
  </si>
  <si>
    <t>a) z predaja vlastných výrobkov a služieb 601,602</t>
  </si>
  <si>
    <t>Príloha č. 2: Finančný plán pre nefinančné korporácie</t>
  </si>
  <si>
    <t>a) výška úverov a pôžičiek (k 31.12.) (p.st. 2008  bol 17 260 ti. eur)</t>
  </si>
  <si>
    <t>plán*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</si>
</sst>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8" applyNumberFormat="0" applyAlignment="0" applyProtection="0"/>
    <xf numFmtId="0" fontId="13" fillId="19" borderId="8" applyNumberFormat="0" applyAlignment="0" applyProtection="0"/>
    <xf numFmtId="0" fontId="14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" fontId="19" fillId="24" borderId="15" xfId="0" applyNumberFormat="1" applyFont="1" applyFill="1" applyBorder="1" applyAlignment="1">
      <alignment/>
    </xf>
    <xf numFmtId="3" fontId="20" fillId="24" borderId="16" xfId="0" applyNumberFormat="1" applyFont="1" applyFill="1" applyBorder="1" applyAlignment="1">
      <alignment/>
    </xf>
    <xf numFmtId="3" fontId="20" fillId="24" borderId="17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19" fillId="24" borderId="32" xfId="0" applyNumberFormat="1" applyFont="1" applyFill="1" applyBorder="1" applyAlignment="1">
      <alignment/>
    </xf>
    <xf numFmtId="3" fontId="20" fillId="24" borderId="33" xfId="0" applyNumberFormat="1" applyFont="1" applyFill="1" applyBorder="1" applyAlignment="1">
      <alignment/>
    </xf>
    <xf numFmtId="3" fontId="20" fillId="24" borderId="34" xfId="0" applyNumberFormat="1" applyFont="1" applyFill="1" applyBorder="1" applyAlignment="1">
      <alignment/>
    </xf>
    <xf numFmtId="3" fontId="20" fillId="24" borderId="35" xfId="0" applyNumberFormat="1" applyFont="1" applyFill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3" fontId="20" fillId="24" borderId="46" xfId="0" applyNumberFormat="1" applyFont="1" applyFill="1" applyBorder="1" applyAlignment="1">
      <alignment/>
    </xf>
    <xf numFmtId="3" fontId="20" fillId="24" borderId="47" xfId="0" applyNumberFormat="1" applyFont="1" applyFill="1" applyBorder="1" applyAlignment="1">
      <alignment/>
    </xf>
    <xf numFmtId="3" fontId="20" fillId="24" borderId="48" xfId="0" applyNumberFormat="1" applyFont="1" applyFill="1" applyBorder="1" applyAlignment="1">
      <alignment/>
    </xf>
    <xf numFmtId="3" fontId="20" fillId="24" borderId="49" xfId="0" applyNumberFormat="1" applyFont="1" applyFill="1" applyBorder="1" applyAlignment="1">
      <alignment/>
    </xf>
    <xf numFmtId="3" fontId="20" fillId="24" borderId="50" xfId="0" applyNumberFormat="1" applyFont="1" applyFill="1" applyBorder="1" applyAlignment="1">
      <alignment/>
    </xf>
    <xf numFmtId="3" fontId="20" fillId="24" borderId="51" xfId="0" applyNumberFormat="1" applyFont="1" applyFill="1" applyBorder="1" applyAlignment="1">
      <alignment/>
    </xf>
    <xf numFmtId="3" fontId="20" fillId="0" borderId="52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14" xfId="0" applyNumberFormat="1" applyFont="1" applyBorder="1" applyAlignment="1">
      <alignment/>
    </xf>
    <xf numFmtId="3" fontId="20" fillId="24" borderId="53" xfId="0" applyNumberFormat="1" applyFont="1" applyFill="1" applyBorder="1" applyAlignment="1">
      <alignment/>
    </xf>
    <xf numFmtId="3" fontId="20" fillId="24" borderId="37" xfId="0" applyNumberFormat="1" applyFont="1" applyFill="1" applyBorder="1" applyAlignment="1">
      <alignment/>
    </xf>
    <xf numFmtId="3" fontId="20" fillId="24" borderId="14" xfId="0" applyNumberFormat="1" applyFont="1" applyFill="1" applyBorder="1" applyAlignment="1">
      <alignment/>
    </xf>
    <xf numFmtId="3" fontId="20" fillId="0" borderId="54" xfId="0" applyNumberFormat="1" applyFont="1" applyBorder="1" applyAlignment="1">
      <alignment/>
    </xf>
    <xf numFmtId="3" fontId="19" fillId="24" borderId="39" xfId="0" applyNumberFormat="1" applyFont="1" applyFill="1" applyBorder="1" applyAlignment="1">
      <alignment/>
    </xf>
    <xf numFmtId="3" fontId="20" fillId="24" borderId="40" xfId="0" applyNumberFormat="1" applyFont="1" applyFill="1" applyBorder="1" applyAlignment="1">
      <alignment/>
    </xf>
    <xf numFmtId="3" fontId="20" fillId="24" borderId="41" xfId="0" applyNumberFormat="1" applyFont="1" applyFill="1" applyBorder="1" applyAlignment="1">
      <alignment/>
    </xf>
    <xf numFmtId="3" fontId="20" fillId="24" borderId="42" xfId="0" applyNumberFormat="1" applyFont="1" applyFill="1" applyBorder="1" applyAlignment="1">
      <alignment/>
    </xf>
    <xf numFmtId="3" fontId="20" fillId="24" borderId="43" xfId="0" applyNumberFormat="1" applyFont="1" applyFill="1" applyBorder="1" applyAlignment="1">
      <alignment/>
    </xf>
    <xf numFmtId="3" fontId="20" fillId="24" borderId="55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20" fillId="0" borderId="5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3" fontId="20" fillId="0" borderId="43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3" fontId="20" fillId="0" borderId="28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3" fontId="20" fillId="0" borderId="44" xfId="0" applyNumberFormat="1" applyFont="1" applyFill="1" applyBorder="1" applyAlignment="1">
      <alignment/>
    </xf>
    <xf numFmtId="3" fontId="20" fillId="0" borderId="36" xfId="0" applyNumberFormat="1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1" max="1" width="59.57421875" style="1" customWidth="1"/>
    <col min="2" max="2" width="10.57421875" style="1" customWidth="1"/>
    <col min="3" max="3" width="10.28125" style="1" customWidth="1"/>
    <col min="4" max="4" width="14.28125" style="1" bestFit="1" customWidth="1"/>
    <col min="5" max="5" width="10.7109375" style="1" bestFit="1" customWidth="1"/>
    <col min="6" max="6" width="11.28125" style="1" bestFit="1" customWidth="1"/>
    <col min="7" max="7" width="10.7109375" style="1" bestFit="1" customWidth="1"/>
    <col min="8" max="8" width="11.28125" style="1" bestFit="1" customWidth="1"/>
    <col min="9" max="9" width="10.7109375" style="1" bestFit="1" customWidth="1"/>
    <col min="10" max="10" width="11.28125" style="1" bestFit="1" customWidth="1"/>
    <col min="11" max="11" width="10.8515625" style="1" bestFit="1" customWidth="1"/>
    <col min="12" max="16384" width="9.140625" style="1" customWidth="1"/>
  </cols>
  <sheetData>
    <row r="1" spans="1:11" ht="16.5" thickBot="1">
      <c r="A1" s="3" t="s">
        <v>40</v>
      </c>
      <c r="B1" s="4"/>
      <c r="C1" s="4"/>
      <c r="D1" s="4"/>
      <c r="E1" s="4"/>
      <c r="F1" s="4"/>
      <c r="G1" s="4"/>
      <c r="H1" s="4"/>
      <c r="I1" s="4"/>
      <c r="J1" s="4" t="s">
        <v>37</v>
      </c>
      <c r="K1" s="4"/>
    </row>
    <row r="2" spans="1:11" ht="15.75">
      <c r="A2" s="5"/>
      <c r="B2" s="87" t="s">
        <v>0</v>
      </c>
      <c r="C2" s="88"/>
      <c r="D2" s="85">
        <v>2011</v>
      </c>
      <c r="E2" s="86"/>
      <c r="F2" s="82">
        <v>2012</v>
      </c>
      <c r="G2" s="83"/>
      <c r="H2" s="82">
        <v>2013</v>
      </c>
      <c r="I2" s="83"/>
      <c r="J2" s="84">
        <v>2014</v>
      </c>
      <c r="K2" s="83"/>
    </row>
    <row r="3" spans="1:11" ht="16.5" thickBot="1">
      <c r="A3" s="6"/>
      <c r="B3" s="7">
        <v>2009</v>
      </c>
      <c r="C3" s="8">
        <v>2010</v>
      </c>
      <c r="D3" s="9" t="s">
        <v>36</v>
      </c>
      <c r="E3" s="8" t="s">
        <v>0</v>
      </c>
      <c r="F3" s="9" t="s">
        <v>42</v>
      </c>
      <c r="G3" s="8" t="s">
        <v>0</v>
      </c>
      <c r="H3" s="9" t="s">
        <v>42</v>
      </c>
      <c r="I3" s="8" t="s">
        <v>0</v>
      </c>
      <c r="J3" s="9" t="s">
        <v>42</v>
      </c>
      <c r="K3" s="8" t="s">
        <v>0</v>
      </c>
    </row>
    <row r="4" spans="1:11" ht="15.75">
      <c r="A4" s="10" t="s">
        <v>1</v>
      </c>
      <c r="B4" s="12"/>
      <c r="C4" s="13"/>
      <c r="D4" s="14"/>
      <c r="E4" s="13"/>
      <c r="F4" s="11"/>
      <c r="G4" s="13"/>
      <c r="H4" s="11"/>
      <c r="I4" s="13"/>
      <c r="J4" s="15"/>
      <c r="K4" s="13"/>
    </row>
    <row r="5" spans="1:11" ht="15.75">
      <c r="A5" s="16" t="s">
        <v>15</v>
      </c>
      <c r="B5" s="17">
        <f>SUM(B8+B7+B6)</f>
        <v>10085</v>
      </c>
      <c r="C5" s="17">
        <f>SUM(C8+C7+C6)</f>
        <v>26130</v>
      </c>
      <c r="D5" s="18">
        <f>D8+D7+D6</f>
        <v>-26409</v>
      </c>
      <c r="E5" s="17"/>
      <c r="F5" s="19">
        <f>F6+F7+F8</f>
        <v>16405.125124834965</v>
      </c>
      <c r="G5" s="20"/>
      <c r="H5" s="19">
        <f>H6+H7+H8</f>
        <v>16817.775544395303</v>
      </c>
      <c r="I5" s="19"/>
      <c r="J5" s="19">
        <f>J6+J7+J8</f>
        <v>17231.76640872151</v>
      </c>
      <c r="K5" s="17"/>
    </row>
    <row r="6" spans="1:11" ht="15.75">
      <c r="A6" s="16" t="s">
        <v>8</v>
      </c>
      <c r="B6" s="21">
        <v>10870</v>
      </c>
      <c r="C6" s="17">
        <v>21802</v>
      </c>
      <c r="D6" s="18">
        <v>15705</v>
      </c>
      <c r="E6" s="17"/>
      <c r="F6" s="19">
        <f>D6/D17*F17</f>
        <v>16166.64781512605</v>
      </c>
      <c r="G6" s="20"/>
      <c r="H6" s="19">
        <f>F6/F17*H17</f>
        <v>16628.559579831934</v>
      </c>
      <c r="I6" s="19"/>
      <c r="J6" s="19">
        <f>H6/H17*J17</f>
        <v>17090.47134453782</v>
      </c>
      <c r="K6" s="19"/>
    </row>
    <row r="7" spans="1:11" ht="15.75">
      <c r="A7" s="16" t="s">
        <v>9</v>
      </c>
      <c r="B7" s="21">
        <v>495</v>
      </c>
      <c r="C7" s="17">
        <v>337</v>
      </c>
      <c r="D7" s="18">
        <v>350</v>
      </c>
      <c r="E7" s="17"/>
      <c r="F7" s="19">
        <f>C7/C25*F25</f>
        <v>238.4773097089134</v>
      </c>
      <c r="G7" s="20"/>
      <c r="H7" s="19">
        <f>F7/F25*H25</f>
        <v>189.21596456337008</v>
      </c>
      <c r="I7" s="19"/>
      <c r="J7" s="19">
        <f>H7/H25*J25</f>
        <v>141.2950641836919</v>
      </c>
      <c r="K7" s="17"/>
    </row>
    <row r="8" spans="1:11" ht="15.75">
      <c r="A8" s="16" t="s">
        <v>24</v>
      </c>
      <c r="B8" s="21">
        <v>-1280</v>
      </c>
      <c r="C8" s="17">
        <v>3991</v>
      </c>
      <c r="D8" s="18">
        <v>-42464</v>
      </c>
      <c r="E8" s="17"/>
      <c r="F8" s="19">
        <v>0</v>
      </c>
      <c r="G8" s="17"/>
      <c r="H8" s="19">
        <v>0</v>
      </c>
      <c r="I8" s="17"/>
      <c r="J8" s="20">
        <v>0</v>
      </c>
      <c r="K8" s="17"/>
    </row>
    <row r="9" spans="1:11" ht="15.75">
      <c r="A9" s="16" t="s">
        <v>25</v>
      </c>
      <c r="B9" s="21">
        <v>0</v>
      </c>
      <c r="C9" s="17">
        <v>0</v>
      </c>
      <c r="D9" s="18">
        <v>0</v>
      </c>
      <c r="E9" s="17"/>
      <c r="F9" s="19">
        <v>0</v>
      </c>
      <c r="G9" s="17"/>
      <c r="H9" s="19">
        <v>0</v>
      </c>
      <c r="I9" s="17"/>
      <c r="J9" s="20">
        <v>0</v>
      </c>
      <c r="K9" s="17"/>
    </row>
    <row r="10" spans="1:11" ht="15.75">
      <c r="A10" s="16" t="s">
        <v>26</v>
      </c>
      <c r="B10" s="21">
        <v>7750</v>
      </c>
      <c r="C10" s="17">
        <v>6095</v>
      </c>
      <c r="D10" s="18">
        <v>7789</v>
      </c>
      <c r="E10" s="17"/>
      <c r="F10" s="18">
        <v>7800</v>
      </c>
      <c r="G10" s="17"/>
      <c r="H10" s="18">
        <v>7800</v>
      </c>
      <c r="I10" s="17"/>
      <c r="J10" s="18">
        <v>7800</v>
      </c>
      <c r="K10" s="17"/>
    </row>
    <row r="11" spans="1:11" ht="16.5" thickBot="1">
      <c r="A11" s="22" t="s">
        <v>27</v>
      </c>
      <c r="B11" s="24">
        <v>-9030</v>
      </c>
      <c r="C11" s="25">
        <v>-2104</v>
      </c>
      <c r="D11" s="26">
        <v>-50253</v>
      </c>
      <c r="E11" s="25"/>
      <c r="F11" s="23">
        <v>-7800</v>
      </c>
      <c r="G11" s="25"/>
      <c r="H11" s="23">
        <v>-7800</v>
      </c>
      <c r="I11" s="25"/>
      <c r="J11" s="23">
        <v>-7800</v>
      </c>
      <c r="K11" s="25"/>
    </row>
    <row r="12" spans="1:11" ht="16.5" thickBot="1">
      <c r="A12" s="27" t="s">
        <v>28</v>
      </c>
      <c r="B12" s="28">
        <v>0</v>
      </c>
      <c r="C12" s="29">
        <v>0</v>
      </c>
      <c r="D12" s="30">
        <v>0</v>
      </c>
      <c r="E12" s="29"/>
      <c r="F12" s="29">
        <v>0</v>
      </c>
      <c r="G12" s="30"/>
      <c r="H12" s="29">
        <v>0</v>
      </c>
      <c r="I12" s="29"/>
      <c r="J12" s="30">
        <v>0</v>
      </c>
      <c r="K12" s="29"/>
    </row>
    <row r="13" spans="1:11" ht="15.75">
      <c r="A13" s="10" t="s">
        <v>29</v>
      </c>
      <c r="B13" s="12"/>
      <c r="C13" s="13"/>
      <c r="D13" s="14"/>
      <c r="E13" s="13"/>
      <c r="F13" s="11"/>
      <c r="G13" s="13"/>
      <c r="H13" s="11"/>
      <c r="I13" s="13"/>
      <c r="J13" s="15"/>
      <c r="K13" s="13"/>
    </row>
    <row r="14" spans="1:11" ht="15.75">
      <c r="A14" s="16" t="s">
        <v>2</v>
      </c>
      <c r="B14" s="21">
        <v>0</v>
      </c>
      <c r="C14" s="17">
        <v>-13417</v>
      </c>
      <c r="D14" s="18">
        <v>-13758</v>
      </c>
      <c r="E14" s="17"/>
      <c r="F14" s="18">
        <v>-13758</v>
      </c>
      <c r="G14" s="17"/>
      <c r="H14" s="18">
        <v>-13758</v>
      </c>
      <c r="I14" s="17"/>
      <c r="J14" s="18">
        <v>-13758</v>
      </c>
      <c r="K14" s="17"/>
    </row>
    <row r="15" spans="1:11" ht="16.5" thickBot="1">
      <c r="A15" s="31" t="s">
        <v>3</v>
      </c>
      <c r="B15" s="33">
        <v>-18650</v>
      </c>
      <c r="C15" s="34">
        <v>-4674</v>
      </c>
      <c r="D15" s="35">
        <v>-4725</v>
      </c>
      <c r="E15" s="34"/>
      <c r="F15" s="35">
        <f>D15+D11</f>
        <v>-54978</v>
      </c>
      <c r="G15" s="34"/>
      <c r="H15" s="35">
        <f>F15+H11</f>
        <v>-62778</v>
      </c>
      <c r="I15" s="34"/>
      <c r="J15" s="35">
        <f>H15+J11</f>
        <v>-70578</v>
      </c>
      <c r="K15" s="34"/>
    </row>
    <row r="16" spans="1:11" ht="15.75">
      <c r="A16" s="10" t="s">
        <v>30</v>
      </c>
      <c r="B16" s="12"/>
      <c r="C16" s="13"/>
      <c r="D16" s="14"/>
      <c r="E16" s="13"/>
      <c r="F16" s="11"/>
      <c r="G16" s="13"/>
      <c r="H16" s="11"/>
      <c r="I16" s="13"/>
      <c r="J16" s="15"/>
      <c r="K16" s="13"/>
    </row>
    <row r="17" spans="1:11" ht="15.75">
      <c r="A17" s="36" t="s">
        <v>16</v>
      </c>
      <c r="B17" s="38">
        <v>1174733</v>
      </c>
      <c r="C17" s="39">
        <v>1155938</v>
      </c>
      <c r="D17" s="40">
        <v>1190000</v>
      </c>
      <c r="E17" s="39"/>
      <c r="F17" s="37">
        <f>D17+F18-F19</f>
        <v>1224980</v>
      </c>
      <c r="G17" s="37"/>
      <c r="H17" s="37">
        <f>F17+H18</f>
        <v>1259980</v>
      </c>
      <c r="I17" s="37"/>
      <c r="J17" s="37">
        <f>H17+J18</f>
        <v>1294980</v>
      </c>
      <c r="K17" s="37"/>
    </row>
    <row r="18" spans="1:11" ht="15.75">
      <c r="A18" s="16" t="s">
        <v>17</v>
      </c>
      <c r="B18" s="21">
        <v>17993</v>
      </c>
      <c r="C18" s="21"/>
      <c r="D18" s="21">
        <f>D17-C17</f>
        <v>34062</v>
      </c>
      <c r="E18" s="17"/>
      <c r="F18" s="19">
        <v>35000</v>
      </c>
      <c r="G18" s="17"/>
      <c r="H18" s="19">
        <v>35000</v>
      </c>
      <c r="I18" s="17"/>
      <c r="J18" s="20">
        <v>35000</v>
      </c>
      <c r="K18" s="17"/>
    </row>
    <row r="19" spans="1:11" ht="15.75">
      <c r="A19" s="16" t="s">
        <v>18</v>
      </c>
      <c r="B19" s="21"/>
      <c r="C19" s="17">
        <v>18795</v>
      </c>
      <c r="D19" s="18">
        <v>20</v>
      </c>
      <c r="E19" s="17"/>
      <c r="F19" s="19">
        <v>20</v>
      </c>
      <c r="G19" s="17"/>
      <c r="H19" s="19">
        <v>0</v>
      </c>
      <c r="I19" s="17"/>
      <c r="J19" s="20">
        <v>0</v>
      </c>
      <c r="K19" s="17"/>
    </row>
    <row r="20" spans="1:11" ht="16.5" thickBot="1">
      <c r="A20" s="22" t="s">
        <v>19</v>
      </c>
      <c r="B20" s="24">
        <v>48</v>
      </c>
      <c r="C20" s="25">
        <v>51</v>
      </c>
      <c r="D20" s="26">
        <v>47</v>
      </c>
      <c r="E20" s="25"/>
      <c r="F20" s="23">
        <v>50</v>
      </c>
      <c r="G20" s="25"/>
      <c r="H20" s="23">
        <v>50</v>
      </c>
      <c r="I20" s="25"/>
      <c r="J20" s="41">
        <v>50</v>
      </c>
      <c r="K20" s="25"/>
    </row>
    <row r="21" spans="1:11" ht="15.75">
      <c r="A21" s="42" t="s">
        <v>31</v>
      </c>
      <c r="B21" s="44">
        <v>48</v>
      </c>
      <c r="C21" s="45">
        <v>51</v>
      </c>
      <c r="D21" s="46"/>
      <c r="E21" s="47"/>
      <c r="F21" s="43"/>
      <c r="G21" s="45"/>
      <c r="H21" s="48"/>
      <c r="I21" s="47"/>
      <c r="J21" s="43"/>
      <c r="K21" s="45"/>
    </row>
    <row r="22" spans="1:11" ht="15.75">
      <c r="A22" s="16" t="s">
        <v>10</v>
      </c>
      <c r="B22" s="21">
        <v>9817</v>
      </c>
      <c r="C22" s="17">
        <v>23681</v>
      </c>
      <c r="D22" s="62">
        <v>0</v>
      </c>
      <c r="E22" s="63"/>
      <c r="F22" s="64">
        <v>5000</v>
      </c>
      <c r="G22" s="65"/>
      <c r="H22" s="62">
        <v>5000</v>
      </c>
      <c r="I22" s="63"/>
      <c r="J22" s="64">
        <v>5000</v>
      </c>
      <c r="K22" s="65"/>
    </row>
    <row r="23" spans="1:11" ht="16.5" thickBot="1">
      <c r="A23" s="16" t="s">
        <v>11</v>
      </c>
      <c r="B23" s="21">
        <v>28612</v>
      </c>
      <c r="C23" s="17">
        <v>29386</v>
      </c>
      <c r="D23" s="20">
        <v>29157</v>
      </c>
      <c r="E23" s="49"/>
      <c r="F23" s="19">
        <v>29000</v>
      </c>
      <c r="G23" s="17"/>
      <c r="H23" s="20">
        <v>28800</v>
      </c>
      <c r="I23" s="49"/>
      <c r="J23" s="19">
        <v>28600</v>
      </c>
      <c r="K23" s="17"/>
    </row>
    <row r="24" spans="1:11" ht="15.75">
      <c r="A24" s="10" t="s">
        <v>32</v>
      </c>
      <c r="B24" s="12"/>
      <c r="C24" s="13"/>
      <c r="D24" s="14"/>
      <c r="E24" s="13"/>
      <c r="F24" s="11"/>
      <c r="G24" s="13"/>
      <c r="H24" s="11"/>
      <c r="I24" s="13"/>
      <c r="J24" s="15"/>
      <c r="K24" s="13"/>
    </row>
    <row r="25" spans="1:11" ht="15.75">
      <c r="A25" s="36" t="s">
        <v>41</v>
      </c>
      <c r="B25" s="38">
        <v>14972</v>
      </c>
      <c r="C25" s="39">
        <v>11062</v>
      </c>
      <c r="D25" s="50">
        <f>C25-D27</f>
        <v>9445</v>
      </c>
      <c r="E25" s="39"/>
      <c r="F25" s="37">
        <f>D25-D27</f>
        <v>7828</v>
      </c>
      <c r="G25" s="37"/>
      <c r="H25" s="37">
        <f>F25-F27</f>
        <v>6211</v>
      </c>
      <c r="I25" s="37"/>
      <c r="J25" s="37">
        <f>H25-H27</f>
        <v>4638</v>
      </c>
      <c r="K25" s="39"/>
    </row>
    <row r="26" spans="1:11" ht="15.75">
      <c r="A26" s="66" t="s">
        <v>20</v>
      </c>
      <c r="B26" s="67">
        <v>36281</v>
      </c>
      <c r="C26" s="67">
        <v>10432</v>
      </c>
      <c r="D26" s="68"/>
      <c r="E26" s="69"/>
      <c r="F26" s="64"/>
      <c r="G26" s="65"/>
      <c r="H26" s="64"/>
      <c r="I26" s="65"/>
      <c r="J26" s="62"/>
      <c r="K26" s="65"/>
    </row>
    <row r="27" spans="1:11" ht="15.75">
      <c r="A27" s="66" t="s">
        <v>21</v>
      </c>
      <c r="B27" s="67">
        <v>35002</v>
      </c>
      <c r="C27" s="65">
        <v>14323</v>
      </c>
      <c r="D27" s="64">
        <v>1617</v>
      </c>
      <c r="E27" s="63"/>
      <c r="F27" s="64">
        <v>1617</v>
      </c>
      <c r="G27" s="65"/>
      <c r="H27" s="62">
        <v>1573</v>
      </c>
      <c r="I27" s="63"/>
      <c r="J27" s="64">
        <v>1440</v>
      </c>
      <c r="K27" s="65"/>
    </row>
    <row r="28" spans="1:11" ht="15.75">
      <c r="A28" s="70" t="s">
        <v>22</v>
      </c>
      <c r="B28" s="72">
        <v>0</v>
      </c>
      <c r="C28" s="73">
        <v>0</v>
      </c>
      <c r="D28" s="74">
        <v>88</v>
      </c>
      <c r="E28" s="73"/>
      <c r="F28" s="71">
        <v>66</v>
      </c>
      <c r="G28" s="73"/>
      <c r="H28" s="71">
        <v>44</v>
      </c>
      <c r="I28" s="73"/>
      <c r="J28" s="75">
        <v>22</v>
      </c>
      <c r="K28" s="73"/>
    </row>
    <row r="29" spans="1:11" ht="16.5" thickBot="1">
      <c r="A29" s="76" t="s">
        <v>23</v>
      </c>
      <c r="B29" s="78">
        <v>0</v>
      </c>
      <c r="C29" s="79">
        <v>0</v>
      </c>
      <c r="D29" s="80">
        <v>22</v>
      </c>
      <c r="E29" s="79"/>
      <c r="F29" s="77">
        <v>22</v>
      </c>
      <c r="G29" s="79"/>
      <c r="H29" s="77">
        <v>22</v>
      </c>
      <c r="I29" s="79"/>
      <c r="J29" s="81">
        <v>0</v>
      </c>
      <c r="K29" s="79"/>
    </row>
    <row r="30" spans="1:11" ht="15.75">
      <c r="A30" s="10" t="s">
        <v>33</v>
      </c>
      <c r="B30" s="12"/>
      <c r="C30" s="13"/>
      <c r="D30" s="14"/>
      <c r="E30" s="13"/>
      <c r="F30" s="11"/>
      <c r="G30" s="13"/>
      <c r="H30" s="11"/>
      <c r="I30" s="13"/>
      <c r="J30" s="15"/>
      <c r="K30" s="13"/>
    </row>
    <row r="31" spans="1:11" ht="16.5" thickBot="1">
      <c r="A31" s="16" t="s">
        <v>39</v>
      </c>
      <c r="B31" s="21">
        <v>74687</v>
      </c>
      <c r="C31" s="17">
        <v>87760</v>
      </c>
      <c r="D31" s="18">
        <v>83322</v>
      </c>
      <c r="E31" s="17"/>
      <c r="F31" s="32">
        <f aca="true" t="shared" si="0" ref="F31:F36">D31*1.023</f>
        <v>85238.40599999999</v>
      </c>
      <c r="G31" s="17"/>
      <c r="H31" s="51">
        <f aca="true" t="shared" si="1" ref="H31:H36">F31*1.024</f>
        <v>87284.12774399998</v>
      </c>
      <c r="I31" s="17"/>
      <c r="J31" s="32">
        <f aca="true" t="shared" si="2" ref="J31:J36">H31*1.026</f>
        <v>89553.51506534398</v>
      </c>
      <c r="K31" s="17"/>
    </row>
    <row r="32" spans="1:11" ht="16.5" thickBot="1">
      <c r="A32" s="16" t="s">
        <v>4</v>
      </c>
      <c r="B32" s="21">
        <v>0</v>
      </c>
      <c r="C32" s="17">
        <v>0</v>
      </c>
      <c r="D32" s="18">
        <v>0</v>
      </c>
      <c r="E32" s="17"/>
      <c r="F32" s="32">
        <f t="shared" si="0"/>
        <v>0</v>
      </c>
      <c r="G32" s="17"/>
      <c r="H32" s="51">
        <f t="shared" si="1"/>
        <v>0</v>
      </c>
      <c r="I32" s="17"/>
      <c r="J32" s="32">
        <f t="shared" si="2"/>
        <v>0</v>
      </c>
      <c r="K32" s="17"/>
    </row>
    <row r="33" spans="1:11" ht="16.5" thickBot="1">
      <c r="A33" s="22" t="s">
        <v>38</v>
      </c>
      <c r="B33" s="24">
        <v>198</v>
      </c>
      <c r="C33" s="25">
        <v>155</v>
      </c>
      <c r="D33" s="26">
        <v>160</v>
      </c>
      <c r="E33" s="25"/>
      <c r="F33" s="32">
        <f t="shared" si="0"/>
        <v>163.67999999999998</v>
      </c>
      <c r="G33" s="25"/>
      <c r="H33" s="51">
        <f t="shared" si="1"/>
        <v>167.60832</v>
      </c>
      <c r="I33" s="25"/>
      <c r="J33" s="32">
        <f t="shared" si="2"/>
        <v>171.96613632</v>
      </c>
      <c r="K33" s="25"/>
    </row>
    <row r="34" spans="1:11" ht="16.5" thickBot="1">
      <c r="A34" s="10" t="s">
        <v>34</v>
      </c>
      <c r="B34" s="12"/>
      <c r="C34" s="13"/>
      <c r="D34" s="11"/>
      <c r="E34" s="52"/>
      <c r="F34" s="53"/>
      <c r="G34" s="13"/>
      <c r="H34" s="54"/>
      <c r="I34" s="52"/>
      <c r="J34" s="53"/>
      <c r="K34" s="13"/>
    </row>
    <row r="35" spans="1:11" ht="16.5" thickBot="1">
      <c r="A35" s="16" t="s">
        <v>12</v>
      </c>
      <c r="B35" s="21">
        <v>111</v>
      </c>
      <c r="C35" s="17">
        <v>85</v>
      </c>
      <c r="D35" s="19">
        <v>95</v>
      </c>
      <c r="E35" s="49"/>
      <c r="F35" s="32">
        <f t="shared" si="0"/>
        <v>97.18499999999999</v>
      </c>
      <c r="G35" s="17"/>
      <c r="H35" s="51">
        <f t="shared" si="1"/>
        <v>99.51744</v>
      </c>
      <c r="I35" s="49"/>
      <c r="J35" s="32">
        <f t="shared" si="2"/>
        <v>102.10489344</v>
      </c>
      <c r="K35" s="17"/>
    </row>
    <row r="36" spans="1:11" ht="16.5" thickBot="1">
      <c r="A36" s="16" t="s">
        <v>13</v>
      </c>
      <c r="B36" s="21">
        <v>13915</v>
      </c>
      <c r="C36" s="17">
        <v>17945</v>
      </c>
      <c r="D36" s="19">
        <v>23785</v>
      </c>
      <c r="E36" s="49"/>
      <c r="F36" s="32">
        <f t="shared" si="0"/>
        <v>24332.054999999997</v>
      </c>
      <c r="G36" s="17"/>
      <c r="H36" s="51">
        <f t="shared" si="1"/>
        <v>24916.024319999997</v>
      </c>
      <c r="I36" s="49"/>
      <c r="J36" s="32">
        <f t="shared" si="2"/>
        <v>25563.84095232</v>
      </c>
      <c r="K36" s="17"/>
    </row>
    <row r="37" spans="1:11" ht="16.5" thickBot="1">
      <c r="A37" s="31" t="s">
        <v>14</v>
      </c>
      <c r="B37" s="33">
        <v>14161</v>
      </c>
      <c r="C37" s="34">
        <v>25333</v>
      </c>
      <c r="D37" s="32">
        <v>33207</v>
      </c>
      <c r="E37" s="55"/>
      <c r="F37" s="32">
        <f>D37*1.023</f>
        <v>33970.761</v>
      </c>
      <c r="G37" s="34"/>
      <c r="H37" s="51">
        <f>F37*1.024</f>
        <v>34786.059263999996</v>
      </c>
      <c r="I37" s="55"/>
      <c r="J37" s="32">
        <f>H37*1.026</f>
        <v>35690.49680486399</v>
      </c>
      <c r="K37" s="34"/>
    </row>
    <row r="38" spans="1:11" ht="15.75">
      <c r="A38" s="56" t="s">
        <v>35</v>
      </c>
      <c r="B38" s="58"/>
      <c r="C38" s="59"/>
      <c r="D38" s="60"/>
      <c r="E38" s="59"/>
      <c r="F38" s="57"/>
      <c r="G38" s="59"/>
      <c r="H38" s="57"/>
      <c r="I38" s="59"/>
      <c r="J38" s="61"/>
      <c r="K38" s="59"/>
    </row>
    <row r="39" spans="1:11" ht="15.75">
      <c r="A39" s="16" t="s">
        <v>6</v>
      </c>
      <c r="B39" s="21">
        <v>3663</v>
      </c>
      <c r="C39" s="17">
        <v>3644</v>
      </c>
      <c r="D39" s="18">
        <v>3671</v>
      </c>
      <c r="E39" s="17"/>
      <c r="F39" s="19">
        <v>3470</v>
      </c>
      <c r="G39" s="17"/>
      <c r="H39" s="19">
        <v>3470</v>
      </c>
      <c r="I39" s="17"/>
      <c r="J39" s="20">
        <v>3470</v>
      </c>
      <c r="K39" s="17"/>
    </row>
    <row r="40" spans="1:11" ht="15.75">
      <c r="A40" s="16" t="s">
        <v>5</v>
      </c>
      <c r="B40" s="21">
        <v>37850</v>
      </c>
      <c r="C40" s="17">
        <v>41013</v>
      </c>
      <c r="D40" s="18">
        <v>39560</v>
      </c>
      <c r="E40" s="17"/>
      <c r="F40" s="19">
        <f>F39/D39*D40*1.029</f>
        <v>38478.377226913646</v>
      </c>
      <c r="G40" s="19"/>
      <c r="H40" s="19">
        <f>H39/F39*F40*1.03</f>
        <v>39632.72854372106</v>
      </c>
      <c r="I40" s="19"/>
      <c r="J40" s="19">
        <f>J39/H39*H40*1.033</f>
        <v>40940.60858566385</v>
      </c>
      <c r="K40" s="17"/>
    </row>
    <row r="41" spans="1:11" ht="16.5" thickBot="1">
      <c r="A41" s="31" t="s">
        <v>7</v>
      </c>
      <c r="B41" s="33">
        <v>0</v>
      </c>
      <c r="C41" s="34">
        <v>0</v>
      </c>
      <c r="D41" s="35">
        <v>0</v>
      </c>
      <c r="E41" s="34"/>
      <c r="F41" s="32">
        <v>0</v>
      </c>
      <c r="G41" s="34"/>
      <c r="H41" s="32">
        <v>0</v>
      </c>
      <c r="I41" s="34"/>
      <c r="J41" s="51">
        <v>0</v>
      </c>
      <c r="K41" s="34"/>
    </row>
    <row r="42" spans="2:11" ht="15.75">
      <c r="B42" s="2"/>
      <c r="C42" s="2"/>
      <c r="D42" s="2"/>
      <c r="E42" s="2"/>
      <c r="F42" s="2"/>
      <c r="G42" s="2"/>
      <c r="H42" s="2"/>
      <c r="I42" s="2"/>
      <c r="J42" s="2"/>
      <c r="K42" s="2">
        <f>K31+K32+K33-K35-K36-K37</f>
        <v>0</v>
      </c>
    </row>
  </sheetData>
  <sheetProtection/>
  <mergeCells count="5">
    <mergeCell ref="B2:C2"/>
    <mergeCell ref="F2:G2"/>
    <mergeCell ref="H2:I2"/>
    <mergeCell ref="J2:K2"/>
    <mergeCell ref="D2:E2"/>
  </mergeCells>
  <printOptions/>
  <pageMargins left="0.7" right="0.7" top="0.75" bottom="0.75" header="0.3" footer="0.3"/>
  <pageSetup horizontalDpi="600" verticalDpi="600" orientation="landscape" paperSize="9" scale="72" r:id="rId1"/>
  <headerFooter alignWithMargins="0">
    <oddHeader>&amp;RTabuľka č.1</oddHeader>
    <oddFooter>&amp;L&amp;9&amp;D&amp;R&amp;9&amp;Z&amp;F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mbobovnik</dc:creator>
  <cp:keywords/>
  <dc:description/>
  <cp:lastModifiedBy>aa</cp:lastModifiedBy>
  <cp:lastPrinted>2011-06-28T08:58:29Z</cp:lastPrinted>
  <dcterms:created xsi:type="dcterms:W3CDTF">2011-03-02T08:59:00Z</dcterms:created>
  <dcterms:modified xsi:type="dcterms:W3CDTF">2011-06-28T08:59:34Z</dcterms:modified>
  <cp:category/>
  <cp:version/>
  <cp:contentType/>
  <cp:contentStatus/>
</cp:coreProperties>
</file>