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736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<sst xmlns="http://schemas.openxmlformats.org/spreadsheetml/2006/main" count="108" uniqueCount="70">
  <si>
    <t>600+700</t>
  </si>
  <si>
    <t>pridelené</t>
  </si>
  <si>
    <t>rozdiel</t>
  </si>
  <si>
    <t>Mzdové výdavky</t>
  </si>
  <si>
    <t>Poistné a príspevok do poisťovní</t>
  </si>
  <si>
    <t>Tovary a služby</t>
  </si>
  <si>
    <t>Bežný transfer(dotácia obciam)</t>
  </si>
  <si>
    <t>Bežné výdavky spolu</t>
  </si>
  <si>
    <t>Kapitálové výdavky</t>
  </si>
  <si>
    <t>Výdavky spolu</t>
  </si>
  <si>
    <t>Bežné výdavky</t>
  </si>
  <si>
    <t>Spolu</t>
  </si>
  <si>
    <t>Obvodný úrad</t>
  </si>
  <si>
    <t>použité/požadované</t>
  </si>
  <si>
    <t xml:space="preserve">Prehľad o pridelených a použitých finančných prostriedkov na povodne </t>
  </si>
  <si>
    <t xml:space="preserve">                  v zmysle Uznesenia vlády SR č. 552 z 18.8.2010</t>
  </si>
  <si>
    <t>Kraj Nitra</t>
  </si>
  <si>
    <t>kraj Banská Bystrica</t>
  </si>
  <si>
    <t>kraj Trnava</t>
  </si>
  <si>
    <t>kraj Prešov</t>
  </si>
  <si>
    <t>kraj Košice</t>
  </si>
  <si>
    <t>kraj Žilina</t>
  </si>
  <si>
    <t>kraj Trenčín</t>
  </si>
  <si>
    <t>Vypracoval: Ing. Nemogová (z podkladov od Ing. Kopeckej ObÚ)</t>
  </si>
  <si>
    <t>Tel.:02/4859 3256</t>
  </si>
  <si>
    <t>Obvodný úrad Nitra</t>
  </si>
  <si>
    <t>Obvodný úrad Levice</t>
  </si>
  <si>
    <t>Obvodný úrad Košice-okolie</t>
  </si>
  <si>
    <t>Obvodný úrad Prešov</t>
  </si>
  <si>
    <t>Obvodný úrad Bardejov</t>
  </si>
  <si>
    <t>Obvodný úrad Kežmarok</t>
  </si>
  <si>
    <t>Obvodný úrad Stará Ľubovňa</t>
  </si>
  <si>
    <t>Obvodný úrad Stropkov</t>
  </si>
  <si>
    <t>Obvodný úrad Svidník</t>
  </si>
  <si>
    <t>Spolu výdavky</t>
  </si>
  <si>
    <t>Obvodný úrad Komárno</t>
  </si>
  <si>
    <t>Obvodný úrad Topoľčany</t>
  </si>
  <si>
    <t>Obvodný úrad Senica</t>
  </si>
  <si>
    <t>Kraj Trnava</t>
  </si>
  <si>
    <t>Obvodný úrad Bánovce nad Bebravou</t>
  </si>
  <si>
    <t>Obvodný úrad Prievidza</t>
  </si>
  <si>
    <t>Kraj Trenčín</t>
  </si>
  <si>
    <t>Obvodný úrad Čadca</t>
  </si>
  <si>
    <t>Obvodný úrad Martin</t>
  </si>
  <si>
    <t>Obvodný úrad Žilina</t>
  </si>
  <si>
    <t>Kraj Žilina</t>
  </si>
  <si>
    <t>630 a 640</t>
  </si>
  <si>
    <t>Tovary a Bežný transfer(dotácia obciam)</t>
  </si>
  <si>
    <t>Obvodný úrad Vranov nad Topľou</t>
  </si>
  <si>
    <t>Kraj Prešov</t>
  </si>
  <si>
    <t>Kraj Košice</t>
  </si>
  <si>
    <t>Ministerstvo</t>
  </si>
  <si>
    <t>Podprogram 08C03 - Obvodný úrad</t>
  </si>
  <si>
    <t>HaZZ , program 04A</t>
  </si>
  <si>
    <t>Obvodný úrad Banská Bystrica</t>
  </si>
  <si>
    <t>Obvodný úrad Brezno</t>
  </si>
  <si>
    <t>Obvodný úrad Rimavská Sobota</t>
  </si>
  <si>
    <t>Obvodný úrad Veľký Krtíš</t>
  </si>
  <si>
    <t>Obvodný úrad Zvolen</t>
  </si>
  <si>
    <t>Obvodný úrad Žiar nad Hronom</t>
  </si>
  <si>
    <t>Kraj Banská Bystrica</t>
  </si>
  <si>
    <t>doplatok celkom z celkovej správy</t>
  </si>
  <si>
    <t>HaZZ , program 04A doplatok za rok 2009</t>
  </si>
  <si>
    <t>KR PZ Trenčín</t>
  </si>
  <si>
    <r>
      <t xml:space="preserve">Policajti, program 06V </t>
    </r>
    <r>
      <rPr>
        <sz val="11"/>
        <color indexed="8"/>
        <rFont val="Calibri"/>
        <family val="2"/>
      </rPr>
      <t>z toho:</t>
    </r>
  </si>
  <si>
    <t>HaZZ spolu 04A</t>
  </si>
  <si>
    <t xml:space="preserve"> </t>
  </si>
  <si>
    <t xml:space="preserve">Prerozdelenie limitu pridelených finančných prostriedkov na povodne </t>
  </si>
  <si>
    <t>na základe uznesenia vlády SR vč. 834/2010  - celkovej správy za povodne - doplatok (RO č. 52/08C03)</t>
  </si>
  <si>
    <t>Príloha č.2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</si>
</sst>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24" borderId="8" applyNumberFormat="0" applyAlignment="0" applyProtection="0"/>
    <xf numFmtId="0" fontId="32" fillId="24" borderId="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1" fillId="0" borderId="23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Border="1" applyAlignment="1">
      <alignment/>
    </xf>
    <xf numFmtId="4" fontId="3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center" wrapText="1" shrinkToFi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42" xfId="0" applyFont="1" applyBorder="1" applyAlignment="1">
      <alignment/>
    </xf>
    <xf numFmtId="3" fontId="0" fillId="0" borderId="42" xfId="0" applyNumberForma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1" fillId="0" borderId="46" xfId="0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48" xfId="0" applyNumberFormat="1" applyFont="1" applyBorder="1" applyAlignment="1">
      <alignment/>
    </xf>
    <xf numFmtId="0" fontId="0" fillId="0" borderId="39" xfId="0" applyBorder="1" applyAlignment="1">
      <alignment vertical="center" wrapText="1"/>
    </xf>
    <xf numFmtId="0" fontId="3" fillId="0" borderId="15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3" fillId="0" borderId="50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6" sqref="A6:I29"/>
    </sheetView>
  </sheetViews>
  <sheetFormatPr defaultColWidth="9.140625" defaultRowHeight="15"/>
  <cols>
    <col min="1" max="1" width="18.28125" style="0" customWidth="1"/>
    <col min="2" max="2" width="19.28125" style="0" customWidth="1"/>
    <col min="3" max="3" width="11.421875" style="0" customWidth="1"/>
    <col min="4" max="4" width="10.28125" style="0" customWidth="1"/>
    <col min="5" max="5" width="12.421875" style="0" customWidth="1"/>
    <col min="6" max="6" width="15.57421875" style="0" customWidth="1"/>
    <col min="7" max="7" width="13.8515625" style="0" customWidth="1"/>
    <col min="8" max="8" width="14.140625" style="0" customWidth="1"/>
    <col min="9" max="9" width="14.8515625" style="0" customWidth="1"/>
  </cols>
  <sheetData>
    <row r="1" ht="15">
      <c r="A1" s="12"/>
    </row>
    <row r="3" ht="15.75">
      <c r="C3" s="50" t="s">
        <v>14</v>
      </c>
    </row>
    <row r="4" ht="15">
      <c r="C4" s="51" t="s">
        <v>15</v>
      </c>
    </row>
    <row r="5" ht="15.75" thickBot="1">
      <c r="C5" s="51"/>
    </row>
    <row r="6" spans="1:9" ht="15.75" thickBot="1">
      <c r="A6" s="5"/>
      <c r="B6" s="84" t="s">
        <v>10</v>
      </c>
      <c r="C6" s="85"/>
      <c r="D6" s="85"/>
      <c r="E6" s="85"/>
      <c r="F6" s="85"/>
      <c r="G6" s="86"/>
      <c r="H6" s="87" t="s">
        <v>8</v>
      </c>
      <c r="I6" s="89" t="s">
        <v>9</v>
      </c>
    </row>
    <row r="7" spans="1:9" ht="60.75" thickBot="1">
      <c r="A7" s="44" t="s">
        <v>12</v>
      </c>
      <c r="B7" s="43"/>
      <c r="C7" s="45" t="s">
        <v>3</v>
      </c>
      <c r="D7" s="45" t="s">
        <v>4</v>
      </c>
      <c r="E7" s="45" t="s">
        <v>5</v>
      </c>
      <c r="F7" s="46" t="s">
        <v>6</v>
      </c>
      <c r="G7" s="47" t="s">
        <v>7</v>
      </c>
      <c r="H7" s="88"/>
      <c r="I7" s="90"/>
    </row>
    <row r="8" spans="1:9" ht="15.75" thickBot="1">
      <c r="A8" s="3"/>
      <c r="B8" s="7"/>
      <c r="C8" s="8">
        <v>610</v>
      </c>
      <c r="D8" s="8">
        <v>620</v>
      </c>
      <c r="E8" s="8">
        <v>630</v>
      </c>
      <c r="F8" s="9">
        <v>640</v>
      </c>
      <c r="G8" s="11">
        <v>600</v>
      </c>
      <c r="H8" s="10">
        <v>700</v>
      </c>
      <c r="I8" s="11" t="s">
        <v>0</v>
      </c>
    </row>
    <row r="9" spans="1:9" ht="15">
      <c r="A9" s="93" t="s">
        <v>16</v>
      </c>
      <c r="B9" s="6" t="s">
        <v>1</v>
      </c>
      <c r="C9" s="17">
        <v>2515.99</v>
      </c>
      <c r="D9" s="17">
        <v>879.46</v>
      </c>
      <c r="E9" s="17">
        <v>197520.13</v>
      </c>
      <c r="F9" s="18">
        <v>464882.67</v>
      </c>
      <c r="G9" s="19">
        <f>C9+D9+E9+F9</f>
        <v>665798.25</v>
      </c>
      <c r="H9" s="20">
        <v>21446.43</v>
      </c>
      <c r="I9" s="19">
        <f>G9+H9</f>
        <v>687244.68</v>
      </c>
    </row>
    <row r="10" spans="1:9" ht="15">
      <c r="A10" s="93"/>
      <c r="B10" s="2" t="s">
        <v>13</v>
      </c>
      <c r="C10" s="21">
        <v>2480.99</v>
      </c>
      <c r="D10" s="21">
        <v>867.46</v>
      </c>
      <c r="E10" s="21">
        <v>3820.13</v>
      </c>
      <c r="F10" s="22">
        <v>463306.73</v>
      </c>
      <c r="G10" s="23">
        <f>C10+D10+E10+F10</f>
        <v>470475.31</v>
      </c>
      <c r="H10" s="24">
        <v>21446.43</v>
      </c>
      <c r="I10" s="23">
        <f>G10+H10</f>
        <v>491921.74</v>
      </c>
    </row>
    <row r="11" spans="1:9" ht="15.75" thickBot="1">
      <c r="A11" s="94"/>
      <c r="B11" s="4" t="s">
        <v>2</v>
      </c>
      <c r="C11" s="25">
        <f>C9-C10</f>
        <v>35</v>
      </c>
      <c r="D11" s="25">
        <f aca="true" t="shared" si="0" ref="D11:I11">D9-D10</f>
        <v>12</v>
      </c>
      <c r="E11" s="25">
        <f t="shared" si="0"/>
        <v>193700</v>
      </c>
      <c r="F11" s="26">
        <f t="shared" si="0"/>
        <v>1575.9400000000023</v>
      </c>
      <c r="G11" s="27">
        <f t="shared" si="0"/>
        <v>195322.94</v>
      </c>
      <c r="H11" s="28">
        <f t="shared" si="0"/>
        <v>0</v>
      </c>
      <c r="I11" s="27">
        <f t="shared" si="0"/>
        <v>195322.94000000006</v>
      </c>
    </row>
    <row r="12" spans="1:9" ht="15.75" customHeight="1" thickBot="1">
      <c r="A12" s="93" t="s">
        <v>17</v>
      </c>
      <c r="B12" s="1" t="s">
        <v>1</v>
      </c>
      <c r="C12" s="29">
        <v>1323.86</v>
      </c>
      <c r="D12" s="29">
        <v>462.38</v>
      </c>
      <c r="E12" s="29">
        <v>7827.64</v>
      </c>
      <c r="F12" s="30">
        <v>292216.35</v>
      </c>
      <c r="G12" s="31">
        <f>C12+D12+E12+F12</f>
        <v>301830.23</v>
      </c>
      <c r="H12" s="32">
        <v>46616</v>
      </c>
      <c r="I12" s="31">
        <f>G12+H12</f>
        <v>348446.23</v>
      </c>
    </row>
    <row r="13" spans="1:9" ht="15">
      <c r="A13" s="93"/>
      <c r="B13" s="2" t="s">
        <v>13</v>
      </c>
      <c r="C13" s="21">
        <v>1398.89</v>
      </c>
      <c r="D13" s="21">
        <v>488.6</v>
      </c>
      <c r="E13" s="21">
        <v>4363.79</v>
      </c>
      <c r="F13" s="22">
        <v>233783.48</v>
      </c>
      <c r="G13" s="23">
        <f>C13+D13+E13+F13</f>
        <v>240034.76</v>
      </c>
      <c r="H13" s="24">
        <v>132774.98</v>
      </c>
      <c r="I13" s="31">
        <f>G13+H13</f>
        <v>372809.74</v>
      </c>
    </row>
    <row r="14" spans="1:9" ht="15.75" thickBot="1">
      <c r="A14" s="94"/>
      <c r="B14" s="13" t="s">
        <v>2</v>
      </c>
      <c r="C14" s="33">
        <f aca="true" t="shared" si="1" ref="C14:I14">C12-C13</f>
        <v>-75.0300000000002</v>
      </c>
      <c r="D14" s="33">
        <f t="shared" si="1"/>
        <v>-26.220000000000027</v>
      </c>
      <c r="E14" s="33">
        <f t="shared" si="1"/>
        <v>3463.8500000000004</v>
      </c>
      <c r="F14" s="34">
        <f t="shared" si="1"/>
        <v>58432.869999999966</v>
      </c>
      <c r="G14" s="35">
        <f t="shared" si="1"/>
        <v>61795.46999999997</v>
      </c>
      <c r="H14" s="36">
        <f t="shared" si="1"/>
        <v>-86158.98000000001</v>
      </c>
      <c r="I14" s="35">
        <f t="shared" si="1"/>
        <v>-24363.51000000001</v>
      </c>
    </row>
    <row r="15" spans="1:9" ht="15.75" customHeight="1">
      <c r="A15" s="93" t="s">
        <v>18</v>
      </c>
      <c r="B15" s="1" t="s">
        <v>1</v>
      </c>
      <c r="C15" s="29"/>
      <c r="D15" s="29"/>
      <c r="E15" s="29">
        <v>448.33</v>
      </c>
      <c r="F15" s="30">
        <v>606249.11</v>
      </c>
      <c r="G15" s="31">
        <f>C15+D15+E15+F15</f>
        <v>606697.44</v>
      </c>
      <c r="H15" s="32">
        <v>6654.5</v>
      </c>
      <c r="I15" s="31">
        <f>G15+H15</f>
        <v>613351.94</v>
      </c>
    </row>
    <row r="16" spans="1:9" ht="15">
      <c r="A16" s="93"/>
      <c r="B16" s="2" t="s">
        <v>13</v>
      </c>
      <c r="C16" s="21"/>
      <c r="D16" s="21"/>
      <c r="E16" s="21">
        <v>448.33</v>
      </c>
      <c r="F16" s="22">
        <v>605810.69</v>
      </c>
      <c r="G16" s="23">
        <f>C16+D16+E16+F16</f>
        <v>606259.0199999999</v>
      </c>
      <c r="H16" s="24">
        <v>6654.5</v>
      </c>
      <c r="I16" s="23">
        <f>G16+H16</f>
        <v>612913.5199999999</v>
      </c>
    </row>
    <row r="17" spans="1:9" ht="15.75" thickBot="1">
      <c r="A17" s="94"/>
      <c r="B17" s="4" t="s">
        <v>2</v>
      </c>
      <c r="C17" s="25">
        <f aca="true" t="shared" si="2" ref="C17:I17">C15-C16</f>
        <v>0</v>
      </c>
      <c r="D17" s="25">
        <f t="shared" si="2"/>
        <v>0</v>
      </c>
      <c r="E17" s="25">
        <f t="shared" si="2"/>
        <v>0</v>
      </c>
      <c r="F17" s="26">
        <f t="shared" si="2"/>
        <v>438.4200000000419</v>
      </c>
      <c r="G17" s="27">
        <f t="shared" si="2"/>
        <v>438.4200000000419</v>
      </c>
      <c r="H17" s="28">
        <f t="shared" si="2"/>
        <v>0</v>
      </c>
      <c r="I17" s="27">
        <f t="shared" si="2"/>
        <v>438.4200000000419</v>
      </c>
    </row>
    <row r="18" spans="1:9" ht="15" customHeight="1">
      <c r="A18" s="93" t="s">
        <v>19</v>
      </c>
      <c r="B18" s="6" t="s">
        <v>1</v>
      </c>
      <c r="C18" s="17">
        <v>7920.78</v>
      </c>
      <c r="D18" s="17">
        <v>2930.75</v>
      </c>
      <c r="E18" s="17">
        <v>154411.21</v>
      </c>
      <c r="F18" s="18">
        <v>7391687.43</v>
      </c>
      <c r="G18" s="19">
        <f>C18+D18+E18+F18</f>
        <v>7556950.17</v>
      </c>
      <c r="H18" s="20">
        <v>13720</v>
      </c>
      <c r="I18" s="19">
        <f>G18+H18</f>
        <v>7570670.17</v>
      </c>
    </row>
    <row r="19" spans="1:9" ht="15">
      <c r="A19" s="93"/>
      <c r="B19" s="2" t="s">
        <v>13</v>
      </c>
      <c r="C19" s="21">
        <v>8453.91</v>
      </c>
      <c r="D19" s="21">
        <v>2930.75</v>
      </c>
      <c r="E19" s="21">
        <v>156711.73</v>
      </c>
      <c r="F19" s="22">
        <v>7871184.69</v>
      </c>
      <c r="G19" s="23">
        <f>C19+D19+E19+F19</f>
        <v>8039281.08</v>
      </c>
      <c r="H19" s="24">
        <v>5613.19</v>
      </c>
      <c r="I19" s="23">
        <f>G19+H19</f>
        <v>8044894.2700000005</v>
      </c>
    </row>
    <row r="20" spans="1:9" ht="15.75" thickBot="1">
      <c r="A20" s="94"/>
      <c r="B20" s="13" t="s">
        <v>2</v>
      </c>
      <c r="C20" s="33">
        <f aca="true" t="shared" si="3" ref="C20:I20">C18-C19</f>
        <v>-533.1300000000001</v>
      </c>
      <c r="D20" s="33">
        <f t="shared" si="3"/>
        <v>0</v>
      </c>
      <c r="E20" s="33">
        <f t="shared" si="3"/>
        <v>-2300.5200000000186</v>
      </c>
      <c r="F20" s="34">
        <f t="shared" si="3"/>
        <v>-479497.2600000007</v>
      </c>
      <c r="G20" s="35">
        <f t="shared" si="3"/>
        <v>-482330.91000000015</v>
      </c>
      <c r="H20" s="36">
        <f t="shared" si="3"/>
        <v>8106.81</v>
      </c>
      <c r="I20" s="35">
        <f t="shared" si="3"/>
        <v>-474224.10000000056</v>
      </c>
    </row>
    <row r="21" spans="1:9" ht="15" customHeight="1">
      <c r="A21" s="93" t="s">
        <v>20</v>
      </c>
      <c r="B21" s="1" t="s">
        <v>1</v>
      </c>
      <c r="C21" s="29">
        <v>25101.83</v>
      </c>
      <c r="D21" s="29">
        <v>8700.12</v>
      </c>
      <c r="E21" s="29">
        <v>15798.09</v>
      </c>
      <c r="F21" s="30">
        <v>2528580.16</v>
      </c>
      <c r="G21" s="31">
        <f>C21+D21+E21+F21</f>
        <v>2578180.2</v>
      </c>
      <c r="H21" s="32">
        <v>14130.76</v>
      </c>
      <c r="I21" s="31">
        <f>G21+H21</f>
        <v>2592310.96</v>
      </c>
    </row>
    <row r="22" spans="1:9" ht="15">
      <c r="A22" s="93"/>
      <c r="B22" s="2" t="s">
        <v>13</v>
      </c>
      <c r="C22" s="21">
        <v>27572.14</v>
      </c>
      <c r="D22" s="21">
        <v>8687.41</v>
      </c>
      <c r="E22" s="21">
        <v>6602.38</v>
      </c>
      <c r="F22" s="22">
        <v>2663360.02</v>
      </c>
      <c r="G22" s="23">
        <f>C22+D22+E22+F22</f>
        <v>2706221.95</v>
      </c>
      <c r="H22" s="24">
        <v>17208.11</v>
      </c>
      <c r="I22" s="23">
        <f>G22+H22</f>
        <v>2723430.06</v>
      </c>
    </row>
    <row r="23" spans="1:9" ht="15.75" thickBot="1">
      <c r="A23" s="94"/>
      <c r="B23" s="4" t="s">
        <v>2</v>
      </c>
      <c r="C23" s="25">
        <f aca="true" t="shared" si="4" ref="C23:I23">C21-C22</f>
        <v>-2470.3099999999977</v>
      </c>
      <c r="D23" s="25">
        <f t="shared" si="4"/>
        <v>12.710000000000946</v>
      </c>
      <c r="E23" s="25">
        <f t="shared" si="4"/>
        <v>9195.71</v>
      </c>
      <c r="F23" s="26">
        <f t="shared" si="4"/>
        <v>-134779.85999999987</v>
      </c>
      <c r="G23" s="27">
        <f t="shared" si="4"/>
        <v>-128041.75</v>
      </c>
      <c r="H23" s="28">
        <f t="shared" si="4"/>
        <v>-3077.3500000000004</v>
      </c>
      <c r="I23" s="27">
        <f t="shared" si="4"/>
        <v>-131119.1000000001</v>
      </c>
    </row>
    <row r="24" spans="1:9" ht="15">
      <c r="A24" s="93" t="s">
        <v>21</v>
      </c>
      <c r="B24" s="1" t="s">
        <v>1</v>
      </c>
      <c r="C24" s="29">
        <v>458.33</v>
      </c>
      <c r="D24" s="29">
        <v>160.46</v>
      </c>
      <c r="E24" s="29"/>
      <c r="F24" s="30">
        <v>382990.15</v>
      </c>
      <c r="G24" s="31">
        <f>C24+D24+E24+F24</f>
        <v>383608.94</v>
      </c>
      <c r="H24" s="32">
        <v>4168.43</v>
      </c>
      <c r="I24" s="31">
        <f>G24+H24</f>
        <v>387777.37</v>
      </c>
    </row>
    <row r="25" spans="1:9" ht="15">
      <c r="A25" s="93"/>
      <c r="B25" s="2" t="s">
        <v>13</v>
      </c>
      <c r="C25" s="21">
        <v>458.33</v>
      </c>
      <c r="D25" s="21">
        <v>160.46</v>
      </c>
      <c r="E25" s="21"/>
      <c r="F25" s="22">
        <v>382990.15</v>
      </c>
      <c r="G25" s="23">
        <f>C25+D25+E25+F25</f>
        <v>383608.94</v>
      </c>
      <c r="H25" s="24">
        <v>4168.43</v>
      </c>
      <c r="I25" s="23">
        <f>G25+H25</f>
        <v>387777.37</v>
      </c>
    </row>
    <row r="26" spans="1:9" ht="15.75" thickBot="1">
      <c r="A26" s="94"/>
      <c r="B26" s="4" t="s">
        <v>2</v>
      </c>
      <c r="C26" s="25">
        <f aca="true" t="shared" si="5" ref="C26:I26">C24-C25</f>
        <v>0</v>
      </c>
      <c r="D26" s="25">
        <f t="shared" si="5"/>
        <v>0</v>
      </c>
      <c r="E26" s="25">
        <f t="shared" si="5"/>
        <v>0</v>
      </c>
      <c r="F26" s="26">
        <f t="shared" si="5"/>
        <v>0</v>
      </c>
      <c r="G26" s="27">
        <f t="shared" si="5"/>
        <v>0</v>
      </c>
      <c r="H26" s="28">
        <f t="shared" si="5"/>
        <v>0</v>
      </c>
      <c r="I26" s="27">
        <f t="shared" si="5"/>
        <v>0</v>
      </c>
    </row>
    <row r="27" spans="1:9" ht="15">
      <c r="A27" s="93" t="s">
        <v>22</v>
      </c>
      <c r="B27" s="1" t="s">
        <v>1</v>
      </c>
      <c r="C27" s="29"/>
      <c r="D27" s="29"/>
      <c r="E27" s="29"/>
      <c r="F27" s="30">
        <v>119897.56</v>
      </c>
      <c r="G27" s="31">
        <f>C27+D27+E27+F27</f>
        <v>119897.56</v>
      </c>
      <c r="H27" s="32">
        <v>700.51</v>
      </c>
      <c r="I27" s="31">
        <f>G27+H27</f>
        <v>120598.06999999999</v>
      </c>
    </row>
    <row r="28" spans="1:9" ht="15">
      <c r="A28" s="93"/>
      <c r="B28" s="2" t="s">
        <v>13</v>
      </c>
      <c r="C28" s="21"/>
      <c r="D28" s="21"/>
      <c r="E28" s="21"/>
      <c r="F28" s="22">
        <v>119897.56</v>
      </c>
      <c r="G28" s="23">
        <f>C28+D28+E28+F28</f>
        <v>119897.56</v>
      </c>
      <c r="H28" s="24">
        <v>700.51</v>
      </c>
      <c r="I28" s="23">
        <f>G28+H28</f>
        <v>120598.06999999999</v>
      </c>
    </row>
    <row r="29" spans="1:9" ht="15.75" thickBot="1">
      <c r="A29" s="94"/>
      <c r="B29" s="4" t="s">
        <v>2</v>
      </c>
      <c r="C29" s="25">
        <f aca="true" t="shared" si="6" ref="C29:I29">C27-C28</f>
        <v>0</v>
      </c>
      <c r="D29" s="25">
        <f t="shared" si="6"/>
        <v>0</v>
      </c>
      <c r="E29" s="25">
        <f t="shared" si="6"/>
        <v>0</v>
      </c>
      <c r="F29" s="26">
        <f t="shared" si="6"/>
        <v>0</v>
      </c>
      <c r="G29" s="27">
        <f t="shared" si="6"/>
        <v>0</v>
      </c>
      <c r="H29" s="28">
        <f t="shared" si="6"/>
        <v>0</v>
      </c>
      <c r="I29" s="27">
        <f t="shared" si="6"/>
        <v>0</v>
      </c>
    </row>
    <row r="30" spans="1:9" ht="15.75" customHeight="1">
      <c r="A30" s="91" t="s">
        <v>11</v>
      </c>
      <c r="B30" s="14" t="s">
        <v>1</v>
      </c>
      <c r="C30" s="37">
        <f>C9+C12+C15+C18+C21+C24+C27</f>
        <v>37320.79</v>
      </c>
      <c r="D30" s="37">
        <f aca="true" t="shared" si="7" ref="D30:I30">D9+D12+D15+D18+D21+D24+D27</f>
        <v>13133.17</v>
      </c>
      <c r="E30" s="37">
        <f t="shared" si="7"/>
        <v>376005.4</v>
      </c>
      <c r="F30" s="48">
        <f t="shared" si="7"/>
        <v>11786503.43</v>
      </c>
      <c r="G30" s="49">
        <f t="shared" si="7"/>
        <v>12212962.79</v>
      </c>
      <c r="H30" s="49">
        <f t="shared" si="7"/>
        <v>107436.62999999999</v>
      </c>
      <c r="I30" s="49">
        <f t="shared" si="7"/>
        <v>12320399.42</v>
      </c>
    </row>
    <row r="31" spans="1:9" ht="15.75" customHeight="1">
      <c r="A31" s="91"/>
      <c r="B31" s="15" t="s">
        <v>13</v>
      </c>
      <c r="C31" s="37">
        <f>C10+C13+C16+C19+C22+C25+C28</f>
        <v>40364.26</v>
      </c>
      <c r="D31" s="37">
        <f aca="true" t="shared" si="8" ref="D31:I31">D10+D13+D16+D19+D22+D25+D28</f>
        <v>13134.679999999998</v>
      </c>
      <c r="E31" s="37">
        <f t="shared" si="8"/>
        <v>171946.36000000002</v>
      </c>
      <c r="F31" s="48">
        <f t="shared" si="8"/>
        <v>12340333.32</v>
      </c>
      <c r="G31" s="38">
        <f t="shared" si="8"/>
        <v>12565778.620000001</v>
      </c>
      <c r="H31" s="38">
        <f t="shared" si="8"/>
        <v>188566.15000000002</v>
      </c>
      <c r="I31" s="38">
        <f t="shared" si="8"/>
        <v>12754344.77</v>
      </c>
    </row>
    <row r="32" spans="1:9" ht="15.75" thickBot="1">
      <c r="A32" s="92"/>
      <c r="B32" s="16" t="s">
        <v>2</v>
      </c>
      <c r="C32" s="39">
        <f aca="true" t="shared" si="9" ref="C32:I32">C30-C31</f>
        <v>-3043.470000000001</v>
      </c>
      <c r="D32" s="39">
        <f t="shared" si="9"/>
        <v>-1.5099999999983993</v>
      </c>
      <c r="E32" s="39">
        <f t="shared" si="9"/>
        <v>204059.04</v>
      </c>
      <c r="F32" s="40">
        <f t="shared" si="9"/>
        <v>-553829.8900000006</v>
      </c>
      <c r="G32" s="41">
        <f t="shared" si="9"/>
        <v>-352815.83000000194</v>
      </c>
      <c r="H32" s="42">
        <f t="shared" si="9"/>
        <v>-81129.52000000003</v>
      </c>
      <c r="I32" s="41">
        <f t="shared" si="9"/>
        <v>-433945.3499999996</v>
      </c>
    </row>
    <row r="33" ht="15" hidden="1"/>
    <row r="34" ht="15" hidden="1"/>
    <row r="35" ht="15">
      <c r="A35" t="s">
        <v>23</v>
      </c>
    </row>
    <row r="36" ht="15">
      <c r="A36" t="s">
        <v>24</v>
      </c>
    </row>
  </sheetData>
  <sheetProtection/>
  <mergeCells count="11">
    <mergeCell ref="A21:A23"/>
    <mergeCell ref="B6:G6"/>
    <mergeCell ref="H6:H7"/>
    <mergeCell ref="I6:I7"/>
    <mergeCell ref="A30:A32"/>
    <mergeCell ref="A24:A26"/>
    <mergeCell ref="A27:A29"/>
    <mergeCell ref="A9:A11"/>
    <mergeCell ref="A12:A14"/>
    <mergeCell ref="A15:A17"/>
    <mergeCell ref="A18:A20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  <ignoredErrors>
    <ignoredError sqref="G11 I11 G14 I14 G17 I17 G20 I20 I23 G23 G26 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B1">
      <selection activeCell="L1" sqref="L1"/>
    </sheetView>
  </sheetViews>
  <sheetFormatPr defaultColWidth="9.140625" defaultRowHeight="15"/>
  <cols>
    <col min="1" max="1" width="14.28125" style="0" hidden="1" customWidth="1"/>
    <col min="2" max="2" width="35.28125" style="0" customWidth="1"/>
    <col min="3" max="3" width="11.7109375" style="0" customWidth="1"/>
    <col min="4" max="6" width="11.7109375" style="0" hidden="1" customWidth="1"/>
    <col min="7" max="7" width="12.421875" style="0" customWidth="1"/>
    <col min="8" max="8" width="13.00390625" style="0" hidden="1" customWidth="1"/>
    <col min="9" max="9" width="14.140625" style="0" customWidth="1"/>
    <col min="10" max="10" width="12.421875" style="0" customWidth="1"/>
    <col min="11" max="11" width="11.57421875" style="0" customWidth="1"/>
    <col min="12" max="12" width="12.7109375" style="0" customWidth="1"/>
  </cols>
  <sheetData>
    <row r="1" ht="15">
      <c r="L1" t="s">
        <v>69</v>
      </c>
    </row>
    <row r="2" spans="2:12" ht="15">
      <c r="B2" s="95" t="s">
        <v>67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5">
      <c r="B3" s="96" t="s">
        <v>68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5.75" thickBot="1">
      <c r="B4" s="78"/>
      <c r="C4" s="78"/>
      <c r="D4" s="78"/>
      <c r="E4" s="78"/>
      <c r="F4" s="78"/>
      <c r="G4" s="78"/>
      <c r="H4" s="78"/>
      <c r="I4" s="78"/>
      <c r="J4" s="78"/>
      <c r="K4" s="79"/>
      <c r="L4" s="79"/>
    </row>
    <row r="5" spans="1:12" ht="15.75" thickBot="1">
      <c r="A5" s="5"/>
      <c r="B5" s="84" t="s">
        <v>10</v>
      </c>
      <c r="C5" s="85"/>
      <c r="D5" s="85"/>
      <c r="E5" s="85"/>
      <c r="F5" s="85"/>
      <c r="G5" s="85"/>
      <c r="H5" s="85"/>
      <c r="I5" s="85"/>
      <c r="J5" s="86"/>
      <c r="K5" s="87" t="s">
        <v>8</v>
      </c>
      <c r="L5" s="89" t="s">
        <v>9</v>
      </c>
    </row>
    <row r="6" spans="1:12" ht="45.75" thickBot="1">
      <c r="A6" s="44" t="s">
        <v>12</v>
      </c>
      <c r="B6" s="55" t="s">
        <v>52</v>
      </c>
      <c r="C6" s="45" t="s">
        <v>3</v>
      </c>
      <c r="D6" s="45"/>
      <c r="E6" s="45"/>
      <c r="F6" s="45"/>
      <c r="G6" s="45" t="s">
        <v>4</v>
      </c>
      <c r="H6" s="45" t="s">
        <v>5</v>
      </c>
      <c r="I6" s="46" t="s">
        <v>47</v>
      </c>
      <c r="J6" s="47" t="s">
        <v>7</v>
      </c>
      <c r="K6" s="88"/>
      <c r="L6" s="90"/>
    </row>
    <row r="7" spans="1:12" ht="15.75" thickBot="1">
      <c r="A7" s="3"/>
      <c r="B7" s="7"/>
      <c r="C7" s="8">
        <v>610</v>
      </c>
      <c r="D7" s="8"/>
      <c r="E7" s="8"/>
      <c r="F7" s="8"/>
      <c r="G7" s="8">
        <v>620</v>
      </c>
      <c r="H7" s="8">
        <v>630</v>
      </c>
      <c r="I7" s="9" t="s">
        <v>46</v>
      </c>
      <c r="J7" s="11">
        <v>600</v>
      </c>
      <c r="K7" s="10">
        <v>700</v>
      </c>
      <c r="L7" s="11" t="s">
        <v>0</v>
      </c>
    </row>
    <row r="8" spans="1:12" ht="15">
      <c r="A8" s="93" t="s">
        <v>16</v>
      </c>
      <c r="B8" s="6" t="s">
        <v>25</v>
      </c>
      <c r="C8" s="17"/>
      <c r="D8" s="17"/>
      <c r="E8" s="17"/>
      <c r="F8" s="17"/>
      <c r="G8" s="17"/>
      <c r="H8" s="17"/>
      <c r="I8" s="18">
        <v>900</v>
      </c>
      <c r="J8" s="74">
        <f>C8+G8+H8+I8</f>
        <v>900</v>
      </c>
      <c r="K8" s="74"/>
      <c r="L8" s="74">
        <f>K8+J8</f>
        <v>900</v>
      </c>
    </row>
    <row r="9" spans="1:12" ht="15">
      <c r="A9" s="93"/>
      <c r="B9" s="6" t="s">
        <v>26</v>
      </c>
      <c r="C9" s="21"/>
      <c r="D9" s="21"/>
      <c r="E9" s="21"/>
      <c r="F9" s="21"/>
      <c r="G9" s="21"/>
      <c r="H9" s="21"/>
      <c r="I9" s="22">
        <v>4864</v>
      </c>
      <c r="J9" s="75">
        <f>C9+G9+H9+I9</f>
        <v>4864</v>
      </c>
      <c r="K9" s="75"/>
      <c r="L9" s="75">
        <f>J9+K9</f>
        <v>4864</v>
      </c>
    </row>
    <row r="10" spans="1:12" ht="15">
      <c r="A10" s="97"/>
      <c r="B10" s="6" t="s">
        <v>35</v>
      </c>
      <c r="C10" s="21"/>
      <c r="D10" s="21"/>
      <c r="E10" s="21"/>
      <c r="F10" s="21"/>
      <c r="G10" s="21"/>
      <c r="H10" s="21"/>
      <c r="I10" s="22">
        <v>3863</v>
      </c>
      <c r="J10" s="75">
        <f>C10+G10+H10+I10</f>
        <v>3863</v>
      </c>
      <c r="K10" s="75"/>
      <c r="L10" s="75">
        <f>J10+K10</f>
        <v>3863</v>
      </c>
    </row>
    <row r="11" spans="1:12" ht="15">
      <c r="A11" s="97"/>
      <c r="B11" s="6" t="s">
        <v>36</v>
      </c>
      <c r="C11" s="21"/>
      <c r="D11" s="21"/>
      <c r="E11" s="21"/>
      <c r="F11" s="21"/>
      <c r="G11" s="21"/>
      <c r="H11" s="21"/>
      <c r="I11" s="22">
        <v>99</v>
      </c>
      <c r="J11" s="75">
        <f>C11+G11+H11+I11</f>
        <v>99</v>
      </c>
      <c r="K11" s="75"/>
      <c r="L11" s="75">
        <f>J11+K11</f>
        <v>99</v>
      </c>
    </row>
    <row r="12" spans="1:12" ht="15">
      <c r="A12" s="97"/>
      <c r="B12" s="71" t="s">
        <v>16</v>
      </c>
      <c r="C12" s="54"/>
      <c r="D12" s="54"/>
      <c r="E12" s="54"/>
      <c r="F12" s="54"/>
      <c r="G12" s="54"/>
      <c r="H12" s="54"/>
      <c r="I12" s="80">
        <f>I8+I9+I10+I11</f>
        <v>9726</v>
      </c>
      <c r="J12" s="76">
        <f>J8+J9+J10+J11</f>
        <v>9726</v>
      </c>
      <c r="K12" s="76"/>
      <c r="L12" s="76">
        <f>L8+L9+L10+L11</f>
        <v>9726</v>
      </c>
    </row>
    <row r="13" spans="1:12" ht="15.75" thickBot="1">
      <c r="A13" s="94"/>
      <c r="B13" s="6" t="s">
        <v>37</v>
      </c>
      <c r="C13" s="21"/>
      <c r="D13" s="21"/>
      <c r="E13" s="21"/>
      <c r="F13" s="21"/>
      <c r="G13" s="21"/>
      <c r="H13" s="21"/>
      <c r="I13" s="81">
        <v>2609</v>
      </c>
      <c r="J13" s="75">
        <f>C13+G13+H13+I13</f>
        <v>2609</v>
      </c>
      <c r="K13" s="75"/>
      <c r="L13" s="75">
        <f aca="true" t="shared" si="0" ref="L13:L36">J13+K13</f>
        <v>2609</v>
      </c>
    </row>
    <row r="14" spans="1:12" ht="15">
      <c r="A14" s="70"/>
      <c r="B14" s="71" t="s">
        <v>38</v>
      </c>
      <c r="C14" s="54"/>
      <c r="D14" s="54"/>
      <c r="E14" s="54"/>
      <c r="F14" s="54"/>
      <c r="G14" s="54"/>
      <c r="H14" s="54"/>
      <c r="I14" s="72">
        <f>I13</f>
        <v>2609</v>
      </c>
      <c r="J14" s="76">
        <f>J13</f>
        <v>2609</v>
      </c>
      <c r="K14" s="76"/>
      <c r="L14" s="76">
        <f t="shared" si="0"/>
        <v>2609</v>
      </c>
    </row>
    <row r="15" spans="1:12" ht="15">
      <c r="A15" s="93" t="s">
        <v>17</v>
      </c>
      <c r="B15" s="6" t="s">
        <v>39</v>
      </c>
      <c r="C15" s="21"/>
      <c r="D15" s="21"/>
      <c r="E15" s="21"/>
      <c r="F15" s="21"/>
      <c r="G15" s="21"/>
      <c r="H15" s="21"/>
      <c r="I15" s="22">
        <v>2560</v>
      </c>
      <c r="J15" s="75">
        <f>C15+G15+H15+I15</f>
        <v>2560</v>
      </c>
      <c r="K15" s="75"/>
      <c r="L15" s="75">
        <f t="shared" si="0"/>
        <v>2560</v>
      </c>
    </row>
    <row r="16" spans="1:12" ht="15">
      <c r="A16" s="93"/>
      <c r="B16" s="6" t="s">
        <v>40</v>
      </c>
      <c r="C16" s="21"/>
      <c r="D16" s="21"/>
      <c r="E16" s="21"/>
      <c r="F16" s="21"/>
      <c r="G16" s="21"/>
      <c r="H16" s="21"/>
      <c r="I16" s="22">
        <v>811827</v>
      </c>
      <c r="J16" s="75">
        <f>C16+G16+H16+I16</f>
        <v>811827</v>
      </c>
      <c r="K16" s="75">
        <v>1250</v>
      </c>
      <c r="L16" s="75">
        <f t="shared" si="0"/>
        <v>813077</v>
      </c>
    </row>
    <row r="17" spans="1:12" ht="15">
      <c r="A17" s="97"/>
      <c r="B17" s="71" t="s">
        <v>41</v>
      </c>
      <c r="C17" s="54"/>
      <c r="D17" s="54"/>
      <c r="E17" s="54"/>
      <c r="F17" s="54"/>
      <c r="G17" s="54"/>
      <c r="H17" s="54"/>
      <c r="I17" s="80">
        <f>I15+I16</f>
        <v>814387</v>
      </c>
      <c r="J17" s="76">
        <f>J15+J16</f>
        <v>814387</v>
      </c>
      <c r="K17" s="76">
        <f>K16</f>
        <v>1250</v>
      </c>
      <c r="L17" s="76">
        <f t="shared" si="0"/>
        <v>815637</v>
      </c>
    </row>
    <row r="18" spans="1:12" ht="15.75" thickBot="1">
      <c r="A18" s="94"/>
      <c r="B18" s="6" t="s">
        <v>42</v>
      </c>
      <c r="C18" s="21"/>
      <c r="D18" s="21"/>
      <c r="E18" s="21"/>
      <c r="F18" s="21"/>
      <c r="G18" s="21"/>
      <c r="H18" s="21"/>
      <c r="I18" s="22">
        <v>26485</v>
      </c>
      <c r="J18" s="75">
        <f>C18+G18+H18+I18</f>
        <v>26485</v>
      </c>
      <c r="K18" s="75"/>
      <c r="L18" s="75">
        <f t="shared" si="0"/>
        <v>26485</v>
      </c>
    </row>
    <row r="19" spans="1:12" ht="15">
      <c r="A19" s="93" t="s">
        <v>18</v>
      </c>
      <c r="B19" s="6" t="s">
        <v>43</v>
      </c>
      <c r="C19" s="21">
        <v>860</v>
      </c>
      <c r="D19" s="21"/>
      <c r="E19" s="21"/>
      <c r="F19" s="21"/>
      <c r="G19" s="21">
        <v>296</v>
      </c>
      <c r="H19" s="21"/>
      <c r="I19" s="22">
        <v>46013</v>
      </c>
      <c r="J19" s="75">
        <f>C19+G19+H19+I19</f>
        <v>47169</v>
      </c>
      <c r="K19" s="75"/>
      <c r="L19" s="75">
        <f t="shared" si="0"/>
        <v>47169</v>
      </c>
    </row>
    <row r="20" spans="1:12" ht="15">
      <c r="A20" s="93"/>
      <c r="B20" s="6" t="s">
        <v>44</v>
      </c>
      <c r="C20" s="21">
        <v>490</v>
      </c>
      <c r="D20" s="21"/>
      <c r="E20" s="21"/>
      <c r="F20" s="21"/>
      <c r="G20" s="21">
        <v>171</v>
      </c>
      <c r="H20" s="21"/>
      <c r="I20" s="22">
        <v>230851</v>
      </c>
      <c r="J20" s="75">
        <f>C20+G20+H20+I20</f>
        <v>231512</v>
      </c>
      <c r="K20" s="75"/>
      <c r="L20" s="75">
        <f t="shared" si="0"/>
        <v>231512</v>
      </c>
    </row>
    <row r="21" spans="1:12" ht="15">
      <c r="A21" s="97"/>
      <c r="B21" s="71" t="s">
        <v>45</v>
      </c>
      <c r="C21" s="54">
        <f>C19+C20</f>
        <v>1350</v>
      </c>
      <c r="D21" s="54"/>
      <c r="E21" s="54"/>
      <c r="F21" s="54"/>
      <c r="G21" s="54">
        <f>G19+G20</f>
        <v>467</v>
      </c>
      <c r="H21" s="54"/>
      <c r="I21" s="72">
        <f>I18+I19+I20</f>
        <v>303349</v>
      </c>
      <c r="J21" s="76">
        <f>J18+J19+J20</f>
        <v>305166</v>
      </c>
      <c r="K21" s="76"/>
      <c r="L21" s="76">
        <f t="shared" si="0"/>
        <v>305166</v>
      </c>
    </row>
    <row r="22" spans="1:12" ht="15.75" thickBot="1">
      <c r="A22" s="94"/>
      <c r="B22" s="6" t="s">
        <v>28</v>
      </c>
      <c r="C22" s="21"/>
      <c r="D22" s="21"/>
      <c r="E22" s="21"/>
      <c r="F22" s="21"/>
      <c r="G22" s="21"/>
      <c r="H22" s="21"/>
      <c r="I22" s="22">
        <v>131636</v>
      </c>
      <c r="J22" s="75">
        <f aca="true" t="shared" si="1" ref="J22:J28">C22+G22+H22+I22</f>
        <v>131636</v>
      </c>
      <c r="K22" s="75"/>
      <c r="L22" s="75">
        <f t="shared" si="0"/>
        <v>131636</v>
      </c>
    </row>
    <row r="23" spans="1:12" ht="15">
      <c r="A23" s="93" t="s">
        <v>19</v>
      </c>
      <c r="B23" s="6" t="s">
        <v>29</v>
      </c>
      <c r="C23" s="21"/>
      <c r="D23" s="21"/>
      <c r="E23" s="21"/>
      <c r="F23" s="21"/>
      <c r="G23" s="21"/>
      <c r="H23" s="21"/>
      <c r="I23" s="22">
        <v>63209</v>
      </c>
      <c r="J23" s="75">
        <f t="shared" si="1"/>
        <v>63209</v>
      </c>
      <c r="K23" s="75"/>
      <c r="L23" s="75">
        <f t="shared" si="0"/>
        <v>63209</v>
      </c>
    </row>
    <row r="24" spans="1:12" ht="15">
      <c r="A24" s="93"/>
      <c r="B24" s="6" t="s">
        <v>30</v>
      </c>
      <c r="C24" s="21">
        <v>533</v>
      </c>
      <c r="D24" s="21"/>
      <c r="E24" s="21"/>
      <c r="F24" s="21"/>
      <c r="G24" s="21"/>
      <c r="H24" s="21"/>
      <c r="I24" s="22">
        <v>992</v>
      </c>
      <c r="J24" s="75">
        <f t="shared" si="1"/>
        <v>1525</v>
      </c>
      <c r="K24" s="75"/>
      <c r="L24" s="75">
        <f t="shared" si="0"/>
        <v>1525</v>
      </c>
    </row>
    <row r="25" spans="1:12" ht="15.75" thickBot="1">
      <c r="A25" s="94"/>
      <c r="B25" s="6" t="s">
        <v>31</v>
      </c>
      <c r="C25" s="21"/>
      <c r="D25" s="21"/>
      <c r="E25" s="21"/>
      <c r="F25" s="21"/>
      <c r="G25" s="21"/>
      <c r="H25" s="21"/>
      <c r="I25" s="22">
        <v>124878</v>
      </c>
      <c r="J25" s="75">
        <f t="shared" si="1"/>
        <v>124878</v>
      </c>
      <c r="K25" s="75"/>
      <c r="L25" s="75">
        <f t="shared" si="0"/>
        <v>124878</v>
      </c>
    </row>
    <row r="26" spans="1:12" ht="15">
      <c r="A26" s="93" t="s">
        <v>20</v>
      </c>
      <c r="B26" s="6" t="s">
        <v>32</v>
      </c>
      <c r="C26" s="21"/>
      <c r="D26" s="21"/>
      <c r="E26" s="21"/>
      <c r="F26" s="21"/>
      <c r="G26" s="21"/>
      <c r="H26" s="21"/>
      <c r="I26" s="22">
        <v>6891</v>
      </c>
      <c r="J26" s="75">
        <f t="shared" si="1"/>
        <v>6891</v>
      </c>
      <c r="K26" s="75"/>
      <c r="L26" s="75">
        <f t="shared" si="0"/>
        <v>6891</v>
      </c>
    </row>
    <row r="27" spans="1:12" ht="15">
      <c r="A27" s="93"/>
      <c r="B27" s="6" t="s">
        <v>33</v>
      </c>
      <c r="C27" s="21"/>
      <c r="D27" s="21"/>
      <c r="E27" s="21"/>
      <c r="F27" s="21"/>
      <c r="G27" s="21"/>
      <c r="H27" s="21"/>
      <c r="I27" s="22">
        <v>106421</v>
      </c>
      <c r="J27" s="75">
        <f t="shared" si="1"/>
        <v>106421</v>
      </c>
      <c r="K27" s="75"/>
      <c r="L27" s="75">
        <f t="shared" si="0"/>
        <v>106421</v>
      </c>
    </row>
    <row r="28" spans="1:12" ht="15.75" thickBot="1">
      <c r="A28" s="94"/>
      <c r="B28" s="6" t="s">
        <v>48</v>
      </c>
      <c r="C28" s="21"/>
      <c r="D28" s="21"/>
      <c r="E28" s="21"/>
      <c r="F28" s="21"/>
      <c r="G28" s="21"/>
      <c r="H28" s="21"/>
      <c r="I28" s="22">
        <v>14654</v>
      </c>
      <c r="J28" s="75">
        <f t="shared" si="1"/>
        <v>14654</v>
      </c>
      <c r="K28" s="75"/>
      <c r="L28" s="75">
        <f t="shared" si="0"/>
        <v>14654</v>
      </c>
    </row>
    <row r="29" spans="1:12" ht="15">
      <c r="A29" s="70"/>
      <c r="B29" s="71" t="s">
        <v>49</v>
      </c>
      <c r="C29" s="54">
        <f>C24</f>
        <v>533</v>
      </c>
      <c r="D29" s="54"/>
      <c r="E29" s="54"/>
      <c r="F29" s="54"/>
      <c r="G29" s="54"/>
      <c r="H29" s="54"/>
      <c r="I29" s="72">
        <f>I22+I23+I24+I25+I26+I27+I28</f>
        <v>448681</v>
      </c>
      <c r="J29" s="76">
        <f>C29+I29</f>
        <v>449214</v>
      </c>
      <c r="K29" s="76"/>
      <c r="L29" s="76">
        <f t="shared" si="0"/>
        <v>449214</v>
      </c>
    </row>
    <row r="30" spans="1:12" ht="15">
      <c r="A30" s="93" t="s">
        <v>21</v>
      </c>
      <c r="B30" s="6" t="s">
        <v>27</v>
      </c>
      <c r="C30" s="21"/>
      <c r="D30" s="21"/>
      <c r="E30" s="21"/>
      <c r="F30" s="21"/>
      <c r="G30" s="21"/>
      <c r="H30" s="21"/>
      <c r="I30" s="22">
        <v>908</v>
      </c>
      <c r="J30" s="75">
        <f>C30+G30+H30+I30</f>
        <v>908</v>
      </c>
      <c r="K30" s="75"/>
      <c r="L30" s="75">
        <f t="shared" si="0"/>
        <v>908</v>
      </c>
    </row>
    <row r="31" spans="1:12" ht="15">
      <c r="A31" s="97"/>
      <c r="B31" s="71" t="s">
        <v>50</v>
      </c>
      <c r="C31" s="54"/>
      <c r="D31" s="54"/>
      <c r="E31" s="54"/>
      <c r="F31" s="54"/>
      <c r="G31" s="54"/>
      <c r="H31" s="54"/>
      <c r="I31" s="72">
        <f>I30</f>
        <v>908</v>
      </c>
      <c r="J31" s="76">
        <f>J30</f>
        <v>908</v>
      </c>
      <c r="K31" s="76"/>
      <c r="L31" s="76">
        <f>L30</f>
        <v>908</v>
      </c>
    </row>
    <row r="32" spans="1:12" ht="15.75" thickBot="1">
      <c r="A32" s="94"/>
      <c r="B32" s="6" t="s">
        <v>54</v>
      </c>
      <c r="C32" s="21"/>
      <c r="D32" s="21"/>
      <c r="E32" s="21"/>
      <c r="F32" s="21"/>
      <c r="G32" s="21"/>
      <c r="H32" s="21"/>
      <c r="I32" s="22">
        <v>1295</v>
      </c>
      <c r="J32" s="75">
        <f aca="true" t="shared" si="2" ref="J32:J37">C32+G32+H32+I32</f>
        <v>1295</v>
      </c>
      <c r="K32" s="75"/>
      <c r="L32" s="75">
        <f t="shared" si="0"/>
        <v>1295</v>
      </c>
    </row>
    <row r="33" spans="1:12" ht="15">
      <c r="A33" s="93" t="s">
        <v>22</v>
      </c>
      <c r="B33" s="6" t="s">
        <v>55</v>
      </c>
      <c r="C33" s="21"/>
      <c r="D33" s="21"/>
      <c r="E33" s="21"/>
      <c r="F33" s="21"/>
      <c r="G33" s="21"/>
      <c r="H33" s="21"/>
      <c r="I33" s="22">
        <v>1989</v>
      </c>
      <c r="J33" s="75">
        <f t="shared" si="2"/>
        <v>1989</v>
      </c>
      <c r="K33" s="75"/>
      <c r="L33" s="75">
        <f t="shared" si="0"/>
        <v>1989</v>
      </c>
    </row>
    <row r="34" spans="1:12" ht="15">
      <c r="A34" s="93"/>
      <c r="B34" s="6" t="s">
        <v>56</v>
      </c>
      <c r="C34" s="21">
        <v>63</v>
      </c>
      <c r="D34" s="21"/>
      <c r="E34" s="21"/>
      <c r="F34" s="21"/>
      <c r="G34" s="21">
        <v>19</v>
      </c>
      <c r="H34" s="21"/>
      <c r="I34" s="22">
        <v>4033</v>
      </c>
      <c r="J34" s="75">
        <f t="shared" si="2"/>
        <v>4115</v>
      </c>
      <c r="K34" s="75">
        <v>92599</v>
      </c>
      <c r="L34" s="75">
        <f t="shared" si="0"/>
        <v>96714</v>
      </c>
    </row>
    <row r="35" spans="1:12" ht="15">
      <c r="A35" s="93"/>
      <c r="B35" s="6" t="s">
        <v>57</v>
      </c>
      <c r="C35" s="21"/>
      <c r="D35" s="21"/>
      <c r="E35" s="21"/>
      <c r="F35" s="21"/>
      <c r="G35" s="21"/>
      <c r="H35" s="21"/>
      <c r="I35" s="22">
        <v>403</v>
      </c>
      <c r="J35" s="75">
        <f t="shared" si="2"/>
        <v>403</v>
      </c>
      <c r="K35" s="75"/>
      <c r="L35" s="75">
        <f t="shared" si="0"/>
        <v>403</v>
      </c>
    </row>
    <row r="36" spans="1:12" ht="15">
      <c r="A36" s="93"/>
      <c r="B36" s="6" t="s">
        <v>58</v>
      </c>
      <c r="C36" s="21">
        <v>2974</v>
      </c>
      <c r="D36" s="21"/>
      <c r="E36" s="21"/>
      <c r="F36" s="21"/>
      <c r="G36" s="21"/>
      <c r="H36" s="21"/>
      <c r="I36" s="22">
        <v>1914</v>
      </c>
      <c r="J36" s="75">
        <f t="shared" si="2"/>
        <v>4888</v>
      </c>
      <c r="K36" s="75"/>
      <c r="L36" s="75">
        <f t="shared" si="0"/>
        <v>4888</v>
      </c>
    </row>
    <row r="37" spans="1:12" ht="15">
      <c r="A37" s="93"/>
      <c r="B37" s="6" t="s">
        <v>59</v>
      </c>
      <c r="C37" s="21">
        <v>8767</v>
      </c>
      <c r="D37" s="21"/>
      <c r="E37" s="21"/>
      <c r="F37" s="21"/>
      <c r="G37" s="21">
        <v>1875</v>
      </c>
      <c r="H37" s="21"/>
      <c r="I37" s="22">
        <v>168338</v>
      </c>
      <c r="J37" s="75">
        <f t="shared" si="2"/>
        <v>178980</v>
      </c>
      <c r="K37" s="75">
        <v>202049</v>
      </c>
      <c r="L37" s="75">
        <f>J37+K37</f>
        <v>381029</v>
      </c>
    </row>
    <row r="38" spans="1:12" ht="15.75" thickBot="1">
      <c r="A38" s="93"/>
      <c r="B38" s="71" t="s">
        <v>60</v>
      </c>
      <c r="C38" s="82">
        <f>SUM(C32:C37)</f>
        <v>11804</v>
      </c>
      <c r="D38" s="82">
        <f aca="true" t="shared" si="3" ref="D38:L38">SUM(D32:D37)</f>
        <v>0</v>
      </c>
      <c r="E38" s="82">
        <f t="shared" si="3"/>
        <v>0</v>
      </c>
      <c r="F38" s="82">
        <f t="shared" si="3"/>
        <v>0</v>
      </c>
      <c r="G38" s="82">
        <f t="shared" si="3"/>
        <v>1894</v>
      </c>
      <c r="H38" s="82">
        <f t="shared" si="3"/>
        <v>0</v>
      </c>
      <c r="I38" s="82">
        <f t="shared" si="3"/>
        <v>177972</v>
      </c>
      <c r="J38" s="82">
        <f t="shared" si="3"/>
        <v>191670</v>
      </c>
      <c r="K38" s="82">
        <f t="shared" si="3"/>
        <v>294648</v>
      </c>
      <c r="L38" s="83">
        <f t="shared" si="3"/>
        <v>486318</v>
      </c>
    </row>
    <row r="39" spans="2:12" ht="15.75" thickBot="1">
      <c r="B39" s="52" t="s">
        <v>34</v>
      </c>
      <c r="C39" s="53">
        <f aca="true" t="shared" si="4" ref="C39:K39">C12+C14+C17+C21+C29+C31+C38</f>
        <v>13687</v>
      </c>
      <c r="D39" s="53"/>
      <c r="E39" s="53"/>
      <c r="F39" s="53"/>
      <c r="G39" s="53">
        <f t="shared" si="4"/>
        <v>2361</v>
      </c>
      <c r="H39" s="53">
        <f t="shared" si="4"/>
        <v>0</v>
      </c>
      <c r="I39" s="73">
        <f t="shared" si="4"/>
        <v>1757632</v>
      </c>
      <c r="J39" s="77">
        <f t="shared" si="4"/>
        <v>1773680</v>
      </c>
      <c r="K39" s="77">
        <f t="shared" si="4"/>
        <v>295898</v>
      </c>
      <c r="L39" s="77">
        <f>L12+L14+L17+L21+L29+L31+L38</f>
        <v>2069578</v>
      </c>
    </row>
    <row r="40" ht="15">
      <c r="J40" t="s">
        <v>66</v>
      </c>
    </row>
    <row r="41" ht="15.75" thickBot="1"/>
    <row r="42" spans="2:12" ht="15.75" hidden="1" thickBot="1">
      <c r="B42" s="56" t="s">
        <v>53</v>
      </c>
      <c r="C42" s="57">
        <v>47143</v>
      </c>
      <c r="D42" s="57"/>
      <c r="E42" s="57"/>
      <c r="F42" s="57"/>
      <c r="G42" s="57">
        <v>18169</v>
      </c>
      <c r="H42" s="57"/>
      <c r="I42" s="57">
        <v>32419</v>
      </c>
      <c r="J42" s="58">
        <v>97731</v>
      </c>
      <c r="K42" s="57"/>
      <c r="L42" s="59">
        <f>J42</f>
        <v>97731</v>
      </c>
    </row>
    <row r="43" spans="2:12" ht="15.75" hidden="1" thickBot="1">
      <c r="B43" s="60" t="s">
        <v>62</v>
      </c>
      <c r="C43" s="61">
        <v>12000</v>
      </c>
      <c r="D43" s="61"/>
      <c r="E43" s="61"/>
      <c r="F43" s="61"/>
      <c r="G43" s="61">
        <v>3982</v>
      </c>
      <c r="H43" s="61"/>
      <c r="I43" s="61">
        <v>3666</v>
      </c>
      <c r="J43" s="61">
        <f>C43+G43+I43</f>
        <v>19648</v>
      </c>
      <c r="K43" s="61"/>
      <c r="L43" s="62">
        <v>19648</v>
      </c>
    </row>
    <row r="44" spans="2:12" ht="16.5" thickBot="1" thickTop="1">
      <c r="B44" s="67" t="s">
        <v>65</v>
      </c>
      <c r="C44" s="68">
        <f>C43+C42</f>
        <v>59143</v>
      </c>
      <c r="D44" s="68"/>
      <c r="E44" s="68"/>
      <c r="F44" s="68"/>
      <c r="G44" s="68">
        <f>G43+G42</f>
        <v>22151</v>
      </c>
      <c r="H44" s="68"/>
      <c r="I44" s="68">
        <f>I42+I43</f>
        <v>36085</v>
      </c>
      <c r="J44" s="68">
        <f>J42+J43</f>
        <v>117379</v>
      </c>
      <c r="K44" s="68"/>
      <c r="L44" s="69">
        <f>L42+L43</f>
        <v>117379</v>
      </c>
    </row>
    <row r="45" spans="2:12" ht="16.5" thickBot="1" thickTop="1">
      <c r="B45" s="67" t="s">
        <v>64</v>
      </c>
      <c r="C45" s="68">
        <f>C46</f>
        <v>6647.76</v>
      </c>
      <c r="D45" s="68"/>
      <c r="E45" s="68"/>
      <c r="F45" s="68"/>
      <c r="G45" s="68">
        <f>G46</f>
        <v>2213.79</v>
      </c>
      <c r="H45" s="68">
        <f>H46</f>
        <v>0</v>
      </c>
      <c r="I45" s="68">
        <f>I46</f>
        <v>6592.63</v>
      </c>
      <c r="J45" s="68">
        <f>J46</f>
        <v>15454.18</v>
      </c>
      <c r="K45" s="68">
        <f>K46</f>
        <v>67718.44</v>
      </c>
      <c r="L45" s="69">
        <v>83172.58</v>
      </c>
    </row>
    <row r="46" spans="2:12" ht="16.5" hidden="1" thickBot="1" thickTop="1">
      <c r="B46" s="63" t="s">
        <v>63</v>
      </c>
      <c r="C46" s="64">
        <v>6647.76</v>
      </c>
      <c r="D46" s="64"/>
      <c r="E46" s="64"/>
      <c r="F46" s="64"/>
      <c r="G46" s="64">
        <v>2213.79</v>
      </c>
      <c r="H46" s="64"/>
      <c r="I46" s="64">
        <v>6592.63</v>
      </c>
      <c r="J46" s="65">
        <f>C46+G46+H46+I46</f>
        <v>15454.18</v>
      </c>
      <c r="K46" s="64">
        <v>67718.44</v>
      </c>
      <c r="L46" s="66">
        <f>J46+K46</f>
        <v>83172.62</v>
      </c>
    </row>
    <row r="47" spans="2:12" ht="15.75" thickTop="1">
      <c r="B47" s="56" t="s">
        <v>51</v>
      </c>
      <c r="C47" s="59">
        <f>C44+C45</f>
        <v>65790.76</v>
      </c>
      <c r="D47" s="59"/>
      <c r="E47" s="59"/>
      <c r="F47" s="59"/>
      <c r="G47" s="59">
        <f>G44+G45</f>
        <v>24364.79</v>
      </c>
      <c r="H47" s="59">
        <f>H44+H45</f>
        <v>0</v>
      </c>
      <c r="I47" s="59">
        <f>I44+I45</f>
        <v>42677.63</v>
      </c>
      <c r="J47" s="59">
        <f>J44+J45</f>
        <v>132833.18</v>
      </c>
      <c r="K47" s="59">
        <f>K44+K45</f>
        <v>67718.44</v>
      </c>
      <c r="L47" s="59">
        <f>L42+L45+L43</f>
        <v>200551.58000000002</v>
      </c>
    </row>
    <row r="48" spans="3:12" ht="15"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2:12" ht="15">
      <c r="B49" s="56" t="s">
        <v>61</v>
      </c>
      <c r="C49" s="57">
        <f>C39+C47</f>
        <v>79477.76</v>
      </c>
      <c r="D49" s="57">
        <f aca="true" t="shared" si="5" ref="D49:K49">D39+D47</f>
        <v>0</v>
      </c>
      <c r="E49" s="57">
        <f t="shared" si="5"/>
        <v>0</v>
      </c>
      <c r="F49" s="57">
        <f t="shared" si="5"/>
        <v>0</v>
      </c>
      <c r="G49" s="57">
        <f t="shared" si="5"/>
        <v>26725.79</v>
      </c>
      <c r="H49" s="57">
        <f t="shared" si="5"/>
        <v>0</v>
      </c>
      <c r="I49" s="57">
        <f t="shared" si="5"/>
        <v>1800309.63</v>
      </c>
      <c r="J49" s="57">
        <f t="shared" si="5"/>
        <v>1906513.18</v>
      </c>
      <c r="K49" s="57">
        <f t="shared" si="5"/>
        <v>363616.44</v>
      </c>
      <c r="L49" s="59">
        <f>L39+L47</f>
        <v>2270129.58</v>
      </c>
    </row>
  </sheetData>
  <sheetProtection/>
  <mergeCells count="12">
    <mergeCell ref="A15:A18"/>
    <mergeCell ref="A19:A22"/>
    <mergeCell ref="A30:A32"/>
    <mergeCell ref="A33:A38"/>
    <mergeCell ref="A23:A25"/>
    <mergeCell ref="A26:A28"/>
    <mergeCell ref="B2:L2"/>
    <mergeCell ref="B3:L3"/>
    <mergeCell ref="L5:L6"/>
    <mergeCell ref="A8:A13"/>
    <mergeCell ref="B5:J5"/>
    <mergeCell ref="K5:K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  <ignoredErrors>
    <ignoredError sqref="J31 J29 L31 J17 J14 J12 L12 J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SKMCO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nemogova</dc:creator>
  <cp:keywords/>
  <dc:description/>
  <cp:lastModifiedBy>User</cp:lastModifiedBy>
  <cp:lastPrinted>2011-04-12T11:27:50Z</cp:lastPrinted>
  <dcterms:created xsi:type="dcterms:W3CDTF">2010-09-10T07:44:23Z</dcterms:created>
  <dcterms:modified xsi:type="dcterms:W3CDTF">2011-04-12T11:48:10Z</dcterms:modified>
  <cp:category/>
  <cp:version/>
  <cp:contentType/>
  <cp:contentStatus/>
</cp:coreProperties>
</file>