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25" windowHeight="7245" activeTab="0"/>
  </bookViews>
  <sheets>
    <sheet name="sumar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<sst xmlns="http://schemas.openxmlformats.org/spreadsheetml/2006/main" count="66" uniqueCount="66">
  <si>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Obvodný úrad Bratislava</t>
  </si>
  <si>
    <t>Obvodný úrad Malacky</t>
  </si>
  <si>
    <t>Obvodný úrad Pezinok</t>
  </si>
  <si>
    <t>Obvodný úrad Senec</t>
  </si>
  <si>
    <t>Obvodný úrad Trnava</t>
  </si>
  <si>
    <t>Obvodný úrad Dunajská Streda</t>
  </si>
  <si>
    <t>Obvodný úrad Galanta</t>
  </si>
  <si>
    <t>Obvodný úrad Piešťany</t>
  </si>
  <si>
    <t>Obvodný úrad Senica</t>
  </si>
  <si>
    <t>Obvodný úrad Trenčín</t>
  </si>
  <si>
    <t>Obvodný úrad Bánovce nad Bebravou</t>
  </si>
  <si>
    <t>Obvodný úrad Nové Mesto nad Váhom</t>
  </si>
  <si>
    <t>Obvodný úrad Považská Bystrica</t>
  </si>
  <si>
    <t>Obvodný úrad Prievidza</t>
  </si>
  <si>
    <t>Obvodný úrad Nitra</t>
  </si>
  <si>
    <t>Obvodný úrad Komárno</t>
  </si>
  <si>
    <t>Obvodný úrad Levice</t>
  </si>
  <si>
    <t>Obvodný úrad Nové Zámky</t>
  </si>
  <si>
    <t>Obvodný úrad Šaľa</t>
  </si>
  <si>
    <t>Obvodný úrad Štúrovo</t>
  </si>
  <si>
    <t>Obvodný úrad Topoľčany</t>
  </si>
  <si>
    <t>Obvodný úrad Žilina</t>
  </si>
  <si>
    <t>Obvodný úrad Čadca</t>
  </si>
  <si>
    <t>Obvodný úrad Dolný Kubín</t>
  </si>
  <si>
    <t>Obvodný úrad Liptovský Mikuláš</t>
  </si>
  <si>
    <t>Obvodný úrad Martin</t>
  </si>
  <si>
    <t>Obvodný úrad Námestovo</t>
  </si>
  <si>
    <t>Obvodný úrad Ružomberok</t>
  </si>
  <si>
    <t>Obvodný úrad Banská Bystrica</t>
  </si>
  <si>
    <t>Obvodný úrad Brezno</t>
  </si>
  <si>
    <t>Obvodný úrad Lučenec</t>
  </si>
  <si>
    <t>Obvodný úrad Rimavská Sobota</t>
  </si>
  <si>
    <t>Obvodný úrad Veľký Krtíš</t>
  </si>
  <si>
    <t>Obvodný úrad Zvolen</t>
  </si>
  <si>
    <t>Obvodný úrad Žiar nad Hronom</t>
  </si>
  <si>
    <t>Obvodný úrad Prešov</t>
  </si>
  <si>
    <t>Obvodný úrad Bardejov</t>
  </si>
  <si>
    <t>Obvodný úrad Humenné</t>
  </si>
  <si>
    <t>Obvodný úrad Kežmarok</t>
  </si>
  <si>
    <t>Obvodný úrad Poprad</t>
  </si>
  <si>
    <t>Obvodný úrad Stará Ľubovňa</t>
  </si>
  <si>
    <t>Obvodný úrad Stropkov</t>
  </si>
  <si>
    <t>Obvodný úrad Svidník</t>
  </si>
  <si>
    <t>Obvodný úrad Vranov nad Topľou</t>
  </si>
  <si>
    <t>Obvodný úrad Košice</t>
  </si>
  <si>
    <t>Obvodný úrad Košice - okolie</t>
  </si>
  <si>
    <t>Obvodný úrad Michalovce</t>
  </si>
  <si>
    <t>Obvodný úrad Rožňava</t>
  </si>
  <si>
    <t>Obvodný úrad Spišská Nová Ves</t>
  </si>
  <si>
    <t>Obvodný úrad Trebišov</t>
  </si>
  <si>
    <t>Názov obvodného úradu</t>
  </si>
  <si>
    <t xml:space="preserve">SPOLU obvodné úrady </t>
  </si>
  <si>
    <t xml:space="preserve">Bratislavský kraj </t>
  </si>
  <si>
    <t xml:space="preserve">Trnavský kraj </t>
  </si>
  <si>
    <t xml:space="preserve">Trenčiansky kraj </t>
  </si>
  <si>
    <t>Nitriansky kraj</t>
  </si>
  <si>
    <t>Žilinský kraj</t>
  </si>
  <si>
    <t>Banskobystrický kraj</t>
  </si>
  <si>
    <t>Prešovský kraj</t>
  </si>
  <si>
    <t>Košický kraj</t>
  </si>
  <si>
    <t>Kapitálové výdavky</t>
  </si>
  <si>
    <t>v EUR</t>
  </si>
  <si>
    <t>VÝDAVKY SPOLU</t>
  </si>
  <si>
    <t xml:space="preserve">Bežné výdavky </t>
  </si>
  <si>
    <r>
      <t xml:space="preserve">Uznesenie vlády SR č. 552/2010 - </t>
    </r>
    <r>
      <rPr>
        <b/>
        <u val="single"/>
        <sz val="10"/>
        <rFont val="Arial CE"/>
        <family val="0"/>
      </rPr>
      <t>podklad na</t>
    </r>
    <r>
      <rPr>
        <b/>
        <sz val="10"/>
        <rFont val="Arial CE"/>
        <family val="2"/>
      </rPr>
      <t xml:space="preserve"> rozpočtové opatrenie č. 55 a 56 z MF SR - obvodné úrady a obce</t>
    </r>
  </si>
  <si>
    <t>Príloha č. 1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</si>
</sst>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3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b/>
      <sz val="10"/>
      <name val="Tahoma"/>
      <family val="2"/>
    </font>
    <font>
      <b/>
      <sz val="12"/>
      <name val="Arial CE"/>
      <family val="2"/>
    </font>
    <font>
      <sz val="8"/>
      <name val="Arial CE"/>
      <family val="0"/>
    </font>
    <font>
      <b/>
      <i/>
      <sz val="10"/>
      <name val="Arial"/>
      <family val="2"/>
    </font>
    <font>
      <b/>
      <u val="single"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10" xfId="44" applyFont="1" applyBorder="1">
      <alignment/>
      <protection/>
    </xf>
    <xf numFmtId="14" fontId="0" fillId="0" borderId="0" xfId="0" applyNumberFormat="1" applyAlignment="1">
      <alignment horizontal="left"/>
    </xf>
    <xf numFmtId="0" fontId="1" fillId="0" borderId="11" xfId="44" applyFont="1" applyBorder="1">
      <alignment/>
      <protection/>
    </xf>
    <xf numFmtId="0" fontId="4" fillId="0" borderId="0" xfId="0" applyFont="1" applyAlignment="1">
      <alignment horizontal="center"/>
    </xf>
    <xf numFmtId="0" fontId="1" fillId="0" borderId="12" xfId="44" applyFont="1" applyBorder="1">
      <alignment/>
      <protection/>
    </xf>
    <xf numFmtId="0" fontId="3" fillId="0" borderId="13" xfId="44" applyFont="1" applyBorder="1" applyAlignment="1">
      <alignment horizontal="left" vertical="center"/>
      <protection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4" fontId="0" fillId="0" borderId="16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0" fontId="6" fillId="0" borderId="11" xfId="44" applyFont="1" applyBorder="1">
      <alignment/>
      <protection/>
    </xf>
    <xf numFmtId="0" fontId="6" fillId="0" borderId="24" xfId="44" applyFont="1" applyBorder="1">
      <alignment/>
      <protection/>
    </xf>
    <xf numFmtId="0" fontId="0" fillId="0" borderId="0" xfId="0" applyAlignment="1">
      <alignment horizontal="right"/>
    </xf>
    <xf numFmtId="4" fontId="8" fillId="0" borderId="25" xfId="0" applyNumberFormat="1" applyFont="1" applyBorder="1" applyAlignment="1">
      <alignment horizontal="right"/>
    </xf>
    <xf numFmtId="4" fontId="8" fillId="0" borderId="26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0" fontId="8" fillId="0" borderId="0" xfId="0" applyFont="1" applyAlignment="1">
      <alignment/>
    </xf>
    <xf numFmtId="4" fontId="8" fillId="0" borderId="2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28" xfId="0" applyNumberFormat="1" applyBorder="1" applyAlignment="1">
      <alignment horizontal="right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33" xfId="44" applyFont="1" applyBorder="1" applyAlignment="1">
      <alignment horizontal="center" vertical="center"/>
      <protection/>
    </xf>
    <xf numFmtId="0" fontId="3" fillId="0" borderId="34" xfId="44" applyFont="1" applyBorder="1" applyAlignment="1">
      <alignment horizontal="center" vertical="center"/>
      <protection/>
    </xf>
    <xf numFmtId="0" fontId="3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Analyza_ciselnik_uradov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A68" sqref="A68"/>
    </sheetView>
  </sheetViews>
  <sheetFormatPr defaultColWidth="9.00390625" defaultRowHeight="12.75"/>
  <cols>
    <col min="1" max="1" width="33.75390625" style="0" customWidth="1"/>
    <col min="2" max="2" width="12.25390625" style="1" customWidth="1"/>
    <col min="3" max="3" width="12.625" style="1" customWidth="1"/>
    <col min="4" max="5" width="13.00390625" style="1" customWidth="1"/>
    <col min="6" max="6" width="14.125" style="1" customWidth="1"/>
    <col min="7" max="7" width="13.25390625" style="0" customWidth="1"/>
    <col min="8" max="8" width="15.125" style="0" customWidth="1"/>
  </cols>
  <sheetData>
    <row r="1" spans="1:8" s="2" customFormat="1" ht="15" customHeight="1">
      <c r="A1" s="34" t="s">
        <v>64</v>
      </c>
      <c r="B1" s="34"/>
      <c r="C1" s="34"/>
      <c r="D1" s="34"/>
      <c r="E1" s="34"/>
      <c r="F1" s="34"/>
      <c r="G1" s="34"/>
      <c r="H1" s="34"/>
    </row>
    <row r="2" spans="1:8" s="2" customFormat="1" ht="15" customHeight="1">
      <c r="A2" s="6"/>
      <c r="B2" s="6"/>
      <c r="C2" s="6"/>
      <c r="D2" s="6"/>
      <c r="E2" s="6"/>
      <c r="F2" s="6"/>
      <c r="H2" s="2" t="s">
        <v>65</v>
      </c>
    </row>
    <row r="3" ht="15" customHeight="1" thickBot="1">
      <c r="H3" s="21" t="s">
        <v>61</v>
      </c>
    </row>
    <row r="4" spans="1:8" ht="15" customHeight="1">
      <c r="A4" s="35" t="s">
        <v>50</v>
      </c>
      <c r="B4" s="32">
        <v>610</v>
      </c>
      <c r="C4" s="32">
        <v>620</v>
      </c>
      <c r="D4" s="32">
        <v>630</v>
      </c>
      <c r="E4" s="32">
        <v>640</v>
      </c>
      <c r="F4" s="32" t="s">
        <v>63</v>
      </c>
      <c r="G4" s="37" t="s">
        <v>60</v>
      </c>
      <c r="H4" s="30" t="s">
        <v>62</v>
      </c>
    </row>
    <row r="5" spans="1:8" ht="15" customHeight="1" thickBot="1">
      <c r="A5" s="36"/>
      <c r="B5" s="33"/>
      <c r="C5" s="33"/>
      <c r="D5" s="33"/>
      <c r="E5" s="33"/>
      <c r="F5" s="33"/>
      <c r="G5" s="38"/>
      <c r="H5" s="31"/>
    </row>
    <row r="6" spans="1:8" ht="15" customHeight="1" thickBot="1">
      <c r="A6" s="8" t="s">
        <v>51</v>
      </c>
      <c r="B6" s="9">
        <f aca="true" t="shared" si="0" ref="B6:G6">B11+B17+B23+B31+B39+B47+B57+B64</f>
        <v>37320.78999999999</v>
      </c>
      <c r="C6" s="9">
        <f t="shared" si="0"/>
        <v>13133.169999999998</v>
      </c>
      <c r="D6" s="9">
        <f t="shared" si="0"/>
        <v>376005.4</v>
      </c>
      <c r="E6" s="9">
        <f t="shared" si="0"/>
        <v>11786503.43</v>
      </c>
      <c r="F6" s="9">
        <f t="shared" si="0"/>
        <v>12212962.79</v>
      </c>
      <c r="G6" s="9">
        <f t="shared" si="0"/>
        <v>107436.62999999999</v>
      </c>
      <c r="H6" s="10">
        <f>F6+G6</f>
        <v>12320399.42</v>
      </c>
    </row>
    <row r="7" spans="1:8" ht="15" customHeight="1">
      <c r="A7" s="7" t="s">
        <v>0</v>
      </c>
      <c r="B7" s="11">
        <v>0</v>
      </c>
      <c r="C7" s="11">
        <v>0</v>
      </c>
      <c r="D7" s="11">
        <v>0</v>
      </c>
      <c r="E7" s="11">
        <v>0</v>
      </c>
      <c r="F7" s="11">
        <f>SUM(B7:E7)</f>
        <v>0</v>
      </c>
      <c r="G7" s="12">
        <v>0</v>
      </c>
      <c r="H7" s="13">
        <f>F7+G7</f>
        <v>0</v>
      </c>
    </row>
    <row r="8" spans="1:8" ht="15" customHeight="1">
      <c r="A8" s="3" t="s">
        <v>1</v>
      </c>
      <c r="B8" s="11">
        <v>0</v>
      </c>
      <c r="C8" s="11">
        <v>0</v>
      </c>
      <c r="D8" s="11">
        <v>0</v>
      </c>
      <c r="E8" s="11">
        <v>0</v>
      </c>
      <c r="F8" s="11">
        <f aca="true" t="shared" si="1" ref="F8:F64">SUM(B8:E8)</f>
        <v>0</v>
      </c>
      <c r="G8" s="12">
        <v>0</v>
      </c>
      <c r="H8" s="13">
        <f aca="true" t="shared" si="2" ref="H8:H64">F8+G8</f>
        <v>0</v>
      </c>
    </row>
    <row r="9" spans="1:8" ht="15" customHeight="1">
      <c r="A9" s="3" t="s">
        <v>2</v>
      </c>
      <c r="B9" s="11">
        <v>0</v>
      </c>
      <c r="C9" s="11">
        <v>0</v>
      </c>
      <c r="D9" s="11">
        <v>0</v>
      </c>
      <c r="E9" s="11">
        <v>0</v>
      </c>
      <c r="F9" s="11">
        <f t="shared" si="1"/>
        <v>0</v>
      </c>
      <c r="G9" s="12">
        <v>0</v>
      </c>
      <c r="H9" s="13">
        <f t="shared" si="2"/>
        <v>0</v>
      </c>
    </row>
    <row r="10" spans="1:8" ht="15" customHeight="1" thickBot="1">
      <c r="A10" s="5" t="s">
        <v>3</v>
      </c>
      <c r="B10" s="16">
        <v>0</v>
      </c>
      <c r="C10" s="16">
        <v>0</v>
      </c>
      <c r="D10" s="16">
        <v>0</v>
      </c>
      <c r="E10" s="16">
        <v>0</v>
      </c>
      <c r="F10" s="29">
        <f t="shared" si="1"/>
        <v>0</v>
      </c>
      <c r="G10" s="17">
        <v>0</v>
      </c>
      <c r="H10" s="18">
        <f t="shared" si="2"/>
        <v>0</v>
      </c>
    </row>
    <row r="11" spans="1:8" s="25" customFormat="1" ht="15" customHeight="1" thickBot="1">
      <c r="A11" s="20" t="s">
        <v>52</v>
      </c>
      <c r="B11" s="22">
        <f>SUM(B7:B10)</f>
        <v>0</v>
      </c>
      <c r="C11" s="22">
        <f>SUM(C7:C10)</f>
        <v>0</v>
      </c>
      <c r="D11" s="22">
        <f>SUM(D7:D10)</f>
        <v>0</v>
      </c>
      <c r="E11" s="22">
        <f>SUM(E7:E10)</f>
        <v>0</v>
      </c>
      <c r="F11" s="23">
        <f t="shared" si="1"/>
        <v>0</v>
      </c>
      <c r="G11" s="22">
        <f>SUM(G7:G10)</f>
        <v>0</v>
      </c>
      <c r="H11" s="24">
        <f t="shared" si="2"/>
        <v>0</v>
      </c>
    </row>
    <row r="12" spans="1:8" ht="15" customHeight="1">
      <c r="A12" s="7" t="s">
        <v>4</v>
      </c>
      <c r="B12" s="11">
        <v>0</v>
      </c>
      <c r="C12" s="11">
        <v>0</v>
      </c>
      <c r="D12" s="11">
        <v>0</v>
      </c>
      <c r="E12" s="11">
        <v>1676.06</v>
      </c>
      <c r="F12" s="11">
        <f t="shared" si="1"/>
        <v>1676.06</v>
      </c>
      <c r="G12" s="12">
        <v>0</v>
      </c>
      <c r="H12" s="13">
        <f t="shared" si="2"/>
        <v>1676.06</v>
      </c>
    </row>
    <row r="13" spans="1:8" ht="15" customHeight="1">
      <c r="A13" s="3" t="s">
        <v>5</v>
      </c>
      <c r="B13" s="14">
        <v>0</v>
      </c>
      <c r="C13" s="14">
        <v>0</v>
      </c>
      <c r="D13" s="14">
        <v>162.04</v>
      </c>
      <c r="E13" s="14">
        <v>512446.39</v>
      </c>
      <c r="F13" s="11">
        <f t="shared" si="1"/>
        <v>512608.43</v>
      </c>
      <c r="G13" s="15">
        <v>0</v>
      </c>
      <c r="H13" s="13">
        <f t="shared" si="2"/>
        <v>512608.43</v>
      </c>
    </row>
    <row r="14" spans="1:8" ht="15" customHeight="1">
      <c r="A14" s="3" t="s">
        <v>6</v>
      </c>
      <c r="B14" s="14">
        <v>0</v>
      </c>
      <c r="C14" s="14">
        <v>0</v>
      </c>
      <c r="D14" s="14">
        <v>88.48</v>
      </c>
      <c r="E14" s="14">
        <v>0</v>
      </c>
      <c r="F14" s="11">
        <f t="shared" si="1"/>
        <v>88.48</v>
      </c>
      <c r="G14" s="15">
        <v>0</v>
      </c>
      <c r="H14" s="13">
        <f t="shared" si="2"/>
        <v>88.48</v>
      </c>
    </row>
    <row r="15" spans="1:8" ht="15" customHeight="1">
      <c r="A15" s="3" t="s">
        <v>7</v>
      </c>
      <c r="B15" s="14">
        <v>0</v>
      </c>
      <c r="C15" s="14">
        <v>0</v>
      </c>
      <c r="D15" s="14">
        <v>0</v>
      </c>
      <c r="E15" s="14">
        <v>16460.7</v>
      </c>
      <c r="F15" s="11">
        <f t="shared" si="1"/>
        <v>16460.7</v>
      </c>
      <c r="G15" s="15">
        <v>0</v>
      </c>
      <c r="H15" s="13">
        <f t="shared" si="2"/>
        <v>16460.7</v>
      </c>
    </row>
    <row r="16" spans="1:8" ht="15" customHeight="1" thickBot="1">
      <c r="A16" s="5" t="s">
        <v>8</v>
      </c>
      <c r="B16" s="16">
        <v>0</v>
      </c>
      <c r="C16" s="16">
        <v>0</v>
      </c>
      <c r="D16" s="16">
        <v>197.81</v>
      </c>
      <c r="E16" s="16">
        <v>75665.96</v>
      </c>
      <c r="F16" s="29">
        <f t="shared" si="1"/>
        <v>75863.77</v>
      </c>
      <c r="G16" s="17">
        <v>6654.5</v>
      </c>
      <c r="H16" s="18">
        <f t="shared" si="2"/>
        <v>82518.27</v>
      </c>
    </row>
    <row r="17" spans="1:8" s="25" customFormat="1" ht="15" customHeight="1" thickBot="1">
      <c r="A17" s="19" t="s">
        <v>53</v>
      </c>
      <c r="B17" s="26">
        <f>SUM(B12:B16)</f>
        <v>0</v>
      </c>
      <c r="C17" s="26">
        <f>SUM(C12:C16)</f>
        <v>0</v>
      </c>
      <c r="D17" s="26">
        <f>SUM(D12:D16)</f>
        <v>448.33</v>
      </c>
      <c r="E17" s="26">
        <f>SUM(E12:E16)</f>
        <v>606249.11</v>
      </c>
      <c r="F17" s="23">
        <f t="shared" si="1"/>
        <v>606697.44</v>
      </c>
      <c r="G17" s="26">
        <f>SUM(G12:G16)</f>
        <v>6654.5</v>
      </c>
      <c r="H17" s="24">
        <f t="shared" si="2"/>
        <v>613351.94</v>
      </c>
    </row>
    <row r="18" spans="1:8" ht="15" customHeight="1">
      <c r="A18" s="7" t="s">
        <v>9</v>
      </c>
      <c r="B18" s="11">
        <v>0</v>
      </c>
      <c r="C18" s="11">
        <v>0</v>
      </c>
      <c r="D18" s="11">
        <v>0</v>
      </c>
      <c r="E18" s="11">
        <v>0</v>
      </c>
      <c r="F18" s="11">
        <f t="shared" si="1"/>
        <v>0</v>
      </c>
      <c r="G18" s="12">
        <v>0</v>
      </c>
      <c r="H18" s="13">
        <f t="shared" si="2"/>
        <v>0</v>
      </c>
    </row>
    <row r="19" spans="1:8" ht="15" customHeight="1">
      <c r="A19" s="3" t="s">
        <v>10</v>
      </c>
      <c r="B19" s="14">
        <v>0</v>
      </c>
      <c r="C19" s="14">
        <v>0</v>
      </c>
      <c r="D19" s="14">
        <v>0</v>
      </c>
      <c r="E19" s="14">
        <v>13870.89</v>
      </c>
      <c r="F19" s="11">
        <f t="shared" si="1"/>
        <v>13870.89</v>
      </c>
      <c r="G19" s="15">
        <v>0</v>
      </c>
      <c r="H19" s="13">
        <f t="shared" si="2"/>
        <v>13870.89</v>
      </c>
    </row>
    <row r="20" spans="1:8" ht="15" customHeight="1">
      <c r="A20" s="3" t="s">
        <v>11</v>
      </c>
      <c r="B20" s="14">
        <v>0</v>
      </c>
      <c r="C20" s="14">
        <v>0</v>
      </c>
      <c r="D20" s="14">
        <v>0</v>
      </c>
      <c r="E20" s="14">
        <v>83498.08</v>
      </c>
      <c r="F20" s="11">
        <f t="shared" si="1"/>
        <v>83498.08</v>
      </c>
      <c r="G20" s="15">
        <v>0</v>
      </c>
      <c r="H20" s="13">
        <f t="shared" si="2"/>
        <v>83498.08</v>
      </c>
    </row>
    <row r="21" spans="1:8" ht="15" customHeight="1">
      <c r="A21" s="3" t="s">
        <v>12</v>
      </c>
      <c r="B21" s="14">
        <v>0</v>
      </c>
      <c r="C21" s="14">
        <v>0</v>
      </c>
      <c r="D21" s="14">
        <v>0</v>
      </c>
      <c r="E21" s="14">
        <v>11650.89</v>
      </c>
      <c r="F21" s="11">
        <f t="shared" si="1"/>
        <v>11650.89</v>
      </c>
      <c r="G21" s="15">
        <v>0</v>
      </c>
      <c r="H21" s="13">
        <f t="shared" si="2"/>
        <v>11650.89</v>
      </c>
    </row>
    <row r="22" spans="1:8" ht="15" customHeight="1" thickBot="1">
      <c r="A22" s="5" t="s">
        <v>13</v>
      </c>
      <c r="B22" s="16">
        <v>0</v>
      </c>
      <c r="C22" s="16">
        <v>0</v>
      </c>
      <c r="D22" s="17">
        <v>0</v>
      </c>
      <c r="E22" s="17">
        <v>10877.7</v>
      </c>
      <c r="F22" s="29">
        <f t="shared" si="1"/>
        <v>10877.7</v>
      </c>
      <c r="G22" s="17">
        <v>700.51</v>
      </c>
      <c r="H22" s="18">
        <f t="shared" si="2"/>
        <v>11578.210000000001</v>
      </c>
    </row>
    <row r="23" spans="1:8" s="25" customFormat="1" ht="15" customHeight="1" thickBot="1">
      <c r="A23" s="20" t="s">
        <v>54</v>
      </c>
      <c r="B23" s="22">
        <f>SUM(B18:B22)</f>
        <v>0</v>
      </c>
      <c r="C23" s="22">
        <f>SUM(C18:C22)</f>
        <v>0</v>
      </c>
      <c r="D23" s="22">
        <f>SUM(D18:D22)</f>
        <v>0</v>
      </c>
      <c r="E23" s="22">
        <f>SUM(E18:E22)</f>
        <v>119897.56</v>
      </c>
      <c r="F23" s="23">
        <f t="shared" si="1"/>
        <v>119897.56</v>
      </c>
      <c r="G23" s="22">
        <f>SUM(G18:G22)</f>
        <v>700.51</v>
      </c>
      <c r="H23" s="24">
        <f t="shared" si="2"/>
        <v>120598.06999999999</v>
      </c>
    </row>
    <row r="24" spans="1:8" ht="15" customHeight="1">
      <c r="A24" s="7" t="s">
        <v>14</v>
      </c>
      <c r="B24" s="11">
        <v>1175.84</v>
      </c>
      <c r="C24" s="11">
        <v>410.96</v>
      </c>
      <c r="D24" s="11">
        <v>1080.17</v>
      </c>
      <c r="E24" s="11">
        <v>133184.55</v>
      </c>
      <c r="F24" s="11">
        <f t="shared" si="1"/>
        <v>135851.52</v>
      </c>
      <c r="G24" s="12">
        <v>11974.03</v>
      </c>
      <c r="H24" s="13">
        <f t="shared" si="2"/>
        <v>147825.55</v>
      </c>
    </row>
    <row r="25" spans="1:8" ht="15" customHeight="1">
      <c r="A25" s="3" t="s">
        <v>15</v>
      </c>
      <c r="B25" s="14">
        <v>0</v>
      </c>
      <c r="C25" s="14">
        <v>0</v>
      </c>
      <c r="D25" s="14">
        <v>156.69</v>
      </c>
      <c r="E25" s="14">
        <v>143226.19</v>
      </c>
      <c r="F25" s="11">
        <f t="shared" si="1"/>
        <v>143382.88</v>
      </c>
      <c r="G25" s="15">
        <v>9472.4</v>
      </c>
      <c r="H25" s="13">
        <f t="shared" si="2"/>
        <v>152855.28</v>
      </c>
    </row>
    <row r="26" spans="1:8" ht="15" customHeight="1">
      <c r="A26" s="3" t="s">
        <v>16</v>
      </c>
      <c r="B26" s="14">
        <v>363.15</v>
      </c>
      <c r="C26" s="14">
        <v>127</v>
      </c>
      <c r="D26" s="14">
        <v>194316.22</v>
      </c>
      <c r="E26" s="14">
        <v>157356.57</v>
      </c>
      <c r="F26" s="11">
        <f t="shared" si="1"/>
        <v>352162.94</v>
      </c>
      <c r="G26" s="15">
        <v>0</v>
      </c>
      <c r="H26" s="13">
        <f t="shared" si="2"/>
        <v>352162.94</v>
      </c>
    </row>
    <row r="27" spans="1:8" ht="15" customHeight="1">
      <c r="A27" s="3" t="s">
        <v>17</v>
      </c>
      <c r="B27" s="14">
        <v>0</v>
      </c>
      <c r="C27" s="14">
        <v>0</v>
      </c>
      <c r="D27" s="14">
        <v>985.69</v>
      </c>
      <c r="E27" s="14">
        <v>10574.98</v>
      </c>
      <c r="F27" s="11">
        <f t="shared" si="1"/>
        <v>11560.67</v>
      </c>
      <c r="G27" s="15">
        <v>0</v>
      </c>
      <c r="H27" s="13">
        <f t="shared" si="2"/>
        <v>11560.67</v>
      </c>
    </row>
    <row r="28" spans="1:8" ht="15" customHeight="1">
      <c r="A28" s="3" t="s">
        <v>18</v>
      </c>
      <c r="B28" s="14">
        <v>638</v>
      </c>
      <c r="C28" s="14">
        <v>223</v>
      </c>
      <c r="D28" s="14">
        <v>834.53</v>
      </c>
      <c r="E28" s="14">
        <v>11228.88</v>
      </c>
      <c r="F28" s="11">
        <f t="shared" si="1"/>
        <v>12924.41</v>
      </c>
      <c r="G28" s="15">
        <v>0</v>
      </c>
      <c r="H28" s="13">
        <f t="shared" si="2"/>
        <v>12924.41</v>
      </c>
    </row>
    <row r="29" spans="1:8" ht="15" customHeight="1">
      <c r="A29" s="3" t="s">
        <v>19</v>
      </c>
      <c r="B29" s="14">
        <v>0</v>
      </c>
      <c r="C29" s="14">
        <v>0</v>
      </c>
      <c r="D29" s="14">
        <v>64.65</v>
      </c>
      <c r="E29" s="14">
        <v>4136.67</v>
      </c>
      <c r="F29" s="11">
        <f t="shared" si="1"/>
        <v>4201.32</v>
      </c>
      <c r="G29" s="15">
        <v>0</v>
      </c>
      <c r="H29" s="13">
        <f t="shared" si="2"/>
        <v>4201.32</v>
      </c>
    </row>
    <row r="30" spans="1:8" ht="15" customHeight="1" thickBot="1">
      <c r="A30" s="5" t="s">
        <v>20</v>
      </c>
      <c r="B30" s="16">
        <v>339</v>
      </c>
      <c r="C30" s="16">
        <v>118.5</v>
      </c>
      <c r="D30" s="16">
        <v>82.18</v>
      </c>
      <c r="E30" s="16">
        <v>5174.83</v>
      </c>
      <c r="F30" s="29">
        <f t="shared" si="1"/>
        <v>5714.51</v>
      </c>
      <c r="G30" s="17">
        <v>0</v>
      </c>
      <c r="H30" s="18">
        <f t="shared" si="2"/>
        <v>5714.51</v>
      </c>
    </row>
    <row r="31" spans="1:8" s="25" customFormat="1" ht="15" customHeight="1" thickBot="1">
      <c r="A31" s="19" t="s">
        <v>55</v>
      </c>
      <c r="B31" s="26">
        <f>SUM(B24:B30)</f>
        <v>2515.99</v>
      </c>
      <c r="C31" s="26">
        <f>SUM(C24:C30)</f>
        <v>879.46</v>
      </c>
      <c r="D31" s="26">
        <f>SUM(D24:D30)</f>
        <v>197520.12999999998</v>
      </c>
      <c r="E31" s="26">
        <f>SUM(E24:E30)</f>
        <v>464882.67</v>
      </c>
      <c r="F31" s="23">
        <f t="shared" si="1"/>
        <v>665798.25</v>
      </c>
      <c r="G31" s="26">
        <f>SUM(G24:G30)</f>
        <v>21446.43</v>
      </c>
      <c r="H31" s="24">
        <f t="shared" si="2"/>
        <v>687244.68</v>
      </c>
    </row>
    <row r="32" spans="1:8" ht="15" customHeight="1">
      <c r="A32" s="7" t="s">
        <v>21</v>
      </c>
      <c r="B32" s="11">
        <v>351.09</v>
      </c>
      <c r="C32" s="11">
        <v>122.71</v>
      </c>
      <c r="D32" s="11">
        <v>0</v>
      </c>
      <c r="E32" s="11">
        <v>211345.96</v>
      </c>
      <c r="F32" s="11">
        <f t="shared" si="1"/>
        <v>211819.75999999998</v>
      </c>
      <c r="G32" s="12">
        <v>4168.43</v>
      </c>
      <c r="H32" s="13">
        <f t="shared" si="2"/>
        <v>215988.18999999997</v>
      </c>
    </row>
    <row r="33" spans="1:8" ht="15" customHeight="1">
      <c r="A33" s="3" t="s">
        <v>22</v>
      </c>
      <c r="B33" s="14">
        <v>107.24</v>
      </c>
      <c r="C33" s="14">
        <v>37.75</v>
      </c>
      <c r="D33" s="14">
        <v>0</v>
      </c>
      <c r="E33" s="14">
        <v>109238.58</v>
      </c>
      <c r="F33" s="11">
        <f t="shared" si="1"/>
        <v>109383.57</v>
      </c>
      <c r="G33" s="15">
        <v>0</v>
      </c>
      <c r="H33" s="13">
        <f t="shared" si="2"/>
        <v>109383.57</v>
      </c>
    </row>
    <row r="34" spans="1:8" ht="15" customHeight="1">
      <c r="A34" s="3" t="s">
        <v>23</v>
      </c>
      <c r="B34" s="14">
        <v>0</v>
      </c>
      <c r="C34" s="14">
        <v>0</v>
      </c>
      <c r="D34" s="14">
        <v>0</v>
      </c>
      <c r="E34" s="14">
        <v>0</v>
      </c>
      <c r="F34" s="11">
        <f t="shared" si="1"/>
        <v>0</v>
      </c>
      <c r="G34" s="15">
        <v>0</v>
      </c>
      <c r="H34" s="13">
        <f t="shared" si="2"/>
        <v>0</v>
      </c>
    </row>
    <row r="35" spans="1:8" ht="15" customHeight="1">
      <c r="A35" s="3" t="s">
        <v>24</v>
      </c>
      <c r="B35" s="14">
        <v>0</v>
      </c>
      <c r="C35" s="14">
        <v>0</v>
      </c>
      <c r="D35" s="14">
        <v>0</v>
      </c>
      <c r="E35" s="14">
        <v>0</v>
      </c>
      <c r="F35" s="11">
        <f t="shared" si="1"/>
        <v>0</v>
      </c>
      <c r="G35" s="15">
        <v>0</v>
      </c>
      <c r="H35" s="13">
        <f t="shared" si="2"/>
        <v>0</v>
      </c>
    </row>
    <row r="36" spans="1:8" ht="15" customHeight="1">
      <c r="A36" s="3" t="s">
        <v>25</v>
      </c>
      <c r="B36" s="14">
        <v>0</v>
      </c>
      <c r="C36" s="14">
        <v>0</v>
      </c>
      <c r="D36" s="14">
        <v>0</v>
      </c>
      <c r="E36" s="14">
        <v>0</v>
      </c>
      <c r="F36" s="11">
        <f t="shared" si="1"/>
        <v>0</v>
      </c>
      <c r="G36" s="15">
        <v>0</v>
      </c>
      <c r="H36" s="13">
        <f t="shared" si="2"/>
        <v>0</v>
      </c>
    </row>
    <row r="37" spans="1:8" ht="15" customHeight="1">
      <c r="A37" s="3" t="s">
        <v>26</v>
      </c>
      <c r="B37" s="14">
        <v>0</v>
      </c>
      <c r="C37" s="14">
        <v>0</v>
      </c>
      <c r="D37" s="14">
        <v>0</v>
      </c>
      <c r="E37" s="14">
        <v>62405.61</v>
      </c>
      <c r="F37" s="11">
        <f t="shared" si="1"/>
        <v>62405.61</v>
      </c>
      <c r="G37" s="15">
        <v>0</v>
      </c>
      <c r="H37" s="13">
        <f t="shared" si="2"/>
        <v>62405.61</v>
      </c>
    </row>
    <row r="38" spans="1:8" ht="15" customHeight="1" thickBot="1">
      <c r="A38" s="5" t="s">
        <v>27</v>
      </c>
      <c r="B38" s="16">
        <v>0</v>
      </c>
      <c r="C38" s="16">
        <v>0</v>
      </c>
      <c r="D38" s="17">
        <v>0</v>
      </c>
      <c r="E38" s="17">
        <v>0</v>
      </c>
      <c r="F38" s="29">
        <f t="shared" si="1"/>
        <v>0</v>
      </c>
      <c r="G38" s="17">
        <v>0</v>
      </c>
      <c r="H38" s="18">
        <f t="shared" si="2"/>
        <v>0</v>
      </c>
    </row>
    <row r="39" spans="1:8" s="25" customFormat="1" ht="15" customHeight="1" thickBot="1">
      <c r="A39" s="19" t="s">
        <v>56</v>
      </c>
      <c r="B39" s="22">
        <f>SUM(B32:B38)</f>
        <v>458.33</v>
      </c>
      <c r="C39" s="22">
        <f>SUM(C32:C38)</f>
        <v>160.45999999999998</v>
      </c>
      <c r="D39" s="22">
        <f>SUM(D32:D38)</f>
        <v>0</v>
      </c>
      <c r="E39" s="22">
        <f>SUM(E32:E38)</f>
        <v>382990.14999999997</v>
      </c>
      <c r="F39" s="23">
        <f t="shared" si="1"/>
        <v>383608.93999999994</v>
      </c>
      <c r="G39" s="22">
        <f>SUM(G32:G38)</f>
        <v>4168.43</v>
      </c>
      <c r="H39" s="24">
        <f t="shared" si="2"/>
        <v>387777.36999999994</v>
      </c>
    </row>
    <row r="40" spans="1:8" ht="15" customHeight="1">
      <c r="A40" s="7" t="s">
        <v>28</v>
      </c>
      <c r="B40" s="11">
        <v>0</v>
      </c>
      <c r="C40" s="11">
        <v>0</v>
      </c>
      <c r="D40" s="11">
        <v>0</v>
      </c>
      <c r="E40" s="11">
        <v>0</v>
      </c>
      <c r="F40" s="11">
        <f t="shared" si="1"/>
        <v>0</v>
      </c>
      <c r="G40" s="12">
        <v>0</v>
      </c>
      <c r="H40" s="13">
        <f t="shared" si="2"/>
        <v>0</v>
      </c>
    </row>
    <row r="41" spans="1:8" ht="15" customHeight="1">
      <c r="A41" s="3" t="s">
        <v>29</v>
      </c>
      <c r="B41" s="14">
        <v>0</v>
      </c>
      <c r="C41" s="14">
        <v>0</v>
      </c>
      <c r="D41" s="14">
        <v>0</v>
      </c>
      <c r="E41" s="14">
        <v>0</v>
      </c>
      <c r="F41" s="11">
        <f t="shared" si="1"/>
        <v>0</v>
      </c>
      <c r="G41" s="15">
        <v>0</v>
      </c>
      <c r="H41" s="13">
        <f t="shared" si="2"/>
        <v>0</v>
      </c>
    </row>
    <row r="42" spans="1:8" ht="15" customHeight="1">
      <c r="A42" s="3" t="s">
        <v>30</v>
      </c>
      <c r="B42" s="14">
        <v>48.82</v>
      </c>
      <c r="C42" s="14">
        <v>16.91</v>
      </c>
      <c r="D42" s="14">
        <v>1594.31</v>
      </c>
      <c r="E42" s="14">
        <v>41768.75</v>
      </c>
      <c r="F42" s="11">
        <f t="shared" si="1"/>
        <v>43428.79</v>
      </c>
      <c r="G42" s="15">
        <v>10000</v>
      </c>
      <c r="H42" s="13">
        <f t="shared" si="2"/>
        <v>53428.79</v>
      </c>
    </row>
    <row r="43" spans="1:8" ht="15" customHeight="1">
      <c r="A43" s="3" t="s">
        <v>31</v>
      </c>
      <c r="B43" s="14">
        <v>280.72</v>
      </c>
      <c r="C43" s="14">
        <v>98.11</v>
      </c>
      <c r="D43" s="14">
        <v>2087.33</v>
      </c>
      <c r="E43" s="14">
        <v>197508.29</v>
      </c>
      <c r="F43" s="11">
        <f t="shared" si="1"/>
        <v>199974.45</v>
      </c>
      <c r="G43" s="15">
        <f>11470+24790</f>
        <v>36260</v>
      </c>
      <c r="H43" s="13">
        <f t="shared" si="2"/>
        <v>236234.45</v>
      </c>
    </row>
    <row r="44" spans="1:8" ht="15" customHeight="1">
      <c r="A44" s="3" t="s">
        <v>32</v>
      </c>
      <c r="B44" s="14">
        <v>118.32</v>
      </c>
      <c r="C44" s="14">
        <v>41.36</v>
      </c>
      <c r="D44" s="14">
        <v>3832</v>
      </c>
      <c r="E44" s="14">
        <v>26980.07</v>
      </c>
      <c r="F44" s="11">
        <f t="shared" si="1"/>
        <v>30971.75</v>
      </c>
      <c r="G44" s="15">
        <v>356</v>
      </c>
      <c r="H44" s="13">
        <f t="shared" si="2"/>
        <v>31327.75</v>
      </c>
    </row>
    <row r="45" spans="1:8" ht="15" customHeight="1">
      <c r="A45" s="3" t="s">
        <v>33</v>
      </c>
      <c r="B45" s="14">
        <v>876</v>
      </c>
      <c r="C45" s="14">
        <v>306</v>
      </c>
      <c r="D45" s="14">
        <v>314</v>
      </c>
      <c r="E45" s="14">
        <v>25959.24</v>
      </c>
      <c r="F45" s="11">
        <f t="shared" si="1"/>
        <v>27455.24</v>
      </c>
      <c r="G45" s="15">
        <v>0</v>
      </c>
      <c r="H45" s="13">
        <f t="shared" si="2"/>
        <v>27455.24</v>
      </c>
    </row>
    <row r="46" spans="1:8" ht="15" customHeight="1" thickBot="1">
      <c r="A46" s="5" t="s">
        <v>34</v>
      </c>
      <c r="B46" s="16">
        <v>0</v>
      </c>
      <c r="C46" s="16">
        <v>0</v>
      </c>
      <c r="D46" s="16">
        <v>0</v>
      </c>
      <c r="E46" s="16">
        <v>0</v>
      </c>
      <c r="F46" s="29">
        <f t="shared" si="1"/>
        <v>0</v>
      </c>
      <c r="G46" s="17">
        <v>0</v>
      </c>
      <c r="H46" s="18">
        <f t="shared" si="2"/>
        <v>0</v>
      </c>
    </row>
    <row r="47" spans="1:8" s="25" customFormat="1" ht="15" customHeight="1" thickBot="1">
      <c r="A47" s="19" t="s">
        <v>57</v>
      </c>
      <c r="B47" s="26">
        <f>SUM(B40:B46)</f>
        <v>1323.8600000000001</v>
      </c>
      <c r="C47" s="26">
        <f>SUM(C40:C46)</f>
        <v>462.38</v>
      </c>
      <c r="D47" s="26">
        <f>SUM(D40:D46)</f>
        <v>7827.639999999999</v>
      </c>
      <c r="E47" s="26">
        <f>SUM(E40:E46)</f>
        <v>292216.35</v>
      </c>
      <c r="F47" s="23">
        <f t="shared" si="1"/>
        <v>301830.23</v>
      </c>
      <c r="G47" s="26">
        <f>SUM(G40:G46)</f>
        <v>46616</v>
      </c>
      <c r="H47" s="24">
        <f t="shared" si="2"/>
        <v>348446.23</v>
      </c>
    </row>
    <row r="48" spans="1:8" ht="15" customHeight="1">
      <c r="A48" s="7" t="s">
        <v>35</v>
      </c>
      <c r="B48" s="11">
        <v>2781</v>
      </c>
      <c r="C48" s="11">
        <v>972</v>
      </c>
      <c r="D48" s="11">
        <f>1652.79-0.05</f>
        <v>1652.74</v>
      </c>
      <c r="E48" s="11">
        <v>2569626.12</v>
      </c>
      <c r="F48" s="11">
        <f t="shared" si="1"/>
        <v>2575031.8600000003</v>
      </c>
      <c r="G48" s="12">
        <v>0</v>
      </c>
      <c r="H48" s="13">
        <f t="shared" si="2"/>
        <v>2575031.8600000003</v>
      </c>
    </row>
    <row r="49" spans="1:8" ht="15" customHeight="1">
      <c r="A49" s="3" t="s">
        <v>36</v>
      </c>
      <c r="B49" s="14">
        <v>0</v>
      </c>
      <c r="C49" s="14">
        <v>0</v>
      </c>
      <c r="D49" s="14">
        <v>0</v>
      </c>
      <c r="E49" s="14">
        <v>986827</v>
      </c>
      <c r="F49" s="11">
        <f t="shared" si="1"/>
        <v>986827</v>
      </c>
      <c r="G49" s="15">
        <v>0</v>
      </c>
      <c r="H49" s="13">
        <f t="shared" si="2"/>
        <v>986827</v>
      </c>
    </row>
    <row r="50" spans="1:8" ht="15" customHeight="1">
      <c r="A50" s="3" t="s">
        <v>37</v>
      </c>
      <c r="B50" s="14">
        <v>0</v>
      </c>
      <c r="C50" s="14">
        <v>0</v>
      </c>
      <c r="D50" s="14">
        <v>63.74</v>
      </c>
      <c r="E50" s="14">
        <v>141134.94</v>
      </c>
      <c r="F50" s="11">
        <f t="shared" si="1"/>
        <v>141198.68</v>
      </c>
      <c r="G50" s="15">
        <v>0</v>
      </c>
      <c r="H50" s="13">
        <f t="shared" si="2"/>
        <v>141198.68</v>
      </c>
    </row>
    <row r="51" spans="1:8" ht="15" customHeight="1">
      <c r="A51" s="3" t="s">
        <v>38</v>
      </c>
      <c r="B51" s="14">
        <v>949</v>
      </c>
      <c r="C51" s="14">
        <v>511</v>
      </c>
      <c r="D51" s="14">
        <v>2632.36</v>
      </c>
      <c r="E51" s="14">
        <v>955458.02</v>
      </c>
      <c r="F51" s="11">
        <f t="shared" si="1"/>
        <v>959550.38</v>
      </c>
      <c r="G51" s="15">
        <v>0</v>
      </c>
      <c r="H51" s="13">
        <f t="shared" si="2"/>
        <v>959550.38</v>
      </c>
    </row>
    <row r="52" spans="1:8" ht="15" customHeight="1">
      <c r="A52" s="3" t="s">
        <v>39</v>
      </c>
      <c r="B52" s="14">
        <v>126.54</v>
      </c>
      <c r="C52" s="14">
        <v>44.32</v>
      </c>
      <c r="D52" s="14">
        <v>2319.1</v>
      </c>
      <c r="E52" s="14">
        <v>433414.61</v>
      </c>
      <c r="F52" s="11">
        <f t="shared" si="1"/>
        <v>435904.57</v>
      </c>
      <c r="G52" s="15">
        <v>0</v>
      </c>
      <c r="H52" s="13">
        <f t="shared" si="2"/>
        <v>435904.57</v>
      </c>
    </row>
    <row r="53" spans="1:8" ht="15" customHeight="1">
      <c r="A53" s="3" t="s">
        <v>40</v>
      </c>
      <c r="B53" s="14">
        <v>2081.7</v>
      </c>
      <c r="C53" s="14">
        <v>728</v>
      </c>
      <c r="D53" s="14">
        <v>147080.1</v>
      </c>
      <c r="E53" s="14">
        <v>1657380.42</v>
      </c>
      <c r="F53" s="11">
        <f t="shared" si="1"/>
        <v>1807270.22</v>
      </c>
      <c r="G53" s="15">
        <v>0</v>
      </c>
      <c r="H53" s="13">
        <f t="shared" si="2"/>
        <v>1807270.22</v>
      </c>
    </row>
    <row r="54" spans="1:8" ht="15" customHeight="1">
      <c r="A54" s="3" t="s">
        <v>41</v>
      </c>
      <c r="B54" s="14">
        <v>275.24</v>
      </c>
      <c r="C54" s="14">
        <v>96.2</v>
      </c>
      <c r="D54" s="14">
        <v>265</v>
      </c>
      <c r="E54" s="14">
        <v>164075.26</v>
      </c>
      <c r="F54" s="11">
        <f t="shared" si="1"/>
        <v>164711.7</v>
      </c>
      <c r="G54" s="15">
        <v>13720</v>
      </c>
      <c r="H54" s="13">
        <f t="shared" si="2"/>
        <v>178431.7</v>
      </c>
    </row>
    <row r="55" spans="1:8" ht="15" customHeight="1">
      <c r="A55" s="3" t="s">
        <v>42</v>
      </c>
      <c r="B55" s="14">
        <v>0</v>
      </c>
      <c r="C55" s="14">
        <v>0</v>
      </c>
      <c r="D55" s="14">
        <v>0</v>
      </c>
      <c r="E55" s="14">
        <v>338583.41</v>
      </c>
      <c r="F55" s="11">
        <f t="shared" si="1"/>
        <v>338583.41</v>
      </c>
      <c r="G55" s="15">
        <v>0</v>
      </c>
      <c r="H55" s="13">
        <f t="shared" si="2"/>
        <v>338583.41</v>
      </c>
    </row>
    <row r="56" spans="1:8" ht="15" customHeight="1" thickBot="1">
      <c r="A56" s="5" t="s">
        <v>43</v>
      </c>
      <c r="B56" s="16">
        <v>1707.3</v>
      </c>
      <c r="C56" s="16">
        <v>579.23</v>
      </c>
      <c r="D56" s="16">
        <f>398.12+0.05</f>
        <v>398.17</v>
      </c>
      <c r="E56" s="16">
        <v>145187.65</v>
      </c>
      <c r="F56" s="29">
        <f t="shared" si="1"/>
        <v>147872.35</v>
      </c>
      <c r="G56" s="17">
        <v>0</v>
      </c>
      <c r="H56" s="18">
        <f t="shared" si="2"/>
        <v>147872.35</v>
      </c>
    </row>
    <row r="57" spans="1:8" s="25" customFormat="1" ht="15" customHeight="1" thickBot="1">
      <c r="A57" s="19" t="s">
        <v>58</v>
      </c>
      <c r="B57" s="26">
        <f>SUM(B48:B56)</f>
        <v>7920.78</v>
      </c>
      <c r="C57" s="26">
        <f>SUM(C48:C56)</f>
        <v>2930.7499999999995</v>
      </c>
      <c r="D57" s="26">
        <f>SUM(D48:D56)</f>
        <v>154411.21000000002</v>
      </c>
      <c r="E57" s="26">
        <f>SUM(E48:E56)</f>
        <v>7391687.430000001</v>
      </c>
      <c r="F57" s="23">
        <f t="shared" si="1"/>
        <v>7556950.170000001</v>
      </c>
      <c r="G57" s="26">
        <f>SUM(G48:G56)</f>
        <v>13720</v>
      </c>
      <c r="H57" s="24">
        <f t="shared" si="2"/>
        <v>7570670.170000001</v>
      </c>
    </row>
    <row r="58" spans="1:8" ht="15" customHeight="1">
      <c r="A58" s="7" t="s">
        <v>44</v>
      </c>
      <c r="B58" s="11">
        <f>6911.25-0.15</f>
        <v>6911.1</v>
      </c>
      <c r="C58" s="11">
        <f>2415.25+0.23+0.15</f>
        <v>2415.63</v>
      </c>
      <c r="D58" s="11">
        <v>1700</v>
      </c>
      <c r="E58" s="11">
        <v>116801.54</v>
      </c>
      <c r="F58" s="11">
        <f t="shared" si="1"/>
        <v>127828.26999999999</v>
      </c>
      <c r="G58" s="12">
        <v>0</v>
      </c>
      <c r="H58" s="13">
        <f t="shared" si="2"/>
        <v>127828.26999999999</v>
      </c>
    </row>
    <row r="59" spans="1:8" ht="15" customHeight="1">
      <c r="A59" s="3" t="s">
        <v>45</v>
      </c>
      <c r="B59" s="14">
        <v>6242</v>
      </c>
      <c r="C59" s="14">
        <v>2137</v>
      </c>
      <c r="D59" s="14">
        <v>1278</v>
      </c>
      <c r="E59" s="14">
        <v>769189.66</v>
      </c>
      <c r="F59" s="11">
        <f t="shared" si="1"/>
        <v>778846.66</v>
      </c>
      <c r="G59" s="15">
        <v>0</v>
      </c>
      <c r="H59" s="13">
        <f t="shared" si="2"/>
        <v>778846.66</v>
      </c>
    </row>
    <row r="60" spans="1:8" ht="15" customHeight="1">
      <c r="A60" s="3" t="s">
        <v>46</v>
      </c>
      <c r="B60" s="14">
        <v>8700</v>
      </c>
      <c r="C60" s="14">
        <v>3012</v>
      </c>
      <c r="D60" s="14">
        <f>10901</f>
        <v>10901</v>
      </c>
      <c r="E60" s="14">
        <v>50037.58</v>
      </c>
      <c r="F60" s="11">
        <f t="shared" si="1"/>
        <v>72650.58</v>
      </c>
      <c r="G60" s="15">
        <v>5950</v>
      </c>
      <c r="H60" s="13">
        <f t="shared" si="2"/>
        <v>78600.58</v>
      </c>
    </row>
    <row r="61" spans="1:8" ht="15" customHeight="1">
      <c r="A61" s="3" t="s">
        <v>47</v>
      </c>
      <c r="B61" s="14">
        <v>352.6</v>
      </c>
      <c r="C61" s="14">
        <v>123.3</v>
      </c>
      <c r="D61" s="14">
        <v>169.1</v>
      </c>
      <c r="E61" s="14">
        <v>57886.3</v>
      </c>
      <c r="F61" s="11">
        <f t="shared" si="1"/>
        <v>58531.3</v>
      </c>
      <c r="G61" s="15">
        <v>8180.76</v>
      </c>
      <c r="H61" s="13">
        <f t="shared" si="2"/>
        <v>66712.06</v>
      </c>
    </row>
    <row r="62" spans="1:8" ht="15" customHeight="1">
      <c r="A62" s="3" t="s">
        <v>48</v>
      </c>
      <c r="B62" s="14">
        <v>2369.3</v>
      </c>
      <c r="C62" s="14">
        <f>828.06</f>
        <v>828.06</v>
      </c>
      <c r="D62" s="14">
        <v>950.43</v>
      </c>
      <c r="E62" s="14">
        <v>1266075.67</v>
      </c>
      <c r="F62" s="11">
        <f t="shared" si="1"/>
        <v>1270223.46</v>
      </c>
      <c r="G62" s="15">
        <v>0</v>
      </c>
      <c r="H62" s="13">
        <f t="shared" si="2"/>
        <v>1270223.46</v>
      </c>
    </row>
    <row r="63" spans="1:8" ht="15" customHeight="1" thickBot="1">
      <c r="A63" s="5" t="s">
        <v>49</v>
      </c>
      <c r="B63" s="16">
        <v>526.83</v>
      </c>
      <c r="C63" s="16">
        <v>184.13</v>
      </c>
      <c r="D63" s="16">
        <v>799.56</v>
      </c>
      <c r="E63" s="16">
        <v>268589.41</v>
      </c>
      <c r="F63" s="29">
        <f t="shared" si="1"/>
        <v>270099.93</v>
      </c>
      <c r="G63" s="17">
        <v>0</v>
      </c>
      <c r="H63" s="18">
        <f t="shared" si="2"/>
        <v>270099.93</v>
      </c>
    </row>
    <row r="64" spans="1:8" s="25" customFormat="1" ht="15" customHeight="1" thickBot="1">
      <c r="A64" s="19" t="s">
        <v>59</v>
      </c>
      <c r="B64" s="26">
        <f>SUM(B58:B63)</f>
        <v>25101.829999999998</v>
      </c>
      <c r="C64" s="26">
        <f>SUM(C58:C63)</f>
        <v>8700.119999999999</v>
      </c>
      <c r="D64" s="26">
        <f>SUM(D58:D63)</f>
        <v>15798.09</v>
      </c>
      <c r="E64" s="26">
        <f>SUM(E58:E63)</f>
        <v>2528580.16</v>
      </c>
      <c r="F64" s="23">
        <f t="shared" si="1"/>
        <v>2578180.2</v>
      </c>
      <c r="G64" s="26">
        <f>SUM(G58:G63)</f>
        <v>14130.76</v>
      </c>
      <c r="H64" s="24">
        <f t="shared" si="2"/>
        <v>2592310.96</v>
      </c>
    </row>
    <row r="65" ht="12.75">
      <c r="A65" s="4"/>
    </row>
    <row r="67" ht="12.75">
      <c r="C67" s="27"/>
    </row>
    <row r="68" spans="3:8" ht="12.75">
      <c r="C68" s="28"/>
      <c r="D68" s="28"/>
      <c r="E68" s="28"/>
      <c r="F68" s="28"/>
      <c r="G68" s="28"/>
      <c r="H68" s="28"/>
    </row>
    <row r="69" spans="3:8" ht="12.75">
      <c r="C69" s="28"/>
      <c r="D69" s="28"/>
      <c r="E69" s="28"/>
      <c r="F69" s="28"/>
      <c r="G69" s="28"/>
      <c r="H69" s="28"/>
    </row>
    <row r="70" spans="3:8" ht="12.75">
      <c r="C70" s="28"/>
      <c r="D70" s="28"/>
      <c r="E70" s="28"/>
      <c r="F70" s="28"/>
      <c r="G70" s="28"/>
      <c r="H70" s="28"/>
    </row>
  </sheetData>
  <sheetProtection/>
  <mergeCells count="9">
    <mergeCell ref="H4:H5"/>
    <mergeCell ref="E4:E5"/>
    <mergeCell ref="A1:H1"/>
    <mergeCell ref="A4:A5"/>
    <mergeCell ref="B4:B5"/>
    <mergeCell ref="C4:C5"/>
    <mergeCell ref="D4:D5"/>
    <mergeCell ref="F4:F5"/>
    <mergeCell ref="G4:G5"/>
  </mergeCells>
  <printOptions/>
  <pageMargins left="0.1968503937007874" right="0.1968503937007874" top="0.1968503937007874" bottom="0.1968503937007874" header="0" footer="0"/>
  <pageSetup horizontalDpi="600" verticalDpi="600" orientation="portrait" paperSize="9" scale="80" r:id="rId1"/>
  <ignoredErrors>
    <ignoredError sqref="F64 F57 F47 F39 F31 F23 F17 F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User</cp:lastModifiedBy>
  <cp:lastPrinted>2011-04-12T11:23:41Z</cp:lastPrinted>
  <dcterms:created xsi:type="dcterms:W3CDTF">2008-01-02T07:11:15Z</dcterms:created>
  <dcterms:modified xsi:type="dcterms:W3CDTF">2011-04-12T11:25:26Z</dcterms:modified>
  <cp:category/>
  <cp:version/>
  <cp:contentType/>
  <cp:contentStatus/>
</cp:coreProperties>
</file>