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90" windowHeight="10230" activeTab="0"/>
  </bookViews>
  <sheets>
    <sheet name="HU-SK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<sst xmlns="http://schemas.openxmlformats.org/spreadsheetml/2006/main" count="33" uniqueCount="31">
  <si>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Prioritná os</t>
  </si>
  <si>
    <t>Alokácia 
ERDF (EUR)</t>
  </si>
  <si>
    <t>Počet prijatých projektov</t>
  </si>
  <si>
    <t>Celková hodnota ERDF prijatých projektov 
(EUR)</t>
  </si>
  <si>
    <t>Počet schválených projektov</t>
  </si>
  <si>
    <t>Celková schválená suma ERDF schválených projektov (EUR)</t>
  </si>
  <si>
    <t>% schválenej sumy ERDF (z celkovej alokácie)</t>
  </si>
  <si>
    <t>Počet zazmluvnených projektov</t>
  </si>
  <si>
    <t>Celková hodnota ERDF zazmluvnených projektov 
(EUR)</t>
  </si>
  <si>
    <t>Čerpanie ERDF 
(mil. EUR)</t>
  </si>
  <si>
    <t xml:space="preserve">% čerpania ERDF voči alokácii </t>
  </si>
  <si>
    <t xml:space="preserve">% čerpania ERDF voči záväzku n+3 </t>
  </si>
  <si>
    <t>Spolu</t>
  </si>
  <si>
    <t>Prioritná os I.
Ekonomika a spoločnosť</t>
  </si>
  <si>
    <t>Prioritná os II.
Životné prostredie, ochrana prírody a dostupnosť</t>
  </si>
  <si>
    <t>Prioritná os III.
Technická asistencia</t>
  </si>
  <si>
    <t>2 cfp</t>
  </si>
  <si>
    <t>1 priority</t>
  </si>
  <si>
    <t>2 priority</t>
  </si>
  <si>
    <t>1 cfp</t>
  </si>
  <si>
    <t>CN</t>
  </si>
  <si>
    <t>cca</t>
  </si>
  <si>
    <t>% zazmluvnenej sumy ERDF (z celkovej alokácie)</t>
  </si>
  <si>
    <t>ERDF: 340025.61 EUR</t>
  </si>
  <si>
    <t>HU sate: 35722.7 EUR</t>
  </si>
  <si>
    <t>SK state: 24281.84 EUR</t>
  </si>
  <si>
    <t>TA:</t>
  </si>
  <si>
    <t>záväzok 2007</t>
  </si>
  <si>
    <t>zálohová platba:</t>
  </si>
  <si>
    <t>Program CS HU-SK</t>
  </si>
  <si>
    <t>Záväzok ERDF na rok 2008 (EUR) po odrátaní zálohovej platby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</si>
</sst>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.00\ [$€-1]"/>
    <numFmt numFmtId="181" formatCode="[$-41B]d\.\ mmmm\ yyyy"/>
    <numFmt numFmtId="182" formatCode="#,##0.0"/>
    <numFmt numFmtId="183" formatCode="#,##0.0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0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183" fontId="6" fillId="0" borderId="1" xfId="0" applyNumberFormat="1" applyFont="1" applyBorder="1" applyAlignment="1">
      <alignment readingOrder="2"/>
    </xf>
    <xf numFmtId="0" fontId="7" fillId="0" borderId="0" xfId="0" applyFont="1" applyFill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83" fontId="5" fillId="0" borderId="1" xfId="0" applyNumberFormat="1" applyFont="1" applyBorder="1" applyAlignment="1">
      <alignment readingOrder="2"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83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421875" style="0" customWidth="1"/>
    <col min="4" max="4" width="12.140625" style="0" customWidth="1"/>
    <col min="5" max="5" width="15.00390625" style="0" customWidth="1"/>
    <col min="6" max="6" width="13.57421875" style="0" customWidth="1"/>
    <col min="7" max="7" width="19.421875" style="0" customWidth="1"/>
    <col min="8" max="8" width="14.421875" style="0" customWidth="1"/>
    <col min="9" max="9" width="15.140625" style="4" customWidth="1"/>
    <col min="10" max="10" width="17.28125" style="4" customWidth="1"/>
    <col min="11" max="11" width="14.28125" style="4" customWidth="1"/>
    <col min="12" max="12" width="15.28125" style="4" customWidth="1"/>
    <col min="13" max="13" width="13.421875" style="4" customWidth="1"/>
    <col min="14" max="14" width="14.00390625" style="4" customWidth="1"/>
  </cols>
  <sheetData>
    <row r="1" spans="1:14" ht="29.25" customHeight="1">
      <c r="A1" s="1" t="s">
        <v>29</v>
      </c>
      <c r="B1" s="23"/>
      <c r="C1" s="23"/>
      <c r="D1" s="23"/>
      <c r="E1" s="23"/>
      <c r="F1" s="23"/>
      <c r="G1" s="23"/>
      <c r="H1" s="23"/>
      <c r="I1" s="31"/>
      <c r="J1" s="31"/>
      <c r="K1" s="31"/>
      <c r="L1" s="31"/>
      <c r="M1" s="31"/>
      <c r="N1" s="31"/>
    </row>
    <row r="2" spans="1:14" ht="87" customHeight="1">
      <c r="A2" s="1" t="s">
        <v>0</v>
      </c>
      <c r="B2" s="2" t="s">
        <v>1</v>
      </c>
      <c r="C2" s="2" t="s">
        <v>30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22</v>
      </c>
      <c r="L2" s="3" t="s">
        <v>9</v>
      </c>
      <c r="M2" s="3" t="s">
        <v>10</v>
      </c>
      <c r="N2" s="3" t="s">
        <v>11</v>
      </c>
    </row>
    <row r="3" spans="1:14" ht="45.75" customHeight="1">
      <c r="A3" s="9" t="s">
        <v>13</v>
      </c>
      <c r="B3" s="10">
        <v>72363556</v>
      </c>
      <c r="C3" s="38">
        <f>B23-B27</f>
        <v>16536865.05</v>
      </c>
      <c r="D3" s="25">
        <f>D12+D17</f>
        <v>373</v>
      </c>
      <c r="E3" s="7">
        <f>E12+E17</f>
        <v>139715122.96021914</v>
      </c>
      <c r="F3" s="26">
        <f>73+59</f>
        <v>132</v>
      </c>
      <c r="G3" s="27">
        <f>18961339+24734342</f>
        <v>43695681</v>
      </c>
      <c r="H3" s="7">
        <f>(G3*100)/B3</f>
        <v>60.38354582795793</v>
      </c>
      <c r="I3" s="32">
        <v>91</v>
      </c>
      <c r="J3" s="33">
        <v>17107820.77910527</v>
      </c>
      <c r="K3" s="7">
        <f>(J3*100)/B3</f>
        <v>23.64148713076686</v>
      </c>
      <c r="L3" s="7">
        <v>1381778.23</v>
      </c>
      <c r="M3" s="7">
        <f>(L3*100)/B3</f>
        <v>1.9094946494890328</v>
      </c>
      <c r="N3" s="38">
        <f>(L6*100)/C3</f>
        <v>17.127478886936917</v>
      </c>
    </row>
    <row r="4" spans="1:14" ht="60.75" customHeight="1">
      <c r="A4" s="9" t="s">
        <v>14</v>
      </c>
      <c r="B4" s="10">
        <v>93543134</v>
      </c>
      <c r="C4" s="38"/>
      <c r="D4" s="25">
        <f>D13+D18+D19</f>
        <v>157</v>
      </c>
      <c r="E4" s="7">
        <f>E13+E18+E19</f>
        <v>139014544.607071</v>
      </c>
      <c r="F4" s="26">
        <f>33+48</f>
        <v>81</v>
      </c>
      <c r="G4" s="27">
        <f>26048398+39901636</f>
        <v>65950034</v>
      </c>
      <c r="H4" s="7">
        <f>(G4*100)/B4</f>
        <v>70.50227117684554</v>
      </c>
      <c r="I4" s="32">
        <v>60</v>
      </c>
      <c r="J4" s="33">
        <v>24648826.816725</v>
      </c>
      <c r="K4" s="7">
        <f>(J4*100)/B4</f>
        <v>26.350225572648657</v>
      </c>
      <c r="L4" s="7">
        <v>690889.12</v>
      </c>
      <c r="M4" s="7">
        <f>(L4*100)/B4</f>
        <v>0.7385781194801534</v>
      </c>
      <c r="N4" s="38"/>
    </row>
    <row r="5" spans="1:14" ht="49.5" customHeight="1">
      <c r="A5" s="9" t="s">
        <v>15</v>
      </c>
      <c r="B5" s="24">
        <v>10589789</v>
      </c>
      <c r="C5" s="38"/>
      <c r="D5" s="25">
        <v>7</v>
      </c>
      <c r="E5" s="7">
        <v>10589789</v>
      </c>
      <c r="F5" s="26">
        <v>7</v>
      </c>
      <c r="G5" s="27">
        <v>10589778</v>
      </c>
      <c r="H5" s="7">
        <f>(G5*100)/B5</f>
        <v>99.99989612635342</v>
      </c>
      <c r="I5" s="32">
        <v>8</v>
      </c>
      <c r="J5" s="7">
        <v>10589789</v>
      </c>
      <c r="K5" s="7">
        <f>(J5*100)/B5</f>
        <v>100</v>
      </c>
      <c r="L5" s="7">
        <v>759680.72</v>
      </c>
      <c r="M5" s="7">
        <f>(L5*100)/B5</f>
        <v>7.173709693365939</v>
      </c>
      <c r="N5" s="38"/>
    </row>
    <row r="6" spans="1:14" ht="45.75" customHeight="1">
      <c r="A6" s="3" t="s">
        <v>12</v>
      </c>
      <c r="B6" s="8">
        <f>SUM(B3:B5)</f>
        <v>176496479</v>
      </c>
      <c r="C6" s="38"/>
      <c r="D6" s="28">
        <f>SUM(D3:D5)</f>
        <v>537</v>
      </c>
      <c r="E6" s="8">
        <f>SUM(E3:E5)</f>
        <v>289319456.5672902</v>
      </c>
      <c r="F6" s="29">
        <f>SUM(F3:F5)</f>
        <v>220</v>
      </c>
      <c r="G6" s="8">
        <f>SUM(G3:G5)</f>
        <v>120235493</v>
      </c>
      <c r="H6" s="8">
        <f>(G6*100)/B6</f>
        <v>68.12345134658466</v>
      </c>
      <c r="I6" s="34">
        <f>SUM(I3:I5)</f>
        <v>159</v>
      </c>
      <c r="J6" s="8">
        <f>SUM(J3:J5)</f>
        <v>52346436.59583027</v>
      </c>
      <c r="K6" s="8">
        <f>(J6*100)/B6</f>
        <v>29.658629391598385</v>
      </c>
      <c r="L6" s="8">
        <f>SUM(L3:L5)</f>
        <v>2832348.0700000003</v>
      </c>
      <c r="M6" s="8">
        <f>(L6*100)/B6</f>
        <v>1.6047617981092983</v>
      </c>
      <c r="N6" s="38"/>
    </row>
    <row r="7" spans="4:9" ht="12.75">
      <c r="D7" s="4"/>
      <c r="E7" s="4"/>
      <c r="F7" s="4"/>
      <c r="G7" s="4"/>
      <c r="H7" s="4"/>
      <c r="I7" s="30"/>
    </row>
    <row r="8" spans="4:12" ht="13.5" customHeight="1">
      <c r="D8" s="11"/>
      <c r="E8" s="11"/>
      <c r="L8" s="35"/>
    </row>
    <row r="11" ht="12" customHeight="1" hidden="1">
      <c r="C11" t="s">
        <v>19</v>
      </c>
    </row>
    <row r="12" spans="3:5" ht="12.75" hidden="1">
      <c r="C12" t="s">
        <v>17</v>
      </c>
      <c r="D12" s="12">
        <v>199</v>
      </c>
      <c r="E12" s="13">
        <v>80139583.98572205</v>
      </c>
    </row>
    <row r="13" spans="3:5" ht="12.75" hidden="1">
      <c r="C13" t="s">
        <v>18</v>
      </c>
      <c r="D13" s="12">
        <v>71</v>
      </c>
      <c r="E13" s="13">
        <v>51705477.87857102</v>
      </c>
    </row>
    <row r="14" ht="12.75" hidden="1"/>
    <row r="15" ht="12.75" hidden="1"/>
    <row r="16" ht="12.75" hidden="1">
      <c r="C16" t="s">
        <v>16</v>
      </c>
    </row>
    <row r="17" spans="3:5" ht="12.75" hidden="1">
      <c r="C17" t="s">
        <v>17</v>
      </c>
      <c r="D17" s="6">
        <v>174</v>
      </c>
      <c r="E17" s="5">
        <v>59575538.97449708</v>
      </c>
    </row>
    <row r="18" spans="3:5" ht="12.75" hidden="1">
      <c r="C18" t="s">
        <v>18</v>
      </c>
      <c r="D18" s="6">
        <v>72</v>
      </c>
      <c r="E18" s="5">
        <v>71309066.7285</v>
      </c>
    </row>
    <row r="19" spans="3:6" ht="12.75" hidden="1">
      <c r="C19" t="s">
        <v>20</v>
      </c>
      <c r="D19" s="12">
        <v>14</v>
      </c>
      <c r="E19" s="14">
        <v>16000000</v>
      </c>
      <c r="F19" s="15" t="s">
        <v>21</v>
      </c>
    </row>
    <row r="22" spans="7:13" ht="12.75">
      <c r="G22" s="22"/>
      <c r="L22" s="36"/>
      <c r="M22" s="37"/>
    </row>
    <row r="23" spans="1:3" ht="12.75" hidden="1">
      <c r="A23" s="18" t="s">
        <v>27</v>
      </c>
      <c r="B23" s="19">
        <v>25361689</v>
      </c>
      <c r="C23" s="17"/>
    </row>
    <row r="24" spans="1:3" ht="12.75" hidden="1">
      <c r="A24" s="18" t="s">
        <v>28</v>
      </c>
      <c r="B24" s="19"/>
      <c r="C24" s="17"/>
    </row>
    <row r="25" spans="1:3" ht="12.75" hidden="1">
      <c r="A25" s="20">
        <v>39448</v>
      </c>
      <c r="B25" s="21">
        <v>3529929.58</v>
      </c>
      <c r="C25" s="17"/>
    </row>
    <row r="26" spans="1:3" ht="12.75" hidden="1">
      <c r="A26" s="20">
        <v>39630</v>
      </c>
      <c r="B26" s="21">
        <v>5294894.37</v>
      </c>
      <c r="C26" s="17"/>
    </row>
    <row r="27" spans="1:2" ht="12.75" hidden="1">
      <c r="A27" s="18"/>
      <c r="B27" s="21">
        <f>SUM(B25:B26)</f>
        <v>8824823.95</v>
      </c>
    </row>
    <row r="29" spans="6:7" ht="12.75" hidden="1">
      <c r="F29" t="s">
        <v>26</v>
      </c>
      <c r="G29" s="16" t="s">
        <v>23</v>
      </c>
    </row>
    <row r="30" ht="12.75" hidden="1">
      <c r="G30" s="16" t="s">
        <v>24</v>
      </c>
    </row>
    <row r="31" ht="12.75" hidden="1">
      <c r="G31" s="16" t="s">
        <v>25</v>
      </c>
    </row>
  </sheetData>
  <mergeCells count="2">
    <mergeCell ref="C3:C6"/>
    <mergeCell ref="N3:N6"/>
  </mergeCells>
  <printOptions/>
  <pageMargins left="0.5" right="0.5" top="0.5" bottom="0.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mihalova</dc:creator>
  <cp:keywords/>
  <dc:description/>
  <cp:lastModifiedBy>molnarovae</cp:lastModifiedBy>
  <cp:lastPrinted>2010-02-22T09:00:26Z</cp:lastPrinted>
  <dcterms:created xsi:type="dcterms:W3CDTF">2010-02-11T10:13:52Z</dcterms:created>
  <dcterms:modified xsi:type="dcterms:W3CDTF">2011-02-02T15:44:35Z</dcterms:modified>
  <cp:category/>
  <cp:version/>
  <cp:contentType/>
  <cp:contentStatus/>
</cp:coreProperties>
</file>