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015" tabRatio="597" activeTab="0"/>
  </bookViews>
  <sheets>
    <sheet name="UVODNA STRANA" sheetId="1" r:id="rId1"/>
    <sheet name="SK 51 2004 (2009)" sheetId="2" r:id="rId2"/>
    <sheet name="XS 104 2006 (2009)" sheetId="3" r:id="rId3"/>
    <sheet name="XS 225 2007 (2009) " sheetId="4" r:id="rId4"/>
    <sheet name="N 702 2007 (2009) APVV-2007" sheetId="5" r:id="rId5"/>
    <sheet name="N 702 2007 (2009) VMSP-P-2009" sheetId="6" r:id="rId6"/>
    <sheet name="Motivacny účinok N 702 (2009)" sheetId="7" r:id="rId7"/>
    <sheet name="X 477 2009" sheetId="8" r:id="rId8"/>
    <sheet name="Individ opatrenie 2009" sheetId="9" r:id="rId9"/>
    <sheet name="X 9462009" sheetId="10" r:id="rId10"/>
    <sheet name="SK 42 2003 (2006)" sheetId="11" r:id="rId11"/>
    <sheet name="Motivačný ú. SK 42 2003 (2006)" sheetId="12" r:id="rId12"/>
    <sheet name="SK 42 2003 (2007)" sheetId="13" r:id="rId13"/>
    <sheet name="Motivačný ú. SK 42 2003 (2007)" sheetId="14" r:id="rId14"/>
    <sheet name="SK 42 2003 (2008)" sheetId="15" r:id="rId15"/>
    <sheet name="Motivačný ú. SK 42 2003 (2008)" sheetId="16" r:id="rId16"/>
    <sheet name="SK 42 2003 (2009)" sheetId="17" r:id="rId17"/>
    <sheet name="Motivacny u. SK 42 2003 (2009)" sheetId="18" r:id="rId18"/>
    <sheet name="Hárok1" sheetId="19" r:id="rId19"/>
  </sheets>
  <definedNames>
    <definedName name="_xlnm.Print_Area" localSheetId="16">'SK 42 2003 (2009)'!$A$1:$N$45</definedName>
  </definedNames>
  <calcPr fullCalcOnLoad="1"/>
</workbook>
</file>

<file path=xl/sharedStrings.xml><?xml version="1.0" encoding="utf-8"?>
<sst xmlns="http://schemas.openxmlformats.org/spreadsheetml/2006/main" count="1277" uniqueCount="523">
  <si>
    <t>APVV ako poskytovateľ overovala stimulačný účinok pomoci poskytovanej veľkým podnikom vyhodnotením na základe kritérií</t>
  </si>
  <si>
    <t>Názov projektu - Obchodné meno príjemcu štátnej pomoci</t>
  </si>
  <si>
    <t>IČO/DIČ</t>
  </si>
  <si>
    <t>Názov projektu - Číslo projektu</t>
  </si>
  <si>
    <t>DECONTA, a.s.</t>
  </si>
  <si>
    <t>APVV-0761-07</t>
  </si>
  <si>
    <t>Elektrokarbon a.s.</t>
  </si>
  <si>
    <t>APVV-0475-07</t>
  </si>
  <si>
    <t>EVPÚ a.s., Nová Dubnica</t>
  </si>
  <si>
    <t>APVV-0530-07</t>
  </si>
  <si>
    <t>SEZ Krompachy a.s.</t>
  </si>
  <si>
    <t>APVV-0287-07</t>
  </si>
  <si>
    <t>SPINEA s.r.o</t>
  </si>
  <si>
    <t>APVV-0694-07</t>
  </si>
  <si>
    <t>VUCHT, a.s.</t>
  </si>
  <si>
    <t>31322034</t>
  </si>
  <si>
    <t>APVV-0446-07</t>
  </si>
  <si>
    <t>Rámec Spoločenstva pre štátnu pomoc na výskum, vývoj a inovácie (Ú. v. EÚ C 323, 30.12.2006).</t>
  </si>
  <si>
    <t>Príslušné obdobie:</t>
  </si>
  <si>
    <t>Názov opatrenia pomoci:</t>
  </si>
  <si>
    <t>Schéma podpory výskumu a vývoja Agentúrou na podporu vedy a výskumu  (APVV)</t>
  </si>
  <si>
    <t>Číslo pomoci:</t>
  </si>
  <si>
    <t>SK 51 2004</t>
  </si>
  <si>
    <t>Intenzita štátnej pomoci     (v %)</t>
  </si>
  <si>
    <t>Schválená schéma pomoci poskytnutá veľkým podnikom? Ak áno, označte „X“.</t>
  </si>
  <si>
    <t>Nárast veľkosti projektu:</t>
  </si>
  <si>
    <t>Nárast rozsahu:</t>
  </si>
  <si>
    <t>Zvýšenie rýchlosti:</t>
  </si>
  <si>
    <t>Zvýšenie celkovej sumy vynaloženej na výskum, vývoj a inovácie:</t>
  </si>
  <si>
    <t>Spolufinancovanie štátnej pomoci z prostriedkov Spoločenstva (v %)</t>
  </si>
  <si>
    <t>EVPÚ, a.s.</t>
  </si>
  <si>
    <t>-</t>
  </si>
  <si>
    <t>G-trend, s.r.o.</t>
  </si>
  <si>
    <t>APVV-99-002905</t>
  </si>
  <si>
    <t>Služby</t>
  </si>
  <si>
    <t>Syprin s.r.o.</t>
  </si>
  <si>
    <t>APVV-99-045805</t>
  </si>
  <si>
    <t>VIPO, a.s.</t>
  </si>
  <si>
    <t>31409912</t>
  </si>
  <si>
    <t>D</t>
  </si>
  <si>
    <t>VUKI a.s.</t>
  </si>
  <si>
    <t>31321892</t>
  </si>
  <si>
    <t>APVV-99-011905</t>
  </si>
  <si>
    <t>60</t>
  </si>
  <si>
    <t>40</t>
  </si>
  <si>
    <t>VULM, a.s. (hameln rds a.s.)</t>
  </si>
  <si>
    <t>34122885</t>
  </si>
  <si>
    <t>APVV-99-026505</t>
  </si>
  <si>
    <t>VUP, a.s.</t>
  </si>
  <si>
    <t>36002067</t>
  </si>
  <si>
    <t>Výskumný ústav papiera a celulózy, a.s. Bratislava</t>
  </si>
  <si>
    <t>31380051</t>
  </si>
  <si>
    <t>V prípade zoskupení musí správa obsahovať aj krátky opis činnosti zoskupenia a jeho schopnosť oživiť činnosť v oblasti výskumu, vývoja a inovácie.</t>
  </si>
  <si>
    <t>Poznámky</t>
  </si>
  <si>
    <t>(3) V prípade daňovej pomoci musí členský štát predložiť iba zoznam tých príjemcov, ktorým bola poskytnutá ročná daňová úľava prevyšujúca 200 000 EUR.</t>
  </si>
  <si>
    <t>(4) Ročné správy by sa mali vzťahovať na príslušný kalendárny rok.</t>
  </si>
  <si>
    <t>(5) Správy by sa mali predkladať spolu s ročným výkazom do 30. júna roku t+1, kde t predstavuje rok, za ktorý sa správa predkladá.</t>
  </si>
  <si>
    <t>V prípade každej pomoci poskytnutej v rámci schválenej schémy veľkým podnikom vysvetlite, akým spôsobom bol dodržaný stimulačný účinok pomoci, ktorá bola takýmto podnikom poskytnutá. Na tento účel použite nižšie uvedené kritériá, stanovené v kapitole 6 rámca. Komisia si môže následne vyžiadať ďalšie informácie, ako napr. použité ukazovatele. Použité kritériá označte krížikom („X“).</t>
  </si>
  <si>
    <t>(1) Údaje v tejto správe by sa mali týkať len pridelených súm. Napríklad ak bolo v roku 2007 pridelených 100 mil. EUR, ktoré sa však vyplácajú v jednotlivých splátkach počas nasledujúcich 5 rokov, pre toto opatrenie by sa mala predložiť iba jedna správa, t. j. 100 mil. EUR v roku 2007. Tak by sa mala znížiť administratívna záťaž členských štátov vyplývajúca z povinnosti predkladať správy.</t>
  </si>
  <si>
    <r>
      <t xml:space="preserve">(2) V prípade iných foriem pomoci ako granty, napr. úvery alebo záruky, uveďte iba zodpovedajúci prvok pomoci (ekvivalent grantu) a </t>
    </r>
    <r>
      <rPr>
        <u val="single"/>
        <sz val="10"/>
        <rFont val="Times New Roman"/>
        <family val="1"/>
      </rPr>
      <t>nie</t>
    </r>
    <r>
      <rPr>
        <sz val="10"/>
        <rFont val="Times New Roman"/>
        <family val="1"/>
      </rPr>
      <t xml:space="preserve"> celkovú výšku úveru alebo záruky. Ak sa pomoc poskytuje vo viacerých formách, uveďte iba jeden číselný údaj vyjadrený ako súčet jednotlivých prvkov pomoci.</t>
    </r>
  </si>
  <si>
    <t>(*) NACE je štatistická klasifikácia ekonomických činností v Európskom spoločenstve. Pozri nariadenie (ES) č. 1893/2006 z 20. decembra 2006, ktorým sa zavádza štatistická klasifikácia ekonomických činností NACE Revision 2, Ú. v. EÚ L 393, 30.12.2006, s. 1. NACE Revision 2 nadobúda účinnosť 1. januára 2008. Ak je to možné, používajte klasifikáciu NACE na úrovni dvojciferného kódu.</t>
  </si>
  <si>
    <t>Sektor činnosti v ktorom sa podporený projekt realizuje - Kód NACE (*)</t>
  </si>
  <si>
    <t>Schéma podpory výskumu a vývoja Agentúrou na podporu výskumu a vývoja  (APVV)</t>
  </si>
  <si>
    <t>XS 104/2006</t>
  </si>
  <si>
    <t>PRVÁ ZVÁRAČSKÁ, a. s.</t>
  </si>
  <si>
    <t>LIGNOPROJEKT Slovakia, s.r.o.</t>
  </si>
  <si>
    <t>35780355</t>
  </si>
  <si>
    <t>APVV-0118-06</t>
  </si>
  <si>
    <t>LAMA MEDICAL CARE s.r.o.</t>
  </si>
  <si>
    <t>35915323</t>
  </si>
  <si>
    <t>APVV-0239-06</t>
  </si>
  <si>
    <t>N</t>
  </si>
  <si>
    <t>APVV-0255-06</t>
  </si>
  <si>
    <t>31562507</t>
  </si>
  <si>
    <t>APVV-0549-06</t>
  </si>
  <si>
    <t>APVV-0617-06</t>
  </si>
  <si>
    <t>Danubia NanoTech, s.r.o.</t>
  </si>
  <si>
    <t>35887061</t>
  </si>
  <si>
    <t>APVV-0628-06</t>
  </si>
  <si>
    <t>Phostec s.r.o.</t>
  </si>
  <si>
    <t>31645861</t>
  </si>
  <si>
    <t>EURE-0011-06</t>
  </si>
  <si>
    <t>Schéma podpory výskumu a vývoja Agentúrou na podporu výskumu a vývoja doplnená podľa dodatku č. 1 k pôvodnej schéme XS 104/06, ktorá sa týmto mení. XS 225/2007(APVV)</t>
  </si>
  <si>
    <t>XS 225/2007</t>
  </si>
  <si>
    <t xml:space="preserve">Spolu: </t>
  </si>
  <si>
    <t>ATIM, s.r.o. Košice</t>
  </si>
  <si>
    <t>VMSP-P-0056-07</t>
  </si>
  <si>
    <t>Bel/Novamann International s.r.o.</t>
  </si>
  <si>
    <t>Biorealis, s.r.o.</t>
  </si>
  <si>
    <t>VMSP-P-0052-07</t>
  </si>
  <si>
    <t>BPM Consulting, s.r.o.</t>
  </si>
  <si>
    <t>Calendula, a.s. Nová Ľubovňa</t>
  </si>
  <si>
    <t>VMSP-P-0012-07</t>
  </si>
  <si>
    <t>DARWELL spol. s r.o.</t>
  </si>
  <si>
    <t>VMSP-P-0029-07</t>
  </si>
  <si>
    <t>DB Biotech, spol. s r.o.</t>
  </si>
  <si>
    <t>VMSP-P-0048-07</t>
  </si>
  <si>
    <t>GeoModel, s.r.o.</t>
  </si>
  <si>
    <t xml:space="preserve">35738685 </t>
  </si>
  <si>
    <t>VMSP-P-0042-07</t>
  </si>
  <si>
    <t>GT Systems2, s.r.o.</t>
  </si>
  <si>
    <t>VMSP-P-0053-07</t>
  </si>
  <si>
    <t>Hordeum, s.r.o.</t>
  </si>
  <si>
    <t>VMSP-P-0022-07</t>
  </si>
  <si>
    <t>Imuna Pharm, a.s.</t>
  </si>
  <si>
    <t>VMSP-P-0031-07</t>
  </si>
  <si>
    <t>KM - SYSTÉM, s.r.o.</t>
  </si>
  <si>
    <t>VMSP-P-0026-07</t>
  </si>
  <si>
    <t>KOMPOZITUM s.r.o.</t>
  </si>
  <si>
    <t>VMSP-P-0036-07</t>
  </si>
  <si>
    <t>Konek, s.r.o.</t>
  </si>
  <si>
    <t>VMSP-P-0039-07</t>
  </si>
  <si>
    <t>KWD s.r.o.</t>
  </si>
  <si>
    <t>KZLM-Tília,s.r.o.</t>
  </si>
  <si>
    <t>VMSP-P-0023-07</t>
  </si>
  <si>
    <t>LiAxx Biotech s.r.o.</t>
  </si>
  <si>
    <t>VMSP-P-0027-07</t>
  </si>
  <si>
    <t>Novitech Partner s.r.o.</t>
  </si>
  <si>
    <t>VMSP-P-0055-07</t>
  </si>
  <si>
    <t>PHOSTEC s.r.o.</t>
  </si>
  <si>
    <t>VMSP-P-0051-07</t>
  </si>
  <si>
    <t>RE-PUBLIC, s. r. o.</t>
  </si>
  <si>
    <t>VMSP-P-0058-07</t>
  </si>
  <si>
    <t>sféra, a.s.</t>
  </si>
  <si>
    <t>VMSP-P-0043-07</t>
  </si>
  <si>
    <t>Sladovňa Sessler, a. s.</t>
  </si>
  <si>
    <t>VMSP-P-0062-07</t>
  </si>
  <si>
    <t>Transmisie engineering a.s.</t>
  </si>
  <si>
    <t>ULTRAZVUK, s.r.o.</t>
  </si>
  <si>
    <t>VMSP-P-0014-07</t>
  </si>
  <si>
    <t>VMSP-P-0015-07</t>
  </si>
  <si>
    <t>VMSP-P-0044-07</t>
  </si>
  <si>
    <t>VMSP-P-0016-07</t>
  </si>
  <si>
    <t>VMSP-P-0017-07</t>
  </si>
  <si>
    <t>VMSP-P-0003-07</t>
  </si>
  <si>
    <t>VMSP-P-0004-07</t>
  </si>
  <si>
    <t>VMSP-P-0005-07</t>
  </si>
  <si>
    <t>34102230</t>
  </si>
  <si>
    <t>Výskumný ústav dopravný, a.s.</t>
  </si>
  <si>
    <t>36402669</t>
  </si>
  <si>
    <t>VMSP-P-0019-07</t>
  </si>
  <si>
    <t>VMSP-P-0030-07</t>
  </si>
  <si>
    <t xml:space="preserve">Výskumný ústav chemických vlákien, a.s. </t>
  </si>
  <si>
    <t>Výskumný ústav papiera a celulózy, a.s.</t>
  </si>
  <si>
    <t>ZTS Výskumno-vývojový ústav Košice, a.s.</t>
  </si>
  <si>
    <t>N702/2007</t>
  </si>
  <si>
    <t>CEIT, s.r.o.</t>
  </si>
  <si>
    <t>APVV-0594-07</t>
  </si>
  <si>
    <t>X</t>
  </si>
  <si>
    <t>x</t>
  </si>
  <si>
    <t>DHI SLOVAKIA, s.r.o.</t>
  </si>
  <si>
    <t>APVV-0234-07</t>
  </si>
  <si>
    <t>ESPRIT s.r.o.</t>
  </si>
  <si>
    <t>APVV-0378-07</t>
  </si>
  <si>
    <t>GTVT, s.r.o.</t>
  </si>
  <si>
    <t>APVV-0150-07</t>
  </si>
  <si>
    <t>APVV-0278-07</t>
  </si>
  <si>
    <t>Metrodat s.r.o.</t>
  </si>
  <si>
    <t>APVV-0606-07</t>
  </si>
  <si>
    <t>MicroStep spol. s r. o.</t>
  </si>
  <si>
    <t>APVV-0059-07</t>
  </si>
  <si>
    <t>APVV-0731-07</t>
  </si>
  <si>
    <t>APVV-0047-07</t>
  </si>
  <si>
    <t>RELKO, spol. s r.o.</t>
  </si>
  <si>
    <t>APVV-0337-07</t>
  </si>
  <si>
    <t>APVV-0521-07</t>
  </si>
  <si>
    <t>APVV-0471-07</t>
  </si>
  <si>
    <t>VÚIS Mosty s.r.o.</t>
  </si>
  <si>
    <t>APVV-0049-07</t>
  </si>
  <si>
    <t>VUIS-CESTY spol. s.r.o.</t>
  </si>
  <si>
    <t>APVV-0254-07</t>
  </si>
  <si>
    <t>APVV-0257-07</t>
  </si>
  <si>
    <t>APVV-0293-07</t>
  </si>
  <si>
    <t>VÚSAPL a.s. Nitra</t>
  </si>
  <si>
    <t>APVV-0773-07</t>
  </si>
  <si>
    <t xml:space="preserve">VÚTCH-CHEMITEX, spol. s r. o. </t>
  </si>
  <si>
    <t>APVV-0289-07</t>
  </si>
  <si>
    <t>APVV-0296-07</t>
  </si>
  <si>
    <t>Výskumný ústav papiera a celulózy a.s.</t>
  </si>
  <si>
    <t>APVV-0338-07</t>
  </si>
  <si>
    <t xml:space="preserve">Výskumný ústav papiera a celulózy a.s. </t>
  </si>
  <si>
    <t>APVV-0340-07</t>
  </si>
  <si>
    <t>APVV-0320-07</t>
  </si>
  <si>
    <t>Výskumný ústav papiera a celulózy, a.s. - úsek SDVÚ</t>
  </si>
  <si>
    <t>APVV-0131-07</t>
  </si>
  <si>
    <t>ZTS Výskumno-vývojový ústav, a.s.</t>
  </si>
  <si>
    <t>APVV-0199-07</t>
  </si>
  <si>
    <t>APVV-0212-07</t>
  </si>
  <si>
    <t>Rámec Spoločenstva pre štátnu pomoc na výskum, vývoj a inovácie (Ú. v. EÚ C 323, 30.12.2006)</t>
  </si>
  <si>
    <t>Intenzita štátnej pomoci                         (v %)</t>
  </si>
  <si>
    <t>N 702/2007</t>
  </si>
  <si>
    <t xml:space="preserve">stanovených v kapitole 6 rámca. Pri vyhodnotení boli požité kritériá: nárast veľkosti projektu; nárast rozsahu; zvýšenie rýchlosti; </t>
  </si>
  <si>
    <t xml:space="preserve"> zvýšenie celkovej sumy vynaloženej na VaV (je postačujúce opatrenie vyhodnotiť podľa jedného z uvedených kritérií).</t>
  </si>
  <si>
    <t>Ročná správa za rok 2009 (na základe časti 10.1.1. Rámca)</t>
  </si>
  <si>
    <t>Preukázanie motivačného účinku a nevyhnutnosti pomoci na riešenie projektov - veľké podniky (2009)</t>
  </si>
  <si>
    <t>Ročná správa za rok 2009 (na základe časti 10.1.1. rámca)</t>
  </si>
  <si>
    <t>Pridelená suma (v Sk, v miliónoch)</t>
  </si>
  <si>
    <t>Pridelená suma (v Eur )</t>
  </si>
  <si>
    <t>2,021 mil. Sk</t>
  </si>
  <si>
    <t>67 084,95 Eur</t>
  </si>
  <si>
    <t>Celková výška pridelenej pomoci (v Sk, v miliónoch / v Eur):</t>
  </si>
  <si>
    <t>15,115 mil. Sk</t>
  </si>
  <si>
    <t>501 746,00 Eur</t>
  </si>
  <si>
    <t>ABE Projekt, s.r.o.</t>
  </si>
  <si>
    <t>ARDOS AZ, a.s.</t>
  </si>
  <si>
    <t>AVANTEK, spol. s r.o.</t>
  </si>
  <si>
    <t>BIONT,a.s.</t>
  </si>
  <si>
    <t>Cestné stavby Žilina, spol. s  r.o.</t>
  </si>
  <si>
    <t>DIVAX, spol.s r.o.</t>
  </si>
  <si>
    <t>EKOSPOL a.s., Žilina</t>
  </si>
  <si>
    <t>EkoWatt, s.r.o.</t>
  </si>
  <si>
    <t>EL spol.s r.o.</t>
  </si>
  <si>
    <t>Environmental Institute, s.r.o.</t>
  </si>
  <si>
    <t>Girochem, s.r.o.</t>
  </si>
  <si>
    <t>GoldenSUN Slovakia, s.r.o.</t>
  </si>
  <si>
    <t>Intech Slovakia, s.r.o.</t>
  </si>
  <si>
    <t>KKV Union, s.r.o.</t>
  </si>
  <si>
    <t>MAGA, s.r.o.</t>
  </si>
  <si>
    <t>MAT-obaly, s.r.o.</t>
  </si>
  <si>
    <t>Mäspomix, s.r.o.</t>
  </si>
  <si>
    <t>MECHANICAL DESIGN SR, s.r.o.</t>
  </si>
  <si>
    <t>ME-Inspection SK, s.r.o.</t>
  </si>
  <si>
    <t>MicroStep-MIS, s.r.o. Monitorovacie a informačné systémy</t>
  </si>
  <si>
    <t>MikroStep-HDO s.r.o.</t>
  </si>
  <si>
    <t>MORAVAN SB, s.r.o.</t>
  </si>
  <si>
    <t>NanoDesign, s.r.o.</t>
  </si>
  <si>
    <t>Natures s.r.o.</t>
  </si>
  <si>
    <t>NES Nova Dubnica s.r.o.</t>
  </si>
  <si>
    <t>Normex s.r.o.</t>
  </si>
  <si>
    <t>Podielnicke družstvo "Považie", Považany</t>
  </si>
  <si>
    <t>Procesná automatizácia, a.s. Košice</t>
  </si>
  <si>
    <t>Prvá zváračská , a.s.</t>
  </si>
  <si>
    <t>Riso-R, s.r.o.</t>
  </si>
  <si>
    <t>RMC s.r.o.</t>
  </si>
  <si>
    <t>Roľnícke družstvo Moravany nad Váhom</t>
  </si>
  <si>
    <t>SELEKT Výskumný a šlachtitelský ústav, a.s. Bučany</t>
  </si>
  <si>
    <t>Tau-chem spol.s r.o.</t>
  </si>
  <si>
    <t>TEKMAR SLOVENSKO s.r.o.</t>
  </si>
  <si>
    <t>T-Industry, s.r.o.</t>
  </si>
  <si>
    <t>VETSERVIS, s.r.o.</t>
  </si>
  <si>
    <t>VILLA PRO s.r.o.</t>
  </si>
  <si>
    <t>VOIPAC TECHNOLOGIES a.s.</t>
  </si>
  <si>
    <t>Vojenský opravárenský podnik Nováky, a.s.</t>
  </si>
  <si>
    <t>VÚEZ, a.s., Levice</t>
  </si>
  <si>
    <t>VUP, a.s., Prievidza</t>
  </si>
  <si>
    <t>VÚTCH CHEMITEX, spol. s r.o. Žilina</t>
  </si>
  <si>
    <t>Výskumný ústav dopravný, a.s., Žilina</t>
  </si>
  <si>
    <t>VÝVOJ  Martin, a.s.</t>
  </si>
  <si>
    <t>WOOD s.r.o.</t>
  </si>
  <si>
    <t>VMSP-P-0149-09</t>
  </si>
  <si>
    <t>VMSP-P-0142-09</t>
  </si>
  <si>
    <t>VMSP-P-0028-09</t>
  </si>
  <si>
    <t>VMSP-P-0006-09</t>
  </si>
  <si>
    <t>VMSP-P-0121-09</t>
  </si>
  <si>
    <t>VMSP-P-0075-09</t>
  </si>
  <si>
    <t>VMSP-P-0073-09</t>
  </si>
  <si>
    <t>VMSP-P-0116-09</t>
  </si>
  <si>
    <t>VMSP-P-0123-09</t>
  </si>
  <si>
    <t>VMSP-P-0052-09</t>
  </si>
  <si>
    <t>VMSP-P-0063-09</t>
  </si>
  <si>
    <t>VMSP-P-0159-09</t>
  </si>
  <si>
    <t>VMSP-P-0101-09</t>
  </si>
  <si>
    <t>VMSP-P-0161-09</t>
  </si>
  <si>
    <t>VMSP-P-0111-09</t>
  </si>
  <si>
    <t>VMSP-P-0115-09</t>
  </si>
  <si>
    <t>VMSP-P-0064-09</t>
  </si>
  <si>
    <t>VMSP-P-0095-09</t>
  </si>
  <si>
    <t>VMSP-P-0039-09</t>
  </si>
  <si>
    <t>VMSP-P-0102-09</t>
  </si>
  <si>
    <t>VMSP-P-0047-09</t>
  </si>
  <si>
    <t>VMSP-P-0035-09</t>
  </si>
  <si>
    <t>VMSP-P-0154-09</t>
  </si>
  <si>
    <t>VMSP-P-0069-09</t>
  </si>
  <si>
    <t>VMSP-P-0062-09</t>
  </si>
  <si>
    <t>VMSP-P-0103-09</t>
  </si>
  <si>
    <t>VMSP-P-0168-09</t>
  </si>
  <si>
    <t>VMSP-P-0089-09</t>
  </si>
  <si>
    <t>VMSP-P-0096-09</t>
  </si>
  <si>
    <t>VMSP-P-0030-09</t>
  </si>
  <si>
    <t>VMSP-P-0048-09</t>
  </si>
  <si>
    <t>VMSP-P-0155-09</t>
  </si>
  <si>
    <t>VMSP-P-0114-09</t>
  </si>
  <si>
    <t>VMSP-P-0127-09</t>
  </si>
  <si>
    <t>VMSP-P-0080-09</t>
  </si>
  <si>
    <t>VMSP-P-0085-09</t>
  </si>
  <si>
    <t>VMSP-P-0107-09</t>
  </si>
  <si>
    <t>VMSP-P-0110-09</t>
  </si>
  <si>
    <t>VMSP-P-0143-09</t>
  </si>
  <si>
    <t>VMSP-P-0008-09</t>
  </si>
  <si>
    <t>VMSP-P-0009-09</t>
  </si>
  <si>
    <t>VMSP-P-0011-09</t>
  </si>
  <si>
    <t>VMSP-P-0020-09</t>
  </si>
  <si>
    <t>VMSP-P-0021-09</t>
  </si>
  <si>
    <t>VMSP-P-0026-09</t>
  </si>
  <si>
    <t>VMSP-P-0031-09</t>
  </si>
  <si>
    <t>VMSP-P-0170-09</t>
  </si>
  <si>
    <t>VMSP-P-0098-09</t>
  </si>
  <si>
    <t>VMSP-P-0125-09</t>
  </si>
  <si>
    <t>VMSP-P-0056-09</t>
  </si>
  <si>
    <t>VMSP-P-0106-09</t>
  </si>
  <si>
    <t>VMSP-P-0130-09</t>
  </si>
  <si>
    <t>VMSP-P-0137-09</t>
  </si>
  <si>
    <t>VMSP-P-0057-09</t>
  </si>
  <si>
    <t>VMSP-P-0134-09</t>
  </si>
  <si>
    <t>VMSP-P-0112-09</t>
  </si>
  <si>
    <t>VMSP-P-0033-09</t>
  </si>
  <si>
    <t>VMSP-P-0024-09</t>
  </si>
  <si>
    <t>VMSP-P-0164-09</t>
  </si>
  <si>
    <t>VMSP-P-0059-09</t>
  </si>
  <si>
    <t>VMSP-P-0139-09</t>
  </si>
  <si>
    <t>VMSP-P-0074-09</t>
  </si>
  <si>
    <t>VMSP-P-0040-09</t>
  </si>
  <si>
    <t>VMSP-P-0041-09</t>
  </si>
  <si>
    <t>VMSP-P-0042-09</t>
  </si>
  <si>
    <t>VMSP-P-0012-09</t>
  </si>
  <si>
    <t>VMSP-P-0015-09</t>
  </si>
  <si>
    <t>VMSP-P-0017-09</t>
  </si>
  <si>
    <t>VMSP-P-0018-09</t>
  </si>
  <si>
    <t>VMSP-P-0049-09</t>
  </si>
  <si>
    <t>VMSP-P-0014-09</t>
  </si>
  <si>
    <t>VMSP-P-0016-09</t>
  </si>
  <si>
    <t>VMSP-P-0023-09</t>
  </si>
  <si>
    <t>VMSP-P-0065-09</t>
  </si>
  <si>
    <t>VMSP-P-0066-09</t>
  </si>
  <si>
    <t>VMSP-P-0091-09</t>
  </si>
  <si>
    <t>VMSP-P-0007-09</t>
  </si>
  <si>
    <t>VMSP-P-0019-09</t>
  </si>
  <si>
    <t>VMSP-P-0044-09</t>
  </si>
  <si>
    <t>VMSP-P-0046-09</t>
  </si>
  <si>
    <t>VMSP-P-0050-09</t>
  </si>
  <si>
    <t>VMSP-P-0079-09</t>
  </si>
  <si>
    <t>VMSP-P-0083-09</t>
  </si>
  <si>
    <t>VMSP-P-0088-09</t>
  </si>
  <si>
    <t>VMSP-P-0104-09</t>
  </si>
  <si>
    <t>VMSP-P-0055-09</t>
  </si>
  <si>
    <t>VMSP-P-0004-09</t>
  </si>
  <si>
    <t>Spolu:</t>
  </si>
  <si>
    <t>BIOMASA, združenie právnických osôb, n.o.,Kysucký Lieskovec</t>
  </si>
  <si>
    <t>VMSP-P-0022-09</t>
  </si>
  <si>
    <t>SAV BA, Ústav materiálov a mechaniky strojov</t>
  </si>
  <si>
    <t>VMSP-P-0153-09</t>
  </si>
  <si>
    <t>Slovenské centrum produktivity</t>
  </si>
  <si>
    <t>VMSP-P-0092-09</t>
  </si>
  <si>
    <t>Výskumný ústav zváračský-Priemyselný Inštitút SR,BA</t>
  </si>
  <si>
    <t>VMSP-P-0145-09</t>
  </si>
  <si>
    <t>VMSP-P-0146-09</t>
  </si>
  <si>
    <t>105,586 mil. Sk</t>
  </si>
  <si>
    <t>3 504 813,00 Eur</t>
  </si>
  <si>
    <t xml:space="preserve">58,009 mil. Sk </t>
  </si>
  <si>
    <t>1 925 546,02 Eur</t>
  </si>
  <si>
    <t>93,323 mil. Sk</t>
  </si>
  <si>
    <t>3 097 754,44 Eur</t>
  </si>
  <si>
    <t>VMSP-P-0141-09</t>
  </si>
  <si>
    <t>X 477/2009</t>
  </si>
  <si>
    <t>APVV-0019-07</t>
  </si>
  <si>
    <t>APVV-0239-07</t>
  </si>
  <si>
    <t>APVV-0300-07</t>
  </si>
  <si>
    <t>211 345,68 Eur</t>
  </si>
  <si>
    <t>6,367 mil. Sk</t>
  </si>
  <si>
    <t xml:space="preserve">1. Nárast veľkosti projektu: </t>
  </si>
  <si>
    <t>2. Nárast rozsahu: Vďaka dotácii APVV dochádza k nárastu rozsahu riešenia v aplikáciách pre detailné plánované vyraďovanie jadrových zariadení z prevádzky, v príprave softvérového riešenia, v rozšírení možností pre hodnotenie scenárov nakladania s rádioaktívnymi odpadmi a v príprave štandardizovanej platformy pre spracovanie parametrov vyraďovania.</t>
  </si>
  <si>
    <t>3. Zvýšenie rýchlosti: V projekte bude vytvorená hardvérová zostava v prostredí ORACLE 11g SE (server + klientské stanice), ktorá umožní významné zvýšenie rýchlosti výpočtu parametrov vyraďovania a tiež citlivostné analýzy na vybrané vstupné parametre, ktoré sú pre túto oblasť veľmi žiadané. Vytvorená hardvérová zostava pre projekt APVV bude oddelená od pracovnej verzie používanej bežne pre výpočty. Táto konfigurácia umožní zrýchlenie výskumných činností z dôvodu oddelenia oboch zostáv a taktiež z dôvodu lepších parametrov novej zostavy. Odhadované zrýchlenie výskumných činností vďaka pomoci je približne o 50%.</t>
  </si>
  <si>
    <t>4. Zvýšenie celkovej sumy vynaloženej na VaV: Výskum a vývoj v predmetnej oblasti sa priebežne realizuje aj v iných projektoch firmy na domácej a medzinárodnej úrovni, v súvislosti s čím medziročne vzrastá celková suma vynaložená na výskum a vývoj vo firme.</t>
  </si>
  <si>
    <t xml:space="preserve">1. Nárast veľkosti projektu: Bez podpory APVV by na výskume v predmetnej oblasti pracovali max.2 pracovníci so zameraním sa len na výskum možností zlepšenia stávajúcej kvality uhlíkových ložísk. S podporou APVV bude na výskume pracovať fundovaný tím výskumno vývojových pracovníkov pozostávajúci z odborníkov žiadateľskej  a spoluriešiteľskej organizácie. Taktiež bude využitá možnosť medzinárodnej spolupráce s odborníkom v danej oblasti výskumu. </t>
  </si>
  <si>
    <t>2. Nárast rozsahu: Bez podpory APVV by sa výskum vykonal len v oblasti možností zlepšenia fyziálno-mechanických vlastností stávajúcej kvality uhlíkových materiálov. S podporou APVV bude vykonaný výskum nie len v oblasti zlepšovania kvality stávajúcich uhl.ložísk, ale bude výskum rozšírený na oblasť nových materiálov pre konkrétne použitie ako klzné ložiská a upchávky. V nových uhlíkových materiáloch a v ích modifikáciách infiltráciou živicami a kovmi, budú využité nové poznatky o signifikantných parametroch vplývajúcich na ích fyzikálno-mechanické a úžitkové vlatnosti. Realizáciou unikátneho skúšobného zariadenia budú nové materiály testované za definovaných podmienok klzných a tesniacich aplikácií.</t>
  </si>
  <si>
    <t xml:space="preserve">3. Zvýšenie rýchlosti: Keď sa výskum vykonáva v nedostatočnom rozsahu, s nedostatočnou intenzitou a s nedostatočnou resp.žiadnou spätnou väzbou o úžitkových vlastnostiach nových materiálov, obvykle sa nedosahujú požadované výsledky. S podporou APVV a na základe už vyššie uvedenej veľkosti a rozsahu projektu sa predpokladá dosiahnuť využiteľné výsledky už počas tohto projektu. </t>
  </si>
  <si>
    <t>4. Zvýšenie celkovej sumy vynaloženej na VaV: Celkové náklady na tento projekt APVV sú plánované vo výške 4 049 000,-Sk. Tieto náklady budú spolufinancované žiadateľom vo výške 2 065 000,-Sk. Bez podpory APVV by žiadateľ vykonal len vývojové činnosti zamerané na zlepšenie vlastností stávajúcich výrobných materiálov bez potrebnej spätnej väzby o využití týchto vylepšení v špecifických reálnych aplikáciách. Náklady na takéto aktivity sú obvykle vo výške do 300 000,-Sk.</t>
  </si>
  <si>
    <t>1. Nárast veľkosti projektu: Na riešenie projektu budú prijatí minimálne 2 noví pracovníci (doktorandi) u spoluriešiteľských organizácií a 1 pracovník u príjemcu pomoci.</t>
  </si>
  <si>
    <t>2. Nárast rozsahu: Vzhľadon na charakter výsledkov riešenia by príjemca pomoci nebol bez pomoci schopný realizovať výskum a vývoj v predmetnom rozsahu podporeného projektu.</t>
  </si>
  <si>
    <t>3. Zvýšenie rýchlosti: Skrátenie doby riešenia projektu o 30% v porovnaní s rovnakým projektom, ktorý sa realizuje bez pomoci.</t>
  </si>
  <si>
    <t>4. Zvýšenie celkovej sumy vynaloženej na VaV: Riešenie projektu podporí zvýšenie celkovej sumy vynakladanej príjemcom pomoci na výskum a vývoj, pomoc na rok 2008 predstavuje cca 6% celkových nákladov vynakladaných príjemcom na výskum a vývoj.</t>
  </si>
  <si>
    <t>2. Nárast rozsahu: Vplyvom poskytnutia štátnej pomoci bude možné zväčšiť rozsah projektu približne o jednu tretinu. Štátna pomoc poskytnutá na riešenie úlohy APVV-0287-07 umožňuje riešiť inováciu ističa komplexnejšie, a to vrátane vývoja zariadenia na testovanie ističa. Toto je umožnené spoluprácou s FEI TU Košice, ktorá mohla byť zrealizovaná iba za podmienky poskytnutia štátnej pomoci.</t>
  </si>
  <si>
    <t>3. Zvýšenie rýchlosti: Rýchlosť inovácie ističa je z pohľadu konkurencieschopnosti veľmi dôležitá a bola by štátnou pomocou veľmi priaznivo ovplyvnená možnosťou zapojenia širšieho okruhu riešiteľov.</t>
  </si>
  <si>
    <t>4. Zvýšenie celkovej sumy vynaloženej na VaV: Štátna pomoc umožní zdvojnásobniť prostriedky na riešenie úlohy VaV, čo má samozrejme priaznivý odraz v rozsahu a rýchlosti riešenia.</t>
  </si>
  <si>
    <t>1. Nárast veľkosti projektu: Bez podpory APVV by na projekte pracovalo 13 pracovníkov a tieto kapacity by stačili na riešenie úloh podporujúcich výskum a vývoj v oblasti konštrukcie a skúšobníctva. Vďka podpore APVV sme do projektu mohli zapojiť ďalších 6 riešiteľov, najmä zo spoluriešiteľskej organiuácie Technickej univerzity v Košiciach. Zvýšila sa tým aj veľkosť projektu o riešenie ďalšej úlohy, ktorá podporuje VaV v oblasti technológií. Nárast kapacít je približne 20% oproti stavu bez podpory.</t>
  </si>
  <si>
    <t>2. Nárast rozsahu: Vďaka podpore APVV sa projekt rozšíril aj o výskum a vývoj technológií, pri ktorých ide o návrh riešení a ich experimentálne overenie v časti vytvárania veľmi presných technologických postupov brúsenia súčiastok, čo má za následok rozšírenie hmotných výstupov projektu.</t>
  </si>
  <si>
    <t>3. Zvýšenie rýchlosti: Rozšírením kolektívu vďaka podpore APVV o skúsených a erudovaných pracovníkov univerzity prispeje ku skráteniu času potrebného a dosiahnutie požadovaných výstupov a prispeje aj k vyššej efektivite, najmä kvôli dostupnosti experimentálnej techniky a potrebného know-how.</t>
  </si>
  <si>
    <t>4. Zvýšenie celkovej sumy vynaloženej na VaV: Náklady na výskum a vývoj v SPINEA, s.r.o. sa medziročne zvyšujú v priemere o 5-10% z vlastných zdrojov firmy. Získané prostriedky z dotácie dopĺňajú tieto zdroje a rozširujú možnosti výslumu a vývoja vo firme. Celková suma vynaložená príjemcom pomoci SPINEA, s.r.o. bude predstavovať na VaV 3 848 000,- Sk, celkový rozpočet projektu vďaka podpore APVV je vo výške 7 756 000,- Sk.</t>
  </si>
  <si>
    <t>1. Nárast veľkosti projektu: V súvislosti s poskytnutím štátnej pomoci sa zvýšili náklady na riešenie projektu o 30%.</t>
  </si>
  <si>
    <t>2. Nárast rozsahu: Vďaka pomoci je rozšírená vecná náplň projektu o ďalší výstup.</t>
  </si>
  <si>
    <t>3. Zvýšenie rýchlosti: V nadväznosti na spresnenie termínu začiatku a ukončenia riešenia projektu pri obsahovo nezmenenej náplni sa zvýši rýchlosť riešenia.</t>
  </si>
  <si>
    <t>4. Zvýšenie celkovej sumy vynaloženej na VaV: Celková suma vynakladaná na riešenie VaV vo VUCHT riešením tohto projektu vzrastie.</t>
  </si>
  <si>
    <t>Predmetná Schéma sa vzťahuje na Výzvu VMSP - P - 2009</t>
  </si>
  <si>
    <t>Predmetná Schéma sa vzťahuje na Výzvu APVV - 2007</t>
  </si>
  <si>
    <t>Individuálny príjemca štátnej pomoci - N 279/2007</t>
  </si>
  <si>
    <t>Preukázanie motivačného účinku a nevyhnutnosti pomoci na riešenie projektov - veľký podnik  (2009)</t>
  </si>
  <si>
    <t>VUJE , a.s.</t>
  </si>
  <si>
    <t>APVV-0399-06</t>
  </si>
  <si>
    <t>2. Nárast rozsahu: Zvýšenie počtu očakávaných výstupov projektu, náročnejší projekt demonštrovaný vyššou pravdepodobnosťou vedeckého alebo technologického pokroku alebo vyšším rizikom zlyhania (spojeného najmä s vyšším rizikom výskumného projektu, dlhodobou povahou projektu a neistotou jeho výsledkov)</t>
  </si>
  <si>
    <t>3. Zvýšenie rýchlosti: Kratší čas ukončenia projektu v porovnaní s rovnakým projektom, ktorý sa realizuje bez pomoci.</t>
  </si>
  <si>
    <t>4. Zvýšenie celkovej sumy vynaloženej na VaV: Zvýšenie celkovej sumy vynaloženej príjemcom na VaV, zmeny záväzného rozpočtu na projekt (bez zodpovedajúceho zníženia rozpočtu iných projektov), zvýšenie celkovej sumy vynaloženej príjemcom pomoci na VaV ako podielu celkového obratu.</t>
  </si>
  <si>
    <t>1. Nárast veľkosti projektu: Zvýšenie celkových nákladov na projekt (bez zníženia výdavkov prijímateľa pomoci v porovnaní so situáciou bez pomoci), zvýšenie počtu ľudí pridelených na činnosti v oblasti VaV. Na riešenie projektu budú prijatí dvaja pracovníci.</t>
  </si>
  <si>
    <t>Správa o poskytnutej štátnej pomoci za rok 2009 (na základe časti 10.1.1. rámca)</t>
  </si>
  <si>
    <t>Zákon č. 185/2009 Z.z. o stimuloch pre výskum a vývoj a o doplnení zákona 595/2003 Z. z. o dani z príjmov v znení neskorších predpisov  (schéma štátnej pomoci)                                                                  (MŠ SR)</t>
  </si>
  <si>
    <t>X 946/2009</t>
  </si>
  <si>
    <t>Celková výška pridelenej pomoci (v národnej mene, v miliónoch):</t>
  </si>
  <si>
    <t>1, 285 088 € / 42, 657 106 Sk</t>
  </si>
  <si>
    <r>
      <rPr>
        <sz val="9"/>
        <color indexed="10"/>
        <rFont val="Times New Roman"/>
        <family val="1"/>
      </rPr>
      <t>V prípade každej pomoci poskytnutej v rámci schválenej schémy veľkým podnikom</t>
    </r>
    <r>
      <rPr>
        <sz val="9"/>
        <rFont val="Times New Roman"/>
        <family val="1"/>
      </rPr>
      <t xml:space="preserve"> vysvetlite, akým spôsobom bol dodržaný stimulačný účinok pomoci, ktorá bola takýmto podnikom poskytnutá. Na tento účel použite nižšie uvedené kritériá, stanovené v kapitole 6 rámca. Komisia si môže následne vyžiadať ďalšie informácie, ako napr. použité ukazovatele. Použité kritériá označte krížikom („X“).</t>
    </r>
  </si>
  <si>
    <t>Pridelená suma (v národnej mene, v miliónoch) € / Sk</t>
  </si>
  <si>
    <t>Intenzita štátnej pomoci                      (v %)</t>
  </si>
  <si>
    <t>Stručný popis stimulačného účinku pomoci poskytnutej pre veľké podniky</t>
  </si>
  <si>
    <t>1.Podmienené uvoľňovanie materiálov z vyraďovania jadrových zariadení - DECOM, a.s.,</t>
  </si>
  <si>
    <t>Podmienené uvoľňovanie materiálov z vyraďovania jadrových zariadení - CD-2009-36909/39460-1:11</t>
  </si>
  <si>
    <t xml:space="preserve"> 0,062 380 / 2,070 636</t>
  </si>
  <si>
    <t>7210 - Výskum a experimentálny vývoj v oblasti pírodných a technických vied</t>
  </si>
  <si>
    <t>2. Výskum nových kultivačných substrátov pre prípravu očkovacích látok IMUNA PHARM, a.s.</t>
  </si>
  <si>
    <t>Výskum nových kultivačných substrátov pre prípravu očkovacích látok - CD-2009-36912/39534-1:11</t>
  </si>
  <si>
    <t>1,144 819 / 38,001 030</t>
  </si>
  <si>
    <t>21 100 - Výroba základných farmaceutických výrobkov</t>
  </si>
  <si>
    <t>3. Identifikácia kľúčových kompetencií študentov vysokých škôl pre potreby rozvoja vedomostnej spoločnosti na Slovensku - Výskumný ústav stavebnej informatiky, s.r.o.</t>
  </si>
  <si>
    <t>31687474/2020485731</t>
  </si>
  <si>
    <t>Identifikácia kľúčových kompetencií študentov vysokých škôl pre potreby rozvoja vedomostnej spoločnosti na Slovensku - CD-2009-36907/39461-1:11</t>
  </si>
  <si>
    <t>0,025 512 /           0,846 843</t>
  </si>
  <si>
    <t xml:space="preserve">7220 - Výskum a experimentálny vývoj v oblasti spoločenských a humanitných
vied 
</t>
  </si>
  <si>
    <t>4. Výskumný ústav papiera a celulózy a.s.</t>
  </si>
  <si>
    <t>31380051/2020346449</t>
  </si>
  <si>
    <t>Projekty "Interakcia kvapalín s povrchom papiera" a "Konverzia technológie výroby flutingu v Smurfit Kappa Štúrovo" - CD-2009-36917/39541-1:11</t>
  </si>
  <si>
    <t>0,023437 /                    0,777965</t>
  </si>
  <si>
    <t>7210 - Výskum a experimentálny vývoj v oblasti prírodných a technických vied</t>
  </si>
  <si>
    <t>CEIT SK, s.r.o.</t>
  </si>
  <si>
    <t>35728256/202026338</t>
  </si>
  <si>
    <t>Projekty "Návrh systému on-line sledovania, riadenia a analýzy logistických procesov" CD-2009-37165/39872-1:11 (projekt aplikovaného výskumu, štúdia tech. realizovateľnosti, projekt ochrany priemyselného vlastníctva)</t>
  </si>
  <si>
    <t>0,02894 /                      0,960 632</t>
  </si>
  <si>
    <t xml:space="preserve">(1) Údaje v tejto správe by sa mali týkať len pridelených súm. Napríklad ak bolo v roku 2009 pridelených 100 mil. EUR, ktoré sa však vyplácajú v jednotlivých splátkach počas nasledujúcich 5 rokov, pre toto opatrenie by sa mala predložiť iba jedna správa, </t>
  </si>
  <si>
    <r>
      <t xml:space="preserve">(2) V prípade iných foriem pomoci ako granty, napr. úvery alebo záruky, uveďte iba zodpovedajúci prvok pomoci (ekvivalent grantu) a </t>
    </r>
    <r>
      <rPr>
        <u val="single"/>
        <sz val="10"/>
        <rFont val="Times New Roman"/>
        <family val="1"/>
      </rPr>
      <t>nie</t>
    </r>
    <r>
      <rPr>
        <sz val="10"/>
        <rFont val="Times New Roman"/>
        <family val="1"/>
      </rPr>
      <t xml:space="preserve"> celkovú výšku úveru alebo záruky. Ak sa pomoc poskytuje vo viacerých formách, uveďte iba jeden číselný údaj vyjadrený a</t>
    </r>
  </si>
  <si>
    <t>(6) Odvetvie - vychádza zo štatistickej klasifikácie ekonomických činností v ES (NACE).</t>
  </si>
  <si>
    <t>(*) NACE je štatistická klasifikácia ekonomických činností v Európskom spoločenstve. Pozri nariadenie (ES) č. 1893/2006 z 20. decembra 2006, ktorým sa zavádza štatistická klasifikácia ekonomických činností NACE Revision 2, Ú. v. EÚ L 393, 30.12.2006, s. 1</t>
  </si>
  <si>
    <t xml:space="preserve">V prípade, že príjemcom je veľký podnik je potrebné túto skutočnosť náležite vyznačiť. </t>
  </si>
  <si>
    <t xml:space="preserve">V prípade, že príjemcom je veľký podnik je potrebné popísať ako bol dodržaný motivačný účinok pomoci.  </t>
  </si>
  <si>
    <r>
      <t xml:space="preserve">(2) V prípade iných foriem pomoci ako granty, napr. úvery alebo záruky, uveďte iba zodpovedajúci prvok pomoci (ekvivalent grantu) a </t>
    </r>
    <r>
      <rPr>
        <u val="single"/>
        <sz val="9"/>
        <rFont val="Times New Roman"/>
        <family val="1"/>
      </rPr>
      <t>nie</t>
    </r>
    <r>
      <rPr>
        <sz val="9"/>
        <rFont val="Times New Roman"/>
        <family val="1"/>
      </rPr>
      <t xml:space="preserve"> celkovú výšku úveru alebo záruky. Ak sa pomoc poskytuje vo viacerých formách, uveďte iba jeden číselný údaj vyjadrený a</t>
    </r>
  </si>
  <si>
    <t xml:space="preserve">(1) Údaje v tejto správe by sa mali týkať len pridelených súm. Napríklad ak bolo v roku 2007 pridelených 100 mil. EUR, ktoré sa však vyplácajú v jednotlivých splátkach počas nasledujúcich 5 rokov, pre toto opatrenie by sa mala predložiť iba jedna správa, </t>
  </si>
  <si>
    <t xml:space="preserve">Zmeny historických údajov je potrebné označiť. </t>
  </si>
  <si>
    <t>Poznamka SIEA: podfarbené bunky zelenou sú odstúpené projekty</t>
  </si>
  <si>
    <t>všetky poskytnuté peňažné prostriedky boli vrátené v roku 2007</t>
  </si>
  <si>
    <t>zvýšenie počtu zamestnancov, modernizované technológie</t>
  </si>
  <si>
    <t>VP</t>
  </si>
  <si>
    <t>ZTS Elektronika ES, a.s.</t>
  </si>
  <si>
    <t>33000</t>
  </si>
  <si>
    <t>Inovatívne ekologicky čisté špičkové technológie pre elektronické zariadenia/11110300087</t>
  </si>
  <si>
    <t>36310221 / 2020115295</t>
  </si>
  <si>
    <t>MSP</t>
  </si>
  <si>
    <t>ONESOFT spol. s r.o.</t>
  </si>
  <si>
    <t>33300</t>
  </si>
  <si>
    <t>Vývoj dvojokruhového mikropočítačového univerzálneho prietokového počítadla FC2000/11110300071</t>
  </si>
  <si>
    <t>00693529 / 2020466701</t>
  </si>
  <si>
    <t>zvýšenie počtu registrovaných patentov, zvýšenie tržieb a príjmov z exportu</t>
  </si>
  <si>
    <t>ELEKTROKARBON a.s</t>
  </si>
  <si>
    <t>24100</t>
  </si>
  <si>
    <t>Výskum v oblasti uhlíkových materiálov/11110300067</t>
  </si>
  <si>
    <t>31412432 / 202041942</t>
  </si>
  <si>
    <t>VUP, a.s</t>
  </si>
  <si>
    <t>73100</t>
  </si>
  <si>
    <t>Výskum výroby aminonaftoovyých kyselín/11110300066</t>
  </si>
  <si>
    <t>36002071 / 2020469462</t>
  </si>
  <si>
    <t>Pridelená suma (v národnej mene, v miliónoch)</t>
  </si>
  <si>
    <t xml:space="preserve"> SK 42 2003</t>
  </si>
  <si>
    <t>Schéma na podporu priemyselného výskumu a predsúťažného vývoja (schéma štátnej pomoci)          (MH SR)</t>
  </si>
  <si>
    <t>Ročná správa za rok 2006 (na základe časti 10.1.1. rámca)</t>
  </si>
  <si>
    <r>
      <t>Nárast rozsahu:</t>
    </r>
    <r>
      <rPr>
        <sz val="10"/>
        <rFont val="Arial"/>
        <family val="2"/>
      </rPr>
      <t xml:space="preserve"> Zvýši sa počet nových / modernizovaných technológií.</t>
    </r>
  </si>
  <si>
    <r>
      <t xml:space="preserve">Nárast veľkosti projektu: </t>
    </r>
    <r>
      <rPr>
        <sz val="10"/>
        <rFont val="Arial"/>
        <family val="2"/>
      </rPr>
      <t>realizáciou projektu je zvýšený počet zamestnancov, ktorí sú zapojení do výskumno-vývojovej činnosti v podniku.</t>
    </r>
  </si>
  <si>
    <r>
      <t xml:space="preserve">Nárast rozsahu: </t>
    </r>
    <r>
      <rPr>
        <sz val="10"/>
        <rFont val="Arial"/>
        <family val="2"/>
      </rPr>
      <t>realizáciou projektu sa zvyšuje počet registrovaných patentov nadväzujúcich na výsledky projektu a výrazným spôsobom sa zvýšia tržby ako aj príjmy z exportu za predaj výrobkov vyrobených na základe výsledkov výskumno-vývojového projektu. Bez poskytnutia pomoci by príjemca pomoci nebol schopný zrealizovať tak rozsiahly projekt s neistým výsledkom.</t>
    </r>
  </si>
  <si>
    <t>SK 42/2003</t>
  </si>
  <si>
    <t>Preukázanie motivačného účinku a nevyhnutnosti pomoci na riešenie projektov - veľké podniky (2006)</t>
  </si>
  <si>
    <t>všetky poskytnuté peňažné prostriedky boli vrátené v roku 2008</t>
  </si>
  <si>
    <t>zvýšený počet moderných technológií, zvýšené tržby, projekt s neistým výsledkom</t>
  </si>
  <si>
    <t>MATADOR a.s.</t>
  </si>
  <si>
    <t>25110</t>
  </si>
  <si>
    <t>Vývoj novej generácie vysokorýchlostných autoplášťou spoločnosti MATADOR, a.s. s cieľom zvýšenia konkurenciaschopnosti produkcie spoločnosti na trhoch EÚ/11110300081</t>
  </si>
  <si>
    <t>00152820 / 2020472872</t>
  </si>
  <si>
    <t>ALYA, s.r.o.</t>
  </si>
  <si>
    <t>33200</t>
  </si>
  <si>
    <t>Výsku a vývoj nového vážiaceho indikátora/11110300075</t>
  </si>
  <si>
    <t>00617776 / 2020513000</t>
  </si>
  <si>
    <t>zvýšenie počtu zamestnancov výskumu a vývoja, projekt s neistým výsledkom</t>
  </si>
  <si>
    <t>WAY INDUSTRY, a.s.</t>
  </si>
  <si>
    <t>29520</t>
  </si>
  <si>
    <t>Vývoj malého šmykom riadeného nakladača L-453/11110300073</t>
  </si>
  <si>
    <t>36034681 / 2020068380</t>
  </si>
  <si>
    <t>VUJE, a.s.</t>
  </si>
  <si>
    <t>Vývoj manipulátora IRIS-ZOK preskúšanie parogenerátorov typu VVER-440/11110300072</t>
  </si>
  <si>
    <t>31450474 / 2020392539</t>
  </si>
  <si>
    <t>Ročná správa za rok 2007 (na základe časti 10.1.1. rámca)</t>
  </si>
  <si>
    <r>
      <t xml:space="preserve">Nárast rozsahu: </t>
    </r>
    <r>
      <rPr>
        <sz val="10"/>
        <rFont val="Arial"/>
        <family val="2"/>
      </rPr>
      <t>realizáciou projektu sa zvýši počet moedrných technológií u príjemcu pomoci, pričom príjemca pomoci bude schopný zvýšiť svoje tržby. Bez poskytnutia pomoci by príjemca pomoci nebol schopný zrealizovať tak rozsiahly projekt s neistým výsledkom.</t>
    </r>
  </si>
  <si>
    <r>
      <t>Nárast rozsahu:</t>
    </r>
    <r>
      <rPr>
        <sz val="10"/>
        <rFont val="Arial"/>
        <family val="2"/>
      </rPr>
      <t xml:space="preserve"> Vzhľadom na charakter výsledkov riešenia by príjemca pomoci nebol bez pomoci schopný realizovať výskum a vývoj v predmetnom rozsahu podporeného projektu.</t>
    </r>
  </si>
  <si>
    <t>Preukázanie motivačného účinku a nevyhnutnosti pomoci na riešenie projektov - veľké podniky (2007)</t>
  </si>
  <si>
    <r>
      <t xml:space="preserve">(2) V prípade iných foriem pomoci ako granty, napr. úvery alebo záruky, uveďte iba zodpovedajúci prvok pomoci (ekvivalent grantu) a </t>
    </r>
    <r>
      <rPr>
        <u val="single"/>
        <sz val="9"/>
        <rFont val="Times New Roman"/>
        <family val="1"/>
      </rPr>
      <t>nie</t>
    </r>
    <r>
      <rPr>
        <sz val="9"/>
        <rFont val="Times New Roman"/>
        <family val="1"/>
      </rPr>
      <t xml:space="preserve"> celkovú výšku úveru alebo záruky. Ak sa pomoc poskytuje vo viacerých formách, uveďte iba jeden číselný údaj vyjadrený ako súčet jednotlivých prvkov pomoci.</t>
    </r>
  </si>
  <si>
    <t>tento projekt bude vyplatený v roku 2009</t>
  </si>
  <si>
    <t>BILLIK, spol. s r.o.</t>
  </si>
  <si>
    <t>29220</t>
  </si>
  <si>
    <t>Priemyselný výskum univerzálnych zváracích zariadení/11110300094</t>
  </si>
  <si>
    <t>31425658 / 2020409303</t>
  </si>
  <si>
    <t>Zvýšenie počtu zamestnancov, zrýchlenie uvedenia nového produktu na trh</t>
  </si>
  <si>
    <t>Matador Automotive, a.s.</t>
  </si>
  <si>
    <t>29240</t>
  </si>
  <si>
    <t>Vývoj procesu výroby foriem pre autoplášte/11110300093</t>
  </si>
  <si>
    <t>31632301 / 2020437738</t>
  </si>
  <si>
    <t>VUCHT a.s.</t>
  </si>
  <si>
    <t>Príprava polynérnych disperzií s využitím funkčných monomérov/11110300084</t>
  </si>
  <si>
    <t>31322034 / 2020332611</t>
  </si>
  <si>
    <t>zvýšenie počtu zamestnancov výskumu a vývoja, projekt s neistým výsledkom, vyšší počet moderných technológií</t>
  </si>
  <si>
    <t>TATRAVAGÓNKA a.s.</t>
  </si>
  <si>
    <t>35200</t>
  </si>
  <si>
    <t>Zvýšenie konkurencieschpnosti spoločnosti Tatravagónka a.s. Poprad prostredníctvom vývoja nového nákladného podvozku pre železničnú dopravu/11110300076</t>
  </si>
  <si>
    <t>31699847 / 2020514496</t>
  </si>
  <si>
    <t>Ročná správa za rok 2008 (na základe časti 10.1.1. rámca)</t>
  </si>
  <si>
    <r>
      <t>Zvýšenie rýchlosti:</t>
    </r>
    <r>
      <rPr>
        <sz val="10"/>
        <rFont val="Arial"/>
        <family val="2"/>
      </rPr>
      <t xml:space="preserve"> Realizáciou projektu s prispením štátnej pomoci sa projekt ukončí rýchlejšie ako porovnateľný projekt bez štátnej pomoci (Rýchlejšie uvedenie nového  výrobku  - pneumatiky - na trh, a to skrátením etapy vývoja foriem autoplášťov)</t>
    </r>
  </si>
  <si>
    <r>
      <t>Nárast rozsahu:</t>
    </r>
    <r>
      <rPr>
        <sz val="10"/>
        <rFont val="Arial"/>
        <family val="2"/>
      </rPr>
      <t xml:space="preserve"> Vzhľadom na charakter výsledkov riešenia by príjemca pomoci nebol bez pomoci schopný realizovať výskum a vývoj v predmetnom rozsahu podporeného projektu. Okrem toho sa zvýši počet nových / modernizovaných technológií využívaných u príjemcu pomoci.</t>
    </r>
  </si>
  <si>
    <t>Preukázanie motivačného účinku a nevyhnutnosti pomoci na riešenie projektov - veľké podniky (2008)</t>
  </si>
  <si>
    <t xml:space="preserve">Poznamka SIEA - podfarbené bunky žltou sú odstúpené projekty, kde bolo odstúpené od Zmluvy o NFP v roku 2009. Projekty kde bolo odstúpené od Zmluvy o NFP v predchádzajúcich rokoch nie su uvedené. </t>
  </si>
  <si>
    <t>PP podal jednu ŽoP - záverečnú, tá bola zamietnutá, SIEA odstúpila od zmluvy o NFP. Preplatené NFP = 0,00 € .</t>
  </si>
  <si>
    <t>Projekt riadne ukončený, pred rokom 2009. V roku 2009 bolo NFP čerpané</t>
  </si>
  <si>
    <t>Projekt riadne ukončený, pred rokom 2009. V roku 2009 nebolo NFP čerpané</t>
  </si>
  <si>
    <t>Projekt riadne ukončený pred rokom 2009. V roku 2009 nebolo NFP čerpané</t>
  </si>
  <si>
    <t xml:space="preserve">Projekt riadne ukončený pred rokom 2009. V roku 2009 nebolo NFP čerpané. Následne v roku 2009 PP porušil zmluvu o NFP. PP nevrátil poskytnuté peňažné prostriedky, ktoré mal vrátiť po odstúpení od zmluvy o NFP  </t>
  </si>
  <si>
    <t>Pridelená suma - čerpanie NFP v roku 2009 ( v € )</t>
  </si>
  <si>
    <r>
      <t xml:space="preserve">Celková výška pridelenej pomoci - čerpanie NFP v roku 2009(v </t>
    </r>
    <r>
      <rPr>
        <b/>
        <sz val="12"/>
        <rFont val="Arial"/>
        <family val="2"/>
      </rPr>
      <t>€</t>
    </r>
    <r>
      <rPr>
        <b/>
        <sz val="12"/>
        <rFont val="Times New Roman"/>
        <family val="1"/>
      </rPr>
      <t>):</t>
    </r>
  </si>
  <si>
    <t>Priemyselný výskum univerzálnych zváracích zariadení / 11110300094</t>
  </si>
  <si>
    <t>Zvýšenie konkurencieschpnosti spoločnosti Tatravagónka a.s. Poprad prostredníctvom vývoja nového nákladného podvozku pre železničnú dopravu / 11110300076</t>
  </si>
  <si>
    <t>Vývoj malého šmykom riadeného nakladača L-453 / 11110300073</t>
  </si>
  <si>
    <t>Vývoj manipulátora IRIS-ZOK preskúšanie parogenerátorov typu VVER-440 / 11110300072</t>
  </si>
  <si>
    <t>Výskum v oblasti uhlíkových materiálov / 11110300067</t>
  </si>
  <si>
    <t xml:space="preserve"> 1) Výzva APVV - 2007</t>
  </si>
  <si>
    <t>2) Výzva VMSP - P - 2009</t>
  </si>
</sst>
</file>

<file path=xl/styles.xml><?xml version="1.0" encoding="utf-8"?>
<styleSheet xmlns="http://schemas.openxmlformats.org/spreadsheetml/2006/main">
  <numFmts count="11">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000"/>
    <numFmt numFmtId="165" formatCode="0.000"/>
    <numFmt numFmtId="166" formatCode="#,##0.000000"/>
  </numFmts>
  <fonts count="68">
    <font>
      <sz val="10"/>
      <name val="Arial"/>
      <family val="0"/>
    </font>
    <font>
      <sz val="11"/>
      <color indexed="8"/>
      <name val="Calibri"/>
      <family val="2"/>
    </font>
    <font>
      <sz val="10"/>
      <name val="Arial CE"/>
      <family val="0"/>
    </font>
    <font>
      <sz val="8"/>
      <name val="Arial"/>
      <family val="2"/>
    </font>
    <font>
      <b/>
      <sz val="12"/>
      <name val="Arial"/>
      <family val="2"/>
    </font>
    <font>
      <b/>
      <sz val="10"/>
      <name val="Times New Roman"/>
      <family val="1"/>
    </font>
    <font>
      <sz val="10"/>
      <name val="Times New Roman"/>
      <family val="1"/>
    </font>
    <font>
      <u val="single"/>
      <sz val="10"/>
      <name val="Times New Roman"/>
      <family val="1"/>
    </font>
    <font>
      <b/>
      <sz val="12"/>
      <name val="Times New Roman"/>
      <family val="1"/>
    </font>
    <font>
      <sz val="9"/>
      <name val="Times New Roman"/>
      <family val="1"/>
    </font>
    <font>
      <b/>
      <sz val="9"/>
      <name val="Times New Roman"/>
      <family val="1"/>
    </font>
    <font>
      <sz val="12"/>
      <name val="Times New Roman"/>
      <family val="1"/>
    </font>
    <font>
      <sz val="12"/>
      <name val="Arial"/>
      <family val="2"/>
    </font>
    <font>
      <b/>
      <sz val="12"/>
      <color indexed="10"/>
      <name val="Times New Roman"/>
      <family val="1"/>
    </font>
    <font>
      <sz val="12"/>
      <color indexed="10"/>
      <name val="Times New Roman"/>
      <family val="1"/>
    </font>
    <font>
      <sz val="10"/>
      <color indexed="10"/>
      <name val="Times New Roman"/>
      <family val="1"/>
    </font>
    <font>
      <sz val="9"/>
      <color indexed="8"/>
      <name val="Arial"/>
      <family val="2"/>
    </font>
    <font>
      <sz val="9"/>
      <name val="Arial"/>
      <family val="2"/>
    </font>
    <font>
      <u val="single"/>
      <sz val="10"/>
      <color indexed="12"/>
      <name val="Arial"/>
      <family val="2"/>
    </font>
    <font>
      <b/>
      <sz val="9"/>
      <color indexed="8"/>
      <name val="Arial"/>
      <family val="2"/>
    </font>
    <font>
      <b/>
      <sz val="9"/>
      <name val="Arial"/>
      <family val="2"/>
    </font>
    <font>
      <b/>
      <sz val="10"/>
      <color indexed="8"/>
      <name val="Times New Roman"/>
      <family val="1"/>
    </font>
    <font>
      <b/>
      <sz val="12"/>
      <color indexed="8"/>
      <name val="Times New Roman"/>
      <family val="1"/>
    </font>
    <font>
      <sz val="9"/>
      <color indexed="10"/>
      <name val="Times New Roman"/>
      <family val="1"/>
    </font>
    <font>
      <u val="single"/>
      <sz val="9"/>
      <name val="Times New Roman"/>
      <family val="1"/>
    </font>
    <font>
      <b/>
      <sz val="10"/>
      <name val="Arial"/>
      <family val="2"/>
    </font>
    <font>
      <b/>
      <sz val="10"/>
      <color indexed="8"/>
      <name val="Arial"/>
      <family val="2"/>
    </font>
    <font>
      <b/>
      <sz val="9"/>
      <color indexed="10"/>
      <name val="Times New Roman"/>
      <family val="1"/>
    </font>
    <font>
      <sz val="8"/>
      <name val="Times New Roman"/>
      <family val="1"/>
    </font>
    <font>
      <b/>
      <sz val="10"/>
      <color indexed="10"/>
      <name val="Arial"/>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rgb="FFFF0000"/>
      <name val="Times New Roman"/>
      <family val="1"/>
    </font>
    <font>
      <b/>
      <sz val="12"/>
      <color rgb="FFFF0000"/>
      <name val="Times New Roman"/>
      <family val="1"/>
    </font>
    <font>
      <b/>
      <sz val="9"/>
      <color rgb="FFFF0000"/>
      <name val="Times New Roman"/>
      <family val="1"/>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rgb="FFFFFF00"/>
        <bgColor indexed="64"/>
      </patternFill>
    </fill>
    <fill>
      <patternFill patternType="solid">
        <fgColor indexed="41"/>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right style="thin"/>
      <top style="thin"/>
      <bottom style="thin"/>
    </border>
    <border>
      <left/>
      <right/>
      <top style="thin"/>
      <bottom style="thin"/>
    </border>
    <border>
      <left style="thin"/>
      <right style="thin"/>
      <top/>
      <bottom style="thin"/>
    </border>
    <border>
      <left style="medium"/>
      <right style="thin"/>
      <top/>
      <bottom style="thin"/>
    </border>
    <border>
      <left style="thin"/>
      <right style="medium"/>
      <top/>
      <bottom style="thin"/>
    </border>
    <border>
      <left style="thin"/>
      <right/>
      <top style="thin"/>
      <bottom style="thin"/>
    </border>
    <border>
      <left/>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border>
    <border>
      <left/>
      <right/>
      <top style="thin"/>
      <bottom/>
    </border>
    <border>
      <left/>
      <right style="thin"/>
      <top style="medium"/>
      <bottom style="thin"/>
    </border>
    <border>
      <left/>
      <right style="thin"/>
      <top style="thin"/>
      <bottom style="medium"/>
    </border>
    <border>
      <left style="thin"/>
      <right/>
      <top style="thin"/>
      <bottom/>
    </border>
    <border>
      <left style="medium"/>
      <right/>
      <top style="medium"/>
      <bottom style="medium"/>
    </border>
    <border>
      <left/>
      <right/>
      <top style="medium"/>
      <bottom style="medium"/>
    </border>
    <border>
      <left/>
      <right style="medium"/>
      <top style="medium"/>
      <bottom style="medium"/>
    </border>
    <border>
      <left style="thin"/>
      <right/>
      <top style="medium"/>
      <bottom/>
    </border>
    <border>
      <left/>
      <right/>
      <top style="medium"/>
      <bottom/>
    </border>
    <border>
      <left style="medium"/>
      <right style="thin"/>
      <top style="thin"/>
      <bottom/>
    </border>
    <border>
      <left style="thin"/>
      <right style="medium"/>
      <top style="thin"/>
      <bottom/>
    </border>
    <border>
      <left style="thin"/>
      <right style="thin"/>
      <top style="thin"/>
      <bottom/>
    </border>
    <border>
      <left style="thin"/>
      <right/>
      <top/>
      <botto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top/>
      <bottom style="thin"/>
    </border>
    <border>
      <left/>
      <right/>
      <top/>
      <bottom style="thin"/>
    </border>
    <border>
      <left/>
      <right style="thin"/>
      <top/>
      <bottom style="thin"/>
    </border>
    <border>
      <left/>
      <right style="thin"/>
      <top/>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thin"/>
      <bottom/>
    </border>
    <border>
      <left/>
      <right style="medium"/>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0" borderId="0" applyNumberFormat="0" applyBorder="0" applyAlignment="0" applyProtection="0"/>
    <xf numFmtId="0" fontId="18" fillId="0" borderId="0" applyNumberFormat="0" applyFill="0" applyBorder="0" applyAlignment="0" applyProtection="0"/>
    <xf numFmtId="0" fontId="50"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22" borderId="0" applyNumberFormat="0" applyBorder="0" applyAlignment="0" applyProtection="0"/>
    <xf numFmtId="0" fontId="0" fillId="0" borderId="0">
      <alignment/>
      <protection/>
    </xf>
    <xf numFmtId="0" fontId="2" fillId="0" borderId="0">
      <alignment/>
      <protection/>
    </xf>
    <xf numFmtId="9" fontId="0" fillId="0" borderId="0" applyFont="0" applyFill="0" applyBorder="0" applyAlignment="0" applyProtection="0"/>
    <xf numFmtId="0" fontId="0" fillId="23" borderId="5" applyNumberFormat="0" applyFont="0" applyAlignment="0" applyProtection="0"/>
    <xf numFmtId="0" fontId="55" fillId="0" borderId="6" applyNumberFormat="0" applyFill="0" applyAlignment="0" applyProtection="0"/>
    <xf numFmtId="0" fontId="56" fillId="0" borderId="7"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4" borderId="8" applyNumberFormat="0" applyAlignment="0" applyProtection="0"/>
    <xf numFmtId="0" fontId="60" fillId="25" borderId="8" applyNumberFormat="0" applyAlignment="0" applyProtection="0"/>
    <xf numFmtId="0" fontId="61" fillId="25" borderId="9" applyNumberFormat="0" applyAlignment="0" applyProtection="0"/>
    <xf numFmtId="0" fontId="62" fillId="0" borderId="0" applyNumberFormat="0" applyFill="0" applyBorder="0" applyAlignment="0" applyProtection="0"/>
    <xf numFmtId="0" fontId="63"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cellStyleXfs>
  <cellXfs count="470">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NumberFormat="1" applyFont="1" applyFill="1" applyBorder="1" applyAlignment="1">
      <alignment horizontal="center" wrapText="1"/>
    </xf>
    <xf numFmtId="0" fontId="6" fillId="0" borderId="0" xfId="0" applyFont="1" applyBorder="1" applyAlignment="1">
      <alignment/>
    </xf>
    <xf numFmtId="0" fontId="6" fillId="0" borderId="0" xfId="0" applyFont="1" applyAlignment="1">
      <alignment/>
    </xf>
    <xf numFmtId="0" fontId="5" fillId="0" borderId="0" xfId="0" applyFont="1" applyAlignment="1">
      <alignment horizontal="center" vertical="center" wrapText="1"/>
    </xf>
    <xf numFmtId="49" fontId="6" fillId="0" borderId="10" xfId="0" applyNumberFormat="1" applyFont="1" applyFill="1" applyBorder="1" applyAlignment="1">
      <alignment horizontal="center"/>
    </xf>
    <xf numFmtId="49" fontId="5" fillId="0" borderId="10" xfId="0" applyNumberFormat="1" applyFont="1" applyFill="1" applyBorder="1" applyAlignment="1">
      <alignment horizontal="center"/>
    </xf>
    <xf numFmtId="49" fontId="5" fillId="0" borderId="11" xfId="0" applyNumberFormat="1" applyFont="1" applyFill="1" applyBorder="1" applyAlignment="1">
      <alignment horizontal="center"/>
    </xf>
    <xf numFmtId="0" fontId="6" fillId="0" borderId="0" xfId="0" applyFont="1" applyAlignment="1">
      <alignment vertical="center" wrapText="1"/>
    </xf>
    <xf numFmtId="0" fontId="8" fillId="0" borderId="0" xfId="0" applyFont="1" applyAlignment="1">
      <alignment/>
    </xf>
    <xf numFmtId="0" fontId="8" fillId="0" borderId="10" xfId="0" applyFont="1" applyBorder="1" applyAlignment="1">
      <alignment wrapText="1"/>
    </xf>
    <xf numFmtId="49" fontId="6" fillId="0" borderId="10" xfId="0" applyNumberFormat="1" applyFont="1" applyBorder="1" applyAlignment="1">
      <alignment horizontal="right"/>
    </xf>
    <xf numFmtId="0" fontId="6" fillId="0" borderId="10" xfId="0" applyFont="1" applyBorder="1" applyAlignment="1">
      <alignment/>
    </xf>
    <xf numFmtId="49" fontId="5" fillId="0" borderId="10" xfId="0" applyNumberFormat="1" applyFont="1" applyBorder="1" applyAlignment="1">
      <alignment horizontal="right"/>
    </xf>
    <xf numFmtId="0" fontId="5" fillId="0" borderId="10" xfId="0" applyFont="1" applyBorder="1" applyAlignment="1">
      <alignment horizontal="right"/>
    </xf>
    <xf numFmtId="0" fontId="5" fillId="0" borderId="10" xfId="0" applyFont="1" applyBorder="1" applyAlignment="1">
      <alignment/>
    </xf>
    <xf numFmtId="0" fontId="5" fillId="0" borderId="10" xfId="0" applyFont="1" applyBorder="1" applyAlignment="1">
      <alignment horizontal="center" wrapText="1"/>
    </xf>
    <xf numFmtId="49" fontId="5" fillId="0" borderId="10" xfId="0" applyNumberFormat="1" applyFont="1" applyFill="1" applyBorder="1" applyAlignment="1">
      <alignment horizontal="right"/>
    </xf>
    <xf numFmtId="0" fontId="5" fillId="0" borderId="10" xfId="0" applyFont="1" applyFill="1" applyBorder="1" applyAlignment="1">
      <alignment horizontal="right"/>
    </xf>
    <xf numFmtId="0" fontId="5" fillId="0" borderId="10" xfId="0" applyFont="1" applyFill="1" applyBorder="1" applyAlignment="1">
      <alignment/>
    </xf>
    <xf numFmtId="0" fontId="5" fillId="0" borderId="10" xfId="0" applyFont="1" applyFill="1" applyBorder="1" applyAlignment="1">
      <alignment horizontal="center" wrapText="1"/>
    </xf>
    <xf numFmtId="1" fontId="5" fillId="0" borderId="10" xfId="0" applyNumberFormat="1" applyFont="1" applyFill="1" applyBorder="1" applyAlignment="1">
      <alignment/>
    </xf>
    <xf numFmtId="0" fontId="5" fillId="0" borderId="10" xfId="0" applyNumberFormat="1" applyFont="1" applyFill="1" applyBorder="1" applyAlignment="1">
      <alignment horizontal="right"/>
    </xf>
    <xf numFmtId="0" fontId="5" fillId="0" borderId="11" xfId="0" applyFont="1" applyBorder="1" applyAlignment="1">
      <alignment horizontal="right"/>
    </xf>
    <xf numFmtId="49" fontId="6" fillId="0" borderId="10" xfId="0" applyNumberFormat="1" applyFont="1" applyFill="1" applyBorder="1" applyAlignment="1">
      <alignment horizontal="right"/>
    </xf>
    <xf numFmtId="1" fontId="6" fillId="0" borderId="12" xfId="0" applyNumberFormat="1" applyFont="1" applyFill="1" applyBorder="1" applyAlignment="1">
      <alignment/>
    </xf>
    <xf numFmtId="0" fontId="5" fillId="0" borderId="13" xfId="0" applyFont="1" applyFill="1" applyBorder="1" applyAlignment="1">
      <alignment/>
    </xf>
    <xf numFmtId="1" fontId="5" fillId="0" borderId="12" xfId="0" applyNumberFormat="1" applyFont="1" applyFill="1" applyBorder="1" applyAlignment="1">
      <alignment/>
    </xf>
    <xf numFmtId="1" fontId="5" fillId="0" borderId="12" xfId="0" applyNumberFormat="1" applyFont="1" applyFill="1" applyBorder="1" applyAlignment="1">
      <alignment horizontal="right"/>
    </xf>
    <xf numFmtId="0" fontId="5" fillId="0" borderId="13" xfId="0" applyNumberFormat="1" applyFont="1" applyFill="1" applyBorder="1" applyAlignment="1" quotePrefix="1">
      <alignment/>
    </xf>
    <xf numFmtId="164" fontId="5" fillId="0" borderId="11" xfId="0" applyNumberFormat="1" applyFont="1" applyFill="1" applyBorder="1" applyAlignment="1">
      <alignment/>
    </xf>
    <xf numFmtId="1" fontId="5" fillId="0" borderId="12" xfId="0" applyNumberFormat="1" applyFont="1" applyBorder="1" applyAlignment="1">
      <alignment/>
    </xf>
    <xf numFmtId="0" fontId="5" fillId="0" borderId="13" xfId="0" applyFont="1" applyBorder="1" applyAlignment="1">
      <alignment/>
    </xf>
    <xf numFmtId="0" fontId="5" fillId="0" borderId="10" xfId="0" applyFont="1" applyBorder="1" applyAlignment="1">
      <alignment horizontal="center"/>
    </xf>
    <xf numFmtId="0" fontId="5" fillId="0" borderId="13" xfId="0" applyFont="1" applyBorder="1" applyAlignment="1">
      <alignment/>
    </xf>
    <xf numFmtId="0" fontId="5" fillId="0" borderId="13" xfId="0" applyFont="1" applyFill="1" applyBorder="1" applyAlignment="1">
      <alignment/>
    </xf>
    <xf numFmtId="0" fontId="5" fillId="0" borderId="14" xfId="0" applyFont="1" applyBorder="1" applyAlignment="1">
      <alignment/>
    </xf>
    <xf numFmtId="49" fontId="6" fillId="0" borderId="11" xfId="0" applyNumberFormat="1" applyFont="1" applyFill="1" applyBorder="1" applyAlignment="1">
      <alignment horizontal="right"/>
    </xf>
    <xf numFmtId="0" fontId="5" fillId="0" borderId="11" xfId="0" applyFont="1" applyBorder="1" applyAlignment="1">
      <alignment/>
    </xf>
    <xf numFmtId="0" fontId="5" fillId="0" borderId="11" xfId="0" applyFont="1" applyBorder="1" applyAlignment="1">
      <alignment horizontal="center"/>
    </xf>
    <xf numFmtId="1" fontId="5" fillId="0" borderId="15" xfId="0" applyNumberFormat="1" applyFont="1" applyBorder="1" applyAlignment="1">
      <alignment/>
    </xf>
    <xf numFmtId="0" fontId="11" fillId="0" borderId="0" xfId="0" applyFont="1" applyAlignment="1">
      <alignment/>
    </xf>
    <xf numFmtId="0" fontId="8" fillId="0" borderId="16" xfId="0" applyFont="1" applyBorder="1" applyAlignment="1">
      <alignment wrapText="1"/>
    </xf>
    <xf numFmtId="0" fontId="5" fillId="0" borderId="13" xfId="0" applyNumberFormat="1" applyFont="1" applyFill="1" applyBorder="1" applyAlignment="1" applyProtection="1">
      <alignment/>
      <protection locked="0"/>
    </xf>
    <xf numFmtId="0" fontId="5" fillId="0" borderId="10" xfId="0" applyFont="1" applyFill="1" applyBorder="1" applyAlignment="1">
      <alignment horizontal="center"/>
    </xf>
    <xf numFmtId="0" fontId="6" fillId="0" borderId="13" xfId="0" applyNumberFormat="1" applyFont="1" applyFill="1" applyBorder="1" applyAlignment="1" applyProtection="1">
      <alignment/>
      <protection locked="0"/>
    </xf>
    <xf numFmtId="1" fontId="6" fillId="0" borderId="10" xfId="0" applyNumberFormat="1" applyFont="1" applyFill="1" applyBorder="1" applyAlignment="1">
      <alignment/>
    </xf>
    <xf numFmtId="0" fontId="6" fillId="0" borderId="10" xfId="0" applyFont="1" applyBorder="1" applyAlignment="1">
      <alignment vertical="center" wrapText="1"/>
    </xf>
    <xf numFmtId="0" fontId="5" fillId="0" borderId="10" xfId="0" applyNumberFormat="1" applyFont="1" applyFill="1" applyBorder="1" applyAlignment="1" applyProtection="1">
      <alignment horizontal="right"/>
      <protection locked="0"/>
    </xf>
    <xf numFmtId="165" fontId="5" fillId="0" borderId="10" xfId="0" applyNumberFormat="1" applyFont="1" applyFill="1" applyBorder="1" applyAlignment="1" applyProtection="1">
      <alignment horizontal="right"/>
      <protection locked="0"/>
    </xf>
    <xf numFmtId="0" fontId="6" fillId="0" borderId="10" xfId="0" applyNumberFormat="1" applyFont="1" applyFill="1" applyBorder="1" applyAlignment="1" applyProtection="1">
      <alignment horizontal="right"/>
      <protection locked="0"/>
    </xf>
    <xf numFmtId="0" fontId="5" fillId="0" borderId="10" xfId="0" applyNumberFormat="1" applyFont="1" applyFill="1" applyBorder="1" applyAlignment="1" applyProtection="1">
      <alignment/>
      <protection locked="0"/>
    </xf>
    <xf numFmtId="0" fontId="8" fillId="0" borderId="17" xfId="0" applyFont="1" applyBorder="1" applyAlignment="1">
      <alignment wrapText="1"/>
    </xf>
    <xf numFmtId="0" fontId="8" fillId="0" borderId="10" xfId="0" applyFont="1" applyBorder="1" applyAlignment="1">
      <alignment vertical="center" wrapText="1"/>
    </xf>
    <xf numFmtId="0" fontId="9" fillId="0" borderId="0" xfId="0" applyFont="1" applyAlignment="1">
      <alignment vertical="center" wrapText="1"/>
    </xf>
    <xf numFmtId="0" fontId="8" fillId="33" borderId="17" xfId="0" applyFont="1" applyFill="1" applyBorder="1" applyAlignment="1">
      <alignment vertical="center" wrapText="1"/>
    </xf>
    <xf numFmtId="0" fontId="8" fillId="33" borderId="16" xfId="0" applyFont="1" applyFill="1" applyBorder="1" applyAlignment="1">
      <alignment vertical="center" wrapText="1"/>
    </xf>
    <xf numFmtId="0" fontId="8" fillId="0" borderId="0" xfId="0" applyFont="1" applyFill="1" applyBorder="1" applyAlignment="1">
      <alignment vertical="center" wrapText="1"/>
    </xf>
    <xf numFmtId="0" fontId="11" fillId="0" borderId="0" xfId="0" applyFont="1" applyAlignment="1">
      <alignment vertical="center" wrapText="1"/>
    </xf>
    <xf numFmtId="1" fontId="10" fillId="0" borderId="18" xfId="0" applyNumberFormat="1" applyFont="1" applyBorder="1" applyAlignment="1">
      <alignment vertical="center" wrapText="1"/>
    </xf>
    <xf numFmtId="0" fontId="11" fillId="0" borderId="0" xfId="0" applyFont="1" applyFill="1" applyBorder="1" applyAlignment="1">
      <alignment vertical="center" wrapText="1"/>
    </xf>
    <xf numFmtId="0" fontId="10" fillId="0" borderId="19"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0" fillId="0" borderId="18" xfId="0" applyFont="1" applyFill="1" applyBorder="1" applyAlignment="1">
      <alignment vertical="center" wrapText="1"/>
    </xf>
    <xf numFmtId="0" fontId="10" fillId="0" borderId="20" xfId="0" applyFont="1" applyBorder="1" applyAlignment="1">
      <alignment vertical="center" wrapText="1"/>
    </xf>
    <xf numFmtId="0" fontId="10" fillId="0" borderId="13" xfId="0" applyNumberFormat="1" applyFont="1" applyFill="1" applyBorder="1" applyAlignment="1" applyProtection="1">
      <alignment vertical="center" wrapText="1"/>
      <protection/>
    </xf>
    <xf numFmtId="0" fontId="10" fillId="0" borderId="10" xfId="0" applyNumberFormat="1" applyFont="1" applyFill="1" applyBorder="1" applyAlignment="1" applyProtection="1">
      <alignment vertical="center" wrapText="1"/>
      <protection/>
    </xf>
    <xf numFmtId="0" fontId="10" fillId="0" borderId="10" xfId="0" applyFont="1" applyFill="1" applyBorder="1" applyAlignment="1">
      <alignment vertical="center" wrapText="1"/>
    </xf>
    <xf numFmtId="0" fontId="9" fillId="0" borderId="10" xfId="0" applyFont="1" applyBorder="1" applyAlignment="1">
      <alignment vertical="center" wrapText="1"/>
    </xf>
    <xf numFmtId="0" fontId="10" fillId="0" borderId="12" xfId="0" applyFont="1" applyBorder="1" applyAlignment="1">
      <alignment vertical="center" wrapText="1"/>
    </xf>
    <xf numFmtId="0" fontId="9" fillId="34" borderId="10" xfId="0" applyFont="1" applyFill="1" applyBorder="1" applyAlignment="1">
      <alignment vertical="center" wrapText="1"/>
    </xf>
    <xf numFmtId="0" fontId="9" fillId="0" borderId="0" xfId="0" applyFont="1" applyBorder="1" applyAlignment="1">
      <alignment vertical="center" wrapText="1"/>
    </xf>
    <xf numFmtId="0" fontId="9" fillId="0" borderId="13" xfId="0" applyNumberFormat="1" applyFont="1" applyFill="1" applyBorder="1" applyAlignment="1" applyProtection="1">
      <alignment vertical="center" wrapText="1"/>
      <protection/>
    </xf>
    <xf numFmtId="0" fontId="9" fillId="0" borderId="10" xfId="0" applyNumberFormat="1" applyFont="1" applyFill="1" applyBorder="1" applyAlignment="1" applyProtection="1">
      <alignment vertical="center" wrapText="1"/>
      <protection/>
    </xf>
    <xf numFmtId="0" fontId="9" fillId="0" borderId="10" xfId="0" applyFont="1" applyFill="1" applyBorder="1" applyAlignment="1">
      <alignment vertical="center" wrapText="1"/>
    </xf>
    <xf numFmtId="0" fontId="9" fillId="0" borderId="12" xfId="0" applyFont="1" applyBorder="1" applyAlignment="1">
      <alignment vertical="center" wrapText="1"/>
    </xf>
    <xf numFmtId="0" fontId="10" fillId="0" borderId="14" xfId="0" applyNumberFormat="1" applyFont="1" applyFill="1" applyBorder="1" applyAlignment="1" applyProtection="1">
      <alignment vertical="center" wrapText="1"/>
      <protection/>
    </xf>
    <xf numFmtId="0" fontId="10" fillId="0" borderId="11" xfId="0" applyFont="1" applyFill="1" applyBorder="1" applyAlignment="1">
      <alignment vertical="center" wrapText="1"/>
    </xf>
    <xf numFmtId="0" fontId="10" fillId="0" borderId="11" xfId="0" applyNumberFormat="1" applyFont="1" applyFill="1" applyBorder="1" applyAlignment="1" applyProtection="1">
      <alignment vertical="center" wrapText="1"/>
      <protection/>
    </xf>
    <xf numFmtId="0" fontId="9" fillId="0" borderId="11" xfId="0" applyFont="1" applyBorder="1" applyAlignment="1">
      <alignment vertical="center" wrapText="1"/>
    </xf>
    <xf numFmtId="0" fontId="10" fillId="0" borderId="15" xfId="0" applyFont="1" applyBorder="1" applyAlignment="1">
      <alignment vertical="center" wrapText="1"/>
    </xf>
    <xf numFmtId="0" fontId="5" fillId="0" borderId="0" xfId="0" applyFont="1" applyAlignment="1">
      <alignment horizontal="center"/>
    </xf>
    <xf numFmtId="0" fontId="8" fillId="33" borderId="21" xfId="0" applyFont="1" applyFill="1" applyBorder="1" applyAlignment="1">
      <alignment wrapText="1"/>
    </xf>
    <xf numFmtId="0" fontId="8" fillId="33" borderId="17" xfId="0" applyFont="1" applyFill="1" applyBorder="1" applyAlignment="1">
      <alignment wrapText="1"/>
    </xf>
    <xf numFmtId="0" fontId="8" fillId="33" borderId="16" xfId="0" applyFont="1" applyFill="1" applyBorder="1" applyAlignment="1">
      <alignment wrapText="1"/>
    </xf>
    <xf numFmtId="0" fontId="8" fillId="0" borderId="17" xfId="0" applyFont="1" applyBorder="1" applyAlignment="1">
      <alignment horizontal="left" wrapText="1"/>
    </xf>
    <xf numFmtId="0" fontId="8" fillId="0" borderId="16" xfId="0" applyFont="1" applyBorder="1" applyAlignment="1">
      <alignment horizontal="left" wrapText="1"/>
    </xf>
    <xf numFmtId="0" fontId="8" fillId="0" borderId="0" xfId="0" applyFont="1" applyFill="1" applyBorder="1" applyAlignment="1">
      <alignment wrapText="1"/>
    </xf>
    <xf numFmtId="0" fontId="8" fillId="0" borderId="0" xfId="0" applyFont="1" applyFill="1" applyBorder="1" applyAlignment="1">
      <alignment horizontal="left" wrapText="1"/>
    </xf>
    <xf numFmtId="0" fontId="12" fillId="0" borderId="0" xfId="0" applyFont="1" applyAlignment="1">
      <alignment/>
    </xf>
    <xf numFmtId="0" fontId="13" fillId="0" borderId="17" xfId="0" applyFont="1" applyBorder="1" applyAlignment="1">
      <alignment horizontal="left" vertical="center" wrapText="1"/>
    </xf>
    <xf numFmtId="0" fontId="13" fillId="0" borderId="17" xfId="0" applyFont="1" applyBorder="1" applyAlignment="1">
      <alignment vertical="center" wrapText="1"/>
    </xf>
    <xf numFmtId="0" fontId="13" fillId="0" borderId="16" xfId="0" applyFont="1" applyBorder="1" applyAlignment="1">
      <alignment vertical="center" wrapText="1"/>
    </xf>
    <xf numFmtId="0" fontId="13" fillId="0" borderId="0" xfId="0" applyFont="1" applyFill="1" applyBorder="1" applyAlignment="1">
      <alignment vertical="center" wrapText="1"/>
    </xf>
    <xf numFmtId="0" fontId="14" fillId="0" borderId="0" xfId="0" applyFont="1" applyAlignment="1">
      <alignment vertical="center" wrapText="1"/>
    </xf>
    <xf numFmtId="0" fontId="13" fillId="0" borderId="0" xfId="0" applyFont="1" applyAlignment="1">
      <alignment/>
    </xf>
    <xf numFmtId="0" fontId="13" fillId="0" borderId="21" xfId="0" applyFont="1" applyBorder="1" applyAlignment="1">
      <alignment horizontal="left" wrapText="1"/>
    </xf>
    <xf numFmtId="0" fontId="14" fillId="0" borderId="0" xfId="0" applyFont="1" applyAlignment="1">
      <alignment/>
    </xf>
    <xf numFmtId="0" fontId="15" fillId="0" borderId="0" xfId="0" applyFont="1" applyAlignment="1">
      <alignment/>
    </xf>
    <xf numFmtId="4" fontId="5" fillId="0" borderId="10" xfId="0" applyNumberFormat="1" applyFont="1" applyFill="1" applyBorder="1" applyAlignment="1">
      <alignment/>
    </xf>
    <xf numFmtId="0" fontId="8" fillId="0" borderId="17" xfId="0" applyFont="1" applyBorder="1" applyAlignment="1">
      <alignment horizontal="left"/>
    </xf>
    <xf numFmtId="0" fontId="8" fillId="0" borderId="16" xfId="0" applyFont="1" applyBorder="1" applyAlignment="1">
      <alignment horizontal="left"/>
    </xf>
    <xf numFmtId="4" fontId="5" fillId="0" borderId="11" xfId="0" applyNumberFormat="1" applyFont="1" applyBorder="1" applyAlignment="1">
      <alignment/>
    </xf>
    <xf numFmtId="165" fontId="5" fillId="0" borderId="10" xfId="0" applyNumberFormat="1" applyFont="1" applyFill="1" applyBorder="1" applyAlignment="1">
      <alignment horizontal="right"/>
    </xf>
    <xf numFmtId="8" fontId="8" fillId="0" borderId="10" xfId="0" applyNumberFormat="1" applyFont="1" applyBorder="1" applyAlignment="1">
      <alignment horizontal="left" wrapText="1"/>
    </xf>
    <xf numFmtId="0" fontId="8" fillId="0" borderId="10" xfId="0" applyFont="1" applyBorder="1" applyAlignment="1">
      <alignment horizontal="left" wrapText="1"/>
    </xf>
    <xf numFmtId="0" fontId="6" fillId="0" borderId="17" xfId="0" applyFont="1" applyBorder="1" applyAlignment="1">
      <alignment vertical="center" wrapText="1"/>
    </xf>
    <xf numFmtId="0" fontId="6" fillId="0" borderId="16" xfId="0" applyFont="1" applyBorder="1" applyAlignment="1">
      <alignment vertical="center" wrapText="1"/>
    </xf>
    <xf numFmtId="4" fontId="5" fillId="0" borderId="10" xfId="0" applyNumberFormat="1" applyFont="1" applyFill="1" applyBorder="1" applyAlignment="1" applyProtection="1">
      <alignment horizontal="right"/>
      <protection locked="0"/>
    </xf>
    <xf numFmtId="4" fontId="6" fillId="0" borderId="10" xfId="0" applyNumberFormat="1" applyFont="1" applyFill="1" applyBorder="1" applyAlignment="1" applyProtection="1">
      <alignment horizontal="right"/>
      <protection locked="0"/>
    </xf>
    <xf numFmtId="4" fontId="8" fillId="0" borderId="10" xfId="0" applyNumberFormat="1" applyFont="1" applyBorder="1" applyAlignment="1">
      <alignment horizontal="left" wrapText="1"/>
    </xf>
    <xf numFmtId="4" fontId="10" fillId="0" borderId="10" xfId="0" applyNumberFormat="1" applyFont="1" applyFill="1" applyBorder="1" applyAlignment="1" applyProtection="1">
      <alignment vertical="center" wrapText="1"/>
      <protection locked="0"/>
    </xf>
    <xf numFmtId="4" fontId="10" fillId="0" borderId="10" xfId="0" applyNumberFormat="1" applyFont="1" applyFill="1" applyBorder="1" applyAlignment="1" applyProtection="1">
      <alignment vertical="center" wrapText="1"/>
      <protection/>
    </xf>
    <xf numFmtId="4" fontId="9" fillId="0" borderId="10" xfId="0" applyNumberFormat="1" applyFont="1" applyFill="1" applyBorder="1" applyAlignment="1" applyProtection="1">
      <alignment vertical="center" wrapText="1"/>
      <protection locked="0"/>
    </xf>
    <xf numFmtId="4" fontId="9" fillId="0" borderId="10" xfId="0" applyNumberFormat="1" applyFont="1" applyFill="1" applyBorder="1" applyAlignment="1" applyProtection="1">
      <alignment vertical="center" wrapText="1"/>
      <protection/>
    </xf>
    <xf numFmtId="4" fontId="10" fillId="0" borderId="11" xfId="0" applyNumberFormat="1" applyFont="1" applyFill="1" applyBorder="1" applyAlignment="1" applyProtection="1">
      <alignment vertical="center" wrapText="1"/>
      <protection locked="0"/>
    </xf>
    <xf numFmtId="165" fontId="10" fillId="0" borderId="18" xfId="0" applyNumberFormat="1" applyFont="1" applyFill="1" applyBorder="1" applyAlignment="1" applyProtection="1">
      <alignment vertical="center" wrapText="1"/>
      <protection/>
    </xf>
    <xf numFmtId="4" fontId="10" fillId="0" borderId="18" xfId="0" applyNumberFormat="1" applyFont="1" applyFill="1" applyBorder="1" applyAlignment="1" applyProtection="1">
      <alignment vertical="center" wrapText="1"/>
      <protection locked="0"/>
    </xf>
    <xf numFmtId="0" fontId="6" fillId="0" borderId="22" xfId="0" applyFont="1" applyBorder="1" applyAlignment="1">
      <alignment vertical="center" wrapText="1"/>
    </xf>
    <xf numFmtId="0" fontId="16" fillId="0" borderId="10" xfId="0" applyNumberFormat="1" applyFont="1" applyFill="1" applyBorder="1" applyAlignment="1" applyProtection="1">
      <alignment/>
      <protection locked="0"/>
    </xf>
    <xf numFmtId="4" fontId="9" fillId="0" borderId="18" xfId="0" applyNumberFormat="1" applyFont="1" applyFill="1" applyBorder="1" applyAlignment="1" applyProtection="1">
      <alignment vertical="center" wrapText="1"/>
      <protection locked="0"/>
    </xf>
    <xf numFmtId="0" fontId="17" fillId="0" borderId="10" xfId="0" applyFont="1" applyFill="1" applyBorder="1" applyAlignment="1">
      <alignment horizontal="left"/>
    </xf>
    <xf numFmtId="164" fontId="10" fillId="0" borderId="18" xfId="0" applyNumberFormat="1" applyFont="1" applyFill="1" applyBorder="1" applyAlignment="1" applyProtection="1">
      <alignment vertical="center" wrapText="1"/>
      <protection/>
    </xf>
    <xf numFmtId="164" fontId="9" fillId="0" borderId="18" xfId="0" applyNumberFormat="1" applyFont="1" applyFill="1" applyBorder="1" applyAlignment="1" applyProtection="1">
      <alignment vertical="center" wrapText="1"/>
      <protection/>
    </xf>
    <xf numFmtId="4" fontId="6" fillId="0" borderId="17" xfId="0" applyNumberFormat="1" applyFont="1" applyBorder="1" applyAlignment="1">
      <alignment vertical="center" wrapText="1"/>
    </xf>
    <xf numFmtId="165" fontId="6" fillId="0" borderId="17" xfId="0" applyNumberFormat="1" applyFont="1" applyBorder="1" applyAlignment="1">
      <alignment vertical="center" wrapText="1"/>
    </xf>
    <xf numFmtId="165" fontId="9" fillId="0" borderId="18" xfId="0" applyNumberFormat="1" applyFont="1" applyFill="1" applyBorder="1" applyAlignment="1" applyProtection="1">
      <alignment vertical="center" wrapText="1"/>
      <protection/>
    </xf>
    <xf numFmtId="1" fontId="10" fillId="0" borderId="20" xfId="0" applyNumberFormat="1" applyFont="1" applyBorder="1" applyAlignment="1">
      <alignment vertical="center" wrapText="1"/>
    </xf>
    <xf numFmtId="165" fontId="10" fillId="0" borderId="11" xfId="0" applyNumberFormat="1" applyFont="1" applyFill="1" applyBorder="1" applyAlignment="1" applyProtection="1">
      <alignment vertical="center" wrapText="1"/>
      <protection/>
    </xf>
    <xf numFmtId="0" fontId="0" fillId="0" borderId="10" xfId="0" applyFont="1" applyBorder="1" applyAlignment="1">
      <alignment horizontal="right"/>
    </xf>
    <xf numFmtId="164" fontId="5" fillId="0" borderId="10" xfId="0" applyNumberFormat="1" applyFont="1" applyBorder="1" applyAlignment="1">
      <alignment horizontal="right"/>
    </xf>
    <xf numFmtId="0" fontId="19" fillId="0" borderId="11" xfId="0" applyNumberFormat="1" applyFont="1" applyFill="1" applyBorder="1" applyAlignment="1" applyProtection="1">
      <alignment/>
      <protection locked="0"/>
    </xf>
    <xf numFmtId="0" fontId="20" fillId="0" borderId="11" xfId="0" applyFont="1" applyFill="1" applyBorder="1" applyAlignment="1">
      <alignment horizontal="left"/>
    </xf>
    <xf numFmtId="0" fontId="19" fillId="0" borderId="11" xfId="0" applyNumberFormat="1" applyFont="1" applyFill="1" applyBorder="1" applyAlignment="1" applyProtection="1">
      <alignment horizontal="left"/>
      <protection locked="0"/>
    </xf>
    <xf numFmtId="164" fontId="5" fillId="0" borderId="11" xfId="0" applyNumberFormat="1" applyFont="1" applyBorder="1" applyAlignment="1">
      <alignment horizontal="right"/>
    </xf>
    <xf numFmtId="4" fontId="5" fillId="0" borderId="11" xfId="0" applyNumberFormat="1" applyFont="1" applyFill="1" applyBorder="1" applyAlignment="1">
      <alignment/>
    </xf>
    <xf numFmtId="0" fontId="5" fillId="0" borderId="11" xfId="0" applyFont="1" applyFill="1" applyBorder="1" applyAlignment="1">
      <alignment/>
    </xf>
    <xf numFmtId="0" fontId="5" fillId="0" borderId="11" xfId="0" applyFont="1" applyFill="1" applyBorder="1" applyAlignment="1">
      <alignment horizontal="center" wrapText="1"/>
    </xf>
    <xf numFmtId="1" fontId="5" fillId="0" borderId="15" xfId="0" applyNumberFormat="1" applyFont="1" applyFill="1" applyBorder="1" applyAlignment="1">
      <alignment/>
    </xf>
    <xf numFmtId="0" fontId="5" fillId="35" borderId="13" xfId="0" applyNumberFormat="1" applyFont="1" applyFill="1" applyBorder="1" applyAlignment="1" applyProtection="1">
      <alignment/>
      <protection/>
    </xf>
    <xf numFmtId="0" fontId="21" fillId="35" borderId="10" xfId="0" applyNumberFormat="1" applyFont="1" applyFill="1" applyBorder="1" applyAlignment="1" applyProtection="1">
      <alignment/>
      <protection locked="0"/>
    </xf>
    <xf numFmtId="0" fontId="21" fillId="35" borderId="10" xfId="0" applyNumberFormat="1" applyFont="1" applyFill="1" applyBorder="1" applyAlignment="1" applyProtection="1">
      <alignment horizontal="right"/>
      <protection/>
    </xf>
    <xf numFmtId="0" fontId="5" fillId="35" borderId="13" xfId="0" applyNumberFormat="1" applyFont="1" applyFill="1" applyBorder="1" applyAlignment="1" applyProtection="1">
      <alignment horizontal="left"/>
      <protection/>
    </xf>
    <xf numFmtId="49" fontId="5" fillId="35" borderId="10" xfId="0" applyNumberFormat="1" applyFont="1" applyFill="1" applyBorder="1" applyAlignment="1">
      <alignment horizontal="right"/>
    </xf>
    <xf numFmtId="0" fontId="21" fillId="35" borderId="10" xfId="0" applyNumberFormat="1" applyFont="1" applyFill="1" applyBorder="1" applyAlignment="1" applyProtection="1">
      <alignment horizontal="right"/>
      <protection locked="0"/>
    </xf>
    <xf numFmtId="0" fontId="22" fillId="35" borderId="10" xfId="0" applyNumberFormat="1" applyFont="1" applyFill="1" applyBorder="1" applyAlignment="1" applyProtection="1">
      <alignment/>
      <protection locked="0"/>
    </xf>
    <xf numFmtId="0" fontId="22" fillId="35" borderId="12" xfId="0" applyNumberFormat="1" applyFont="1" applyFill="1" applyBorder="1" applyAlignment="1" applyProtection="1">
      <alignment horizontal="right"/>
      <protection/>
    </xf>
    <xf numFmtId="0" fontId="8" fillId="0" borderId="21" xfId="0" applyFont="1" applyBorder="1" applyAlignment="1">
      <alignment vertical="center" wrapText="1"/>
    </xf>
    <xf numFmtId="0" fontId="11" fillId="0" borderId="0" xfId="0" applyNumberFormat="1" applyFont="1" applyFill="1" applyBorder="1" applyAlignment="1">
      <alignment vertical="center" wrapText="1"/>
    </xf>
    <xf numFmtId="0" fontId="8" fillId="0" borderId="0" xfId="0" applyFont="1" applyAlignment="1">
      <alignment vertical="center" wrapText="1"/>
    </xf>
    <xf numFmtId="0" fontId="6" fillId="0" borderId="0" xfId="45" applyFont="1" applyAlignment="1">
      <alignment vertical="center" wrapText="1"/>
      <protection/>
    </xf>
    <xf numFmtId="0" fontId="0" fillId="0" borderId="0" xfId="45" applyAlignment="1">
      <alignment vertical="center" wrapText="1"/>
      <protection/>
    </xf>
    <xf numFmtId="0" fontId="8" fillId="0" borderId="0" xfId="45" applyFont="1" applyAlignment="1">
      <alignment vertical="center" wrapText="1"/>
      <protection/>
    </xf>
    <xf numFmtId="0" fontId="8" fillId="0" borderId="0" xfId="45" applyFont="1" applyFill="1" applyBorder="1" applyAlignment="1">
      <alignment vertical="center" wrapText="1"/>
      <protection/>
    </xf>
    <xf numFmtId="0" fontId="8" fillId="0" borderId="10" xfId="45" applyFont="1" applyBorder="1" applyAlignment="1">
      <alignment vertical="center" wrapText="1"/>
      <protection/>
    </xf>
    <xf numFmtId="0" fontId="6" fillId="0" borderId="0" xfId="45" applyFont="1" applyFill="1" applyBorder="1" applyAlignment="1">
      <alignment vertical="center" wrapText="1"/>
      <protection/>
    </xf>
    <xf numFmtId="0" fontId="9" fillId="0" borderId="0" xfId="45" applyFont="1" applyBorder="1" applyAlignment="1">
      <alignment vertical="center" wrapText="1"/>
      <protection/>
    </xf>
    <xf numFmtId="0" fontId="10" fillId="0" borderId="0" xfId="45" applyFont="1" applyAlignment="1">
      <alignment horizontal="center" vertical="center" wrapText="1"/>
      <protection/>
    </xf>
    <xf numFmtId="0" fontId="0" fillId="0" borderId="0" xfId="45" applyAlignment="1">
      <alignment horizontal="center" vertical="center" wrapText="1"/>
      <protection/>
    </xf>
    <xf numFmtId="0" fontId="9" fillId="0" borderId="23" xfId="45" applyFont="1" applyFill="1" applyBorder="1" applyAlignment="1">
      <alignment vertical="center" wrapText="1"/>
      <protection/>
    </xf>
    <xf numFmtId="3" fontId="9" fillId="0" borderId="24" xfId="45" applyNumberFormat="1" applyFont="1" applyFill="1" applyBorder="1" applyAlignment="1">
      <alignment vertical="center" wrapText="1"/>
      <protection/>
    </xf>
    <xf numFmtId="0" fontId="9" fillId="0" borderId="24" xfId="45" applyFont="1" applyFill="1" applyBorder="1" applyAlignment="1">
      <alignment vertical="center" wrapText="1"/>
      <protection/>
    </xf>
    <xf numFmtId="4" fontId="9" fillId="0" borderId="24" xfId="45" applyNumberFormat="1" applyFont="1" applyFill="1" applyBorder="1" applyAlignment="1">
      <alignment vertical="center" wrapText="1"/>
      <protection/>
    </xf>
    <xf numFmtId="0" fontId="9" fillId="0" borderId="25" xfId="45" applyFont="1" applyFill="1" applyBorder="1" applyAlignment="1">
      <alignment vertical="center" wrapText="1"/>
      <protection/>
    </xf>
    <xf numFmtId="0" fontId="9" fillId="0" borderId="0" xfId="45" applyFont="1" applyAlignment="1">
      <alignment vertical="center" wrapText="1"/>
      <protection/>
    </xf>
    <xf numFmtId="0" fontId="9" fillId="0" borderId="10" xfId="45" applyFont="1" applyFill="1" applyBorder="1" applyAlignment="1">
      <alignment vertical="center" wrapText="1"/>
      <protection/>
    </xf>
    <xf numFmtId="0" fontId="9" fillId="0" borderId="12" xfId="45" applyFont="1" applyFill="1" applyBorder="1" applyAlignment="1">
      <alignment vertical="center" wrapText="1"/>
      <protection/>
    </xf>
    <xf numFmtId="0" fontId="9" fillId="0" borderId="13" xfId="45" applyFont="1" applyFill="1" applyBorder="1" applyAlignment="1">
      <alignment vertical="center" wrapText="1"/>
      <protection/>
    </xf>
    <xf numFmtId="0" fontId="9" fillId="0" borderId="14" xfId="45" applyFont="1" applyFill="1" applyBorder="1" applyAlignment="1">
      <alignment vertical="center" wrapText="1"/>
      <protection/>
    </xf>
    <xf numFmtId="0" fontId="9" fillId="0" borderId="11" xfId="45" applyFont="1" applyFill="1" applyBorder="1" applyAlignment="1">
      <alignment vertical="center" wrapText="1"/>
      <protection/>
    </xf>
    <xf numFmtId="166" fontId="9" fillId="0" borderId="11" xfId="45" applyNumberFormat="1" applyFont="1" applyFill="1" applyBorder="1" applyAlignment="1">
      <alignment vertical="center" wrapText="1"/>
      <protection/>
    </xf>
    <xf numFmtId="0" fontId="9" fillId="0" borderId="15" xfId="45" applyFont="1" applyFill="1" applyBorder="1" applyAlignment="1">
      <alignment vertical="center" wrapText="1"/>
      <protection/>
    </xf>
    <xf numFmtId="4" fontId="9" fillId="0" borderId="0" xfId="45" applyNumberFormat="1" applyFont="1" applyFill="1" applyAlignment="1">
      <alignment vertical="center" wrapText="1"/>
      <protection/>
    </xf>
    <xf numFmtId="0" fontId="9" fillId="0" borderId="0" xfId="45" applyFont="1" applyFill="1" applyAlignment="1">
      <alignment vertical="center" wrapText="1"/>
      <protection/>
    </xf>
    <xf numFmtId="0" fontId="64" fillId="0" borderId="0" xfId="45" applyFont="1" applyAlignment="1">
      <alignment vertical="center" wrapText="1"/>
      <protection/>
    </xf>
    <xf numFmtId="0" fontId="10" fillId="0" borderId="0" xfId="45" applyFont="1" applyAlignment="1">
      <alignment vertical="center" wrapText="1"/>
      <protection/>
    </xf>
    <xf numFmtId="0" fontId="0" fillId="0" borderId="0" xfId="45" applyFont="1" applyAlignment="1">
      <alignment vertical="center" wrapText="1"/>
      <protection/>
    </xf>
    <xf numFmtId="0" fontId="6" fillId="0" borderId="0" xfId="45" applyFont="1" applyFill="1" applyAlignment="1">
      <alignment vertical="center" wrapText="1"/>
      <protection/>
    </xf>
    <xf numFmtId="0" fontId="9" fillId="0" borderId="0" xfId="45" applyFont="1">
      <alignment/>
      <protection/>
    </xf>
    <xf numFmtId="0" fontId="9" fillId="0" borderId="0" xfId="45" applyFont="1" applyAlignment="1">
      <alignment/>
      <protection/>
    </xf>
    <xf numFmtId="0" fontId="6" fillId="0" borderId="0" xfId="45" applyFont="1">
      <alignment/>
      <protection/>
    </xf>
    <xf numFmtId="0" fontId="5" fillId="0" borderId="0" xfId="45" applyFont="1">
      <alignment/>
      <protection/>
    </xf>
    <xf numFmtId="0" fontId="15" fillId="0" borderId="0" xfId="45" applyFont="1">
      <alignment/>
      <protection/>
    </xf>
    <xf numFmtId="0" fontId="15" fillId="0" borderId="0" xfId="45" applyFont="1" applyFill="1">
      <alignment/>
      <protection/>
    </xf>
    <xf numFmtId="4" fontId="15" fillId="0" borderId="0" xfId="45" applyNumberFormat="1" applyFont="1" applyFill="1">
      <alignment/>
      <protection/>
    </xf>
    <xf numFmtId="0" fontId="6" fillId="0" borderId="0" xfId="45" applyFont="1" applyFill="1">
      <alignment/>
      <protection/>
    </xf>
    <xf numFmtId="4" fontId="6" fillId="0" borderId="0" xfId="45" applyNumberFormat="1" applyFont="1" applyFill="1">
      <alignment/>
      <protection/>
    </xf>
    <xf numFmtId="0" fontId="9" fillId="0" borderId="12" xfId="45" applyFont="1" applyBorder="1" applyAlignment="1">
      <alignment vertical="center" wrapText="1"/>
      <protection/>
    </xf>
    <xf numFmtId="0" fontId="9" fillId="0" borderId="10" xfId="45" applyFont="1" applyBorder="1" applyAlignment="1">
      <alignment vertical="center" wrapText="1"/>
      <protection/>
    </xf>
    <xf numFmtId="0" fontId="9" fillId="36" borderId="10" xfId="45" applyFont="1" applyFill="1" applyBorder="1" applyAlignment="1">
      <alignment vertical="center" wrapText="1"/>
      <protection/>
    </xf>
    <xf numFmtId="0" fontId="9" fillId="35" borderId="13" xfId="45" applyFont="1" applyFill="1" applyBorder="1" applyAlignment="1">
      <alignment vertical="center" wrapText="1"/>
      <protection/>
    </xf>
    <xf numFmtId="0" fontId="9" fillId="35" borderId="10" xfId="45" applyFont="1" applyFill="1" applyBorder="1" applyAlignment="1">
      <alignment vertical="center" wrapText="1"/>
      <protection/>
    </xf>
    <xf numFmtId="4" fontId="9" fillId="35" borderId="10" xfId="45" applyNumberFormat="1" applyFont="1" applyFill="1" applyBorder="1" applyAlignment="1">
      <alignment vertical="center" wrapText="1"/>
      <protection/>
    </xf>
    <xf numFmtId="0" fontId="9" fillId="0" borderId="13" xfId="45" applyFont="1" applyBorder="1" applyAlignment="1">
      <alignment vertical="center" wrapText="1"/>
      <protection/>
    </xf>
    <xf numFmtId="4" fontId="9" fillId="0" borderId="10" xfId="45" applyNumberFormat="1" applyFont="1" applyBorder="1" applyAlignment="1">
      <alignment vertical="center" wrapText="1"/>
      <protection/>
    </xf>
    <xf numFmtId="0" fontId="9" fillId="0" borderId="25" xfId="45" applyFont="1" applyBorder="1" applyAlignment="1">
      <alignment vertical="center" wrapText="1"/>
      <protection/>
    </xf>
    <xf numFmtId="0" fontId="9" fillId="0" borderId="24" xfId="45" applyFont="1" applyBorder="1" applyAlignment="1">
      <alignment vertical="center" wrapText="1"/>
      <protection/>
    </xf>
    <xf numFmtId="0" fontId="9" fillId="0" borderId="23" xfId="45" applyFont="1" applyBorder="1" applyAlignment="1">
      <alignment vertical="center" wrapText="1"/>
      <protection/>
    </xf>
    <xf numFmtId="4" fontId="9" fillId="0" borderId="24" xfId="45" applyNumberFormat="1" applyFont="1" applyBorder="1" applyAlignment="1">
      <alignment vertical="center" wrapText="1"/>
      <protection/>
    </xf>
    <xf numFmtId="0" fontId="10" fillId="0" borderId="0" xfId="45" applyFont="1">
      <alignment/>
      <protection/>
    </xf>
    <xf numFmtId="0" fontId="9" fillId="0" borderId="0" xfId="45" applyFont="1" applyBorder="1">
      <alignment/>
      <protection/>
    </xf>
    <xf numFmtId="0" fontId="9" fillId="0" borderId="0" xfId="45" applyNumberFormat="1" applyFont="1" applyFill="1" applyBorder="1" applyAlignment="1">
      <alignment horizontal="center" wrapText="1"/>
      <protection/>
    </xf>
    <xf numFmtId="0" fontId="8" fillId="0" borderId="0" xfId="45" applyFont="1" applyFill="1" applyBorder="1" applyAlignment="1">
      <alignment horizontal="left" vertical="center" wrapText="1"/>
      <protection/>
    </xf>
    <xf numFmtId="0" fontId="8" fillId="0" borderId="16" xfId="45" applyFont="1" applyBorder="1" applyAlignment="1">
      <alignment horizontal="left" vertical="center" wrapText="1"/>
      <protection/>
    </xf>
    <xf numFmtId="0" fontId="8" fillId="0" borderId="17" xfId="45" applyFont="1" applyBorder="1" applyAlignment="1">
      <alignment horizontal="left" vertical="center" wrapText="1"/>
      <protection/>
    </xf>
    <xf numFmtId="0" fontId="8" fillId="0" borderId="21" xfId="45" applyFont="1" applyBorder="1" applyAlignment="1">
      <alignment horizontal="left" vertical="center" wrapText="1"/>
      <protection/>
    </xf>
    <xf numFmtId="0" fontId="8" fillId="0" borderId="21" xfId="45" applyFont="1" applyBorder="1" applyAlignment="1">
      <alignment vertical="center" wrapText="1"/>
      <protection/>
    </xf>
    <xf numFmtId="0" fontId="8" fillId="33" borderId="26" xfId="45" applyFont="1" applyFill="1" applyBorder="1" applyAlignment="1">
      <alignment vertical="center" wrapText="1"/>
      <protection/>
    </xf>
    <xf numFmtId="0" fontId="8" fillId="33" borderId="27" xfId="45" applyFont="1" applyFill="1" applyBorder="1" applyAlignment="1">
      <alignment vertical="center" wrapText="1"/>
      <protection/>
    </xf>
    <xf numFmtId="0" fontId="8" fillId="0" borderId="10" xfId="45" applyFont="1" applyBorder="1" applyAlignment="1">
      <alignment horizontal="left" vertical="center" wrapText="1"/>
      <protection/>
    </xf>
    <xf numFmtId="0" fontId="0" fillId="0" borderId="0" xfId="45" applyFont="1">
      <alignment/>
      <protection/>
    </xf>
    <xf numFmtId="0" fontId="26" fillId="35" borderId="10" xfId="45" applyNumberFormat="1" applyFont="1" applyFill="1" applyBorder="1" applyAlignment="1" applyProtection="1">
      <alignment horizontal="right"/>
      <protection/>
    </xf>
    <xf numFmtId="49" fontId="25" fillId="35" borderId="10" xfId="45" applyNumberFormat="1" applyFont="1" applyFill="1" applyBorder="1" applyAlignment="1">
      <alignment horizontal="right"/>
      <protection/>
    </xf>
    <xf numFmtId="0" fontId="25" fillId="35" borderId="13" xfId="45" applyNumberFormat="1" applyFont="1" applyFill="1" applyBorder="1" applyAlignment="1" applyProtection="1">
      <alignment horizontal="left"/>
      <protection/>
    </xf>
    <xf numFmtId="0" fontId="26" fillId="35" borderId="10" xfId="45" applyNumberFormat="1" applyFont="1" applyFill="1" applyBorder="1" applyProtection="1">
      <alignment/>
      <protection locked="0"/>
    </xf>
    <xf numFmtId="0" fontId="25" fillId="35" borderId="13" xfId="45" applyNumberFormat="1" applyFont="1" applyFill="1" applyBorder="1" applyProtection="1">
      <alignment/>
      <protection/>
    </xf>
    <xf numFmtId="0" fontId="25" fillId="0" borderId="0" xfId="45" applyFont="1">
      <alignment/>
      <protection/>
    </xf>
    <xf numFmtId="0" fontId="4" fillId="0" borderId="0" xfId="45" applyFont="1">
      <alignment/>
      <protection/>
    </xf>
    <xf numFmtId="0" fontId="26" fillId="35" borderId="10" xfId="45" applyNumberFormat="1" applyFont="1" applyFill="1" applyBorder="1" applyAlignment="1" applyProtection="1">
      <alignment horizontal="right"/>
      <protection locked="0"/>
    </xf>
    <xf numFmtId="0" fontId="9" fillId="0" borderId="15" xfId="45" applyFont="1" applyBorder="1" applyAlignment="1">
      <alignment vertical="center" wrapText="1"/>
      <protection/>
    </xf>
    <xf numFmtId="0" fontId="9" fillId="0" borderId="11" xfId="45" applyFont="1" applyBorder="1" applyAlignment="1">
      <alignment vertical="center" wrapText="1"/>
      <protection/>
    </xf>
    <xf numFmtId="0" fontId="9" fillId="0" borderId="14" xfId="45" applyFont="1" applyBorder="1" applyAlignment="1">
      <alignment vertical="center" wrapText="1"/>
      <protection/>
    </xf>
    <xf numFmtId="4" fontId="9" fillId="0" borderId="11" xfId="45" applyNumberFormat="1" applyFont="1" applyBorder="1" applyAlignment="1">
      <alignment vertical="center" wrapText="1"/>
      <protection/>
    </xf>
    <xf numFmtId="0" fontId="9" fillId="0" borderId="0" xfId="45" applyFont="1" applyFill="1" applyAlignment="1">
      <alignment horizontal="left" wrapText="1"/>
      <protection/>
    </xf>
    <xf numFmtId="0" fontId="9" fillId="37" borderId="0" xfId="45" applyFont="1" applyFill="1">
      <alignment/>
      <protection/>
    </xf>
    <xf numFmtId="0" fontId="23" fillId="37" borderId="0" xfId="45" applyFont="1" applyFill="1">
      <alignment/>
      <protection/>
    </xf>
    <xf numFmtId="0" fontId="27" fillId="37" borderId="0" xfId="45" applyFont="1" applyFill="1">
      <alignment/>
      <protection/>
    </xf>
    <xf numFmtId="0" fontId="6" fillId="0" borderId="0" xfId="45" applyFont="1" applyBorder="1" applyAlignment="1">
      <alignment horizontal="left"/>
      <protection/>
    </xf>
    <xf numFmtId="0" fontId="9" fillId="0" borderId="0" xfId="45" applyFont="1" applyFill="1">
      <alignment/>
      <protection/>
    </xf>
    <xf numFmtId="4" fontId="9" fillId="0" borderId="0" xfId="45" applyNumberFormat="1" applyFont="1" applyFill="1">
      <alignment/>
      <protection/>
    </xf>
    <xf numFmtId="0" fontId="28" fillId="0" borderId="0" xfId="45" applyFont="1" applyAlignment="1">
      <alignment vertical="center" wrapText="1"/>
      <protection/>
    </xf>
    <xf numFmtId="0" fontId="9" fillId="33" borderId="15" xfId="45" applyFont="1" applyFill="1" applyBorder="1" applyAlignment="1">
      <alignment vertical="center" wrapText="1"/>
      <protection/>
    </xf>
    <xf numFmtId="0" fontId="9" fillId="33" borderId="11" xfId="45" applyFont="1" applyFill="1" applyBorder="1" applyAlignment="1">
      <alignment vertical="center" wrapText="1"/>
      <protection/>
    </xf>
    <xf numFmtId="0" fontId="9" fillId="33" borderId="14" xfId="45" applyFont="1" applyFill="1" applyBorder="1" applyAlignment="1">
      <alignment vertical="center" wrapText="1"/>
      <protection/>
    </xf>
    <xf numFmtId="4" fontId="9" fillId="33" borderId="11" xfId="45" applyNumberFormat="1" applyFont="1" applyFill="1" applyBorder="1" applyAlignment="1">
      <alignment vertical="center" wrapText="1"/>
      <protection/>
    </xf>
    <xf numFmtId="0" fontId="9" fillId="0" borderId="10" xfId="45" applyFont="1" applyBorder="1" applyAlignment="1">
      <alignment horizontal="center" vertical="center" wrapText="1"/>
      <protection/>
    </xf>
    <xf numFmtId="0" fontId="9" fillId="33" borderId="12" xfId="45" applyFont="1" applyFill="1" applyBorder="1" applyAlignment="1">
      <alignment vertical="center" wrapText="1"/>
      <protection/>
    </xf>
    <xf numFmtId="0" fontId="9" fillId="33" borderId="10" xfId="45" applyFont="1" applyFill="1" applyBorder="1" applyAlignment="1">
      <alignment vertical="center" wrapText="1"/>
      <protection/>
    </xf>
    <xf numFmtId="0" fontId="9" fillId="33" borderId="10" xfId="45" applyFont="1" applyFill="1" applyBorder="1" applyAlignment="1">
      <alignment horizontal="center" vertical="center" wrapText="1"/>
      <protection/>
    </xf>
    <xf numFmtId="0" fontId="9" fillId="33" borderId="13" xfId="45" applyFont="1" applyFill="1" applyBorder="1" applyAlignment="1">
      <alignment vertical="center" wrapText="1"/>
      <protection/>
    </xf>
    <xf numFmtId="4" fontId="9" fillId="33" borderId="10" xfId="45" applyNumberFormat="1" applyFont="1" applyFill="1" applyBorder="1" applyAlignment="1">
      <alignment vertical="center" wrapText="1"/>
      <protection/>
    </xf>
    <xf numFmtId="0" fontId="9" fillId="36" borderId="18" xfId="45" applyFont="1" applyFill="1" applyBorder="1" applyAlignment="1">
      <alignment vertical="center" wrapText="1"/>
      <protection/>
    </xf>
    <xf numFmtId="4" fontId="8" fillId="0" borderId="21" xfId="45" applyNumberFormat="1" applyFont="1" applyBorder="1" applyAlignment="1">
      <alignment horizontal="left" vertical="center" wrapText="1"/>
      <protection/>
    </xf>
    <xf numFmtId="0" fontId="28" fillId="0" borderId="0" xfId="45" applyFont="1">
      <alignment/>
      <protection/>
    </xf>
    <xf numFmtId="0" fontId="26" fillId="35" borderId="10" xfId="45" applyNumberFormat="1" applyFont="1" applyFill="1" applyBorder="1" applyAlignment="1" applyProtection="1">
      <alignment horizontal="left" vertical="top" wrapText="1"/>
      <protection/>
    </xf>
    <xf numFmtId="0" fontId="26" fillId="33" borderId="10" xfId="45" applyNumberFormat="1" applyFont="1" applyFill="1" applyBorder="1" applyAlignment="1" applyProtection="1">
      <alignment horizontal="left" vertical="top" wrapText="1"/>
      <protection/>
    </xf>
    <xf numFmtId="49" fontId="25" fillId="33" borderId="10" xfId="45" applyNumberFormat="1" applyFont="1" applyFill="1" applyBorder="1" applyAlignment="1">
      <alignment horizontal="right"/>
      <protection/>
    </xf>
    <xf numFmtId="0" fontId="25" fillId="33" borderId="13" xfId="45" applyNumberFormat="1" applyFont="1" applyFill="1" applyBorder="1" applyAlignment="1" applyProtection="1">
      <alignment horizontal="left"/>
      <protection/>
    </xf>
    <xf numFmtId="0" fontId="26" fillId="35" borderId="10" xfId="45" applyNumberFormat="1" applyFont="1" applyFill="1" applyBorder="1" applyAlignment="1" applyProtection="1">
      <alignment vertical="top"/>
      <protection locked="0"/>
    </xf>
    <xf numFmtId="0" fontId="25" fillId="35" borderId="13" xfId="45" applyNumberFormat="1" applyFont="1" applyFill="1" applyBorder="1" applyAlignment="1" applyProtection="1">
      <alignment vertical="top"/>
      <protection/>
    </xf>
    <xf numFmtId="0" fontId="65" fillId="35" borderId="13" xfId="0" applyNumberFormat="1" applyFont="1" applyFill="1" applyBorder="1" applyAlignment="1" applyProtection="1">
      <alignment/>
      <protection/>
    </xf>
    <xf numFmtId="8" fontId="8" fillId="0" borderId="10" xfId="0" applyNumberFormat="1" applyFont="1" applyBorder="1" applyAlignment="1">
      <alignment vertical="center" wrapText="1"/>
    </xf>
    <xf numFmtId="4" fontId="8" fillId="0" borderId="10" xfId="0" applyNumberFormat="1" applyFont="1" applyBorder="1" applyAlignment="1">
      <alignment vertical="center" wrapText="1"/>
    </xf>
    <xf numFmtId="0" fontId="10" fillId="0" borderId="18" xfId="0" applyNumberFormat="1" applyFont="1" applyFill="1" applyBorder="1" applyAlignment="1" applyProtection="1">
      <alignment vertical="center" wrapText="1"/>
      <protection locked="0"/>
    </xf>
    <xf numFmtId="0" fontId="9" fillId="0" borderId="18" xfId="0" applyFont="1" applyBorder="1" applyAlignment="1">
      <alignment vertical="center" wrapText="1"/>
    </xf>
    <xf numFmtId="0" fontId="10" fillId="0" borderId="10" xfId="0" applyNumberFormat="1" applyFont="1" applyFill="1" applyBorder="1" applyAlignment="1" applyProtection="1">
      <alignment vertical="center" wrapText="1"/>
      <protection locked="0"/>
    </xf>
    <xf numFmtId="0" fontId="10" fillId="34" borderId="10" xfId="0" applyFont="1" applyFill="1" applyBorder="1" applyAlignment="1">
      <alignment vertical="center" wrapText="1"/>
    </xf>
    <xf numFmtId="49" fontId="10" fillId="0" borderId="10" xfId="0" applyNumberFormat="1" applyFont="1" applyFill="1" applyBorder="1" applyAlignment="1">
      <alignment vertical="center" wrapText="1"/>
    </xf>
    <xf numFmtId="49" fontId="9" fillId="0" borderId="10" xfId="0" applyNumberFormat="1" applyFont="1" applyFill="1" applyBorder="1" applyAlignment="1">
      <alignment vertical="center" wrapText="1"/>
    </xf>
    <xf numFmtId="1" fontId="10" fillId="0" borderId="10" xfId="0" applyNumberFormat="1" applyFont="1" applyFill="1" applyBorder="1" applyAlignment="1" applyProtection="1">
      <alignment vertical="center" wrapText="1"/>
      <protection/>
    </xf>
    <xf numFmtId="0" fontId="9" fillId="0" borderId="13" xfId="0" applyNumberFormat="1" applyFont="1" applyFill="1" applyBorder="1" applyAlignment="1" applyProtection="1">
      <alignment vertical="center" wrapText="1" shrinkToFit="1"/>
      <protection/>
    </xf>
    <xf numFmtId="0" fontId="15" fillId="0" borderId="0" xfId="0" applyFont="1" applyAlignment="1">
      <alignment vertical="center" wrapText="1"/>
    </xf>
    <xf numFmtId="0" fontId="5" fillId="0" borderId="0" xfId="0" applyFont="1" applyAlignment="1">
      <alignment vertical="center" wrapText="1"/>
    </xf>
    <xf numFmtId="0" fontId="19" fillId="0" borderId="10" xfId="0" applyNumberFormat="1" applyFont="1" applyFill="1" applyBorder="1" applyAlignment="1" applyProtection="1">
      <alignment vertical="center" wrapText="1"/>
      <protection locked="0"/>
    </xf>
    <xf numFmtId="0" fontId="20" fillId="0" borderId="10" xfId="0" applyNumberFormat="1" applyFont="1" applyFill="1" applyBorder="1" applyAlignment="1" quotePrefix="1">
      <alignment vertical="center" wrapText="1"/>
    </xf>
    <xf numFmtId="0" fontId="20" fillId="0" borderId="10" xfId="0" applyFont="1" applyFill="1" applyBorder="1" applyAlignment="1">
      <alignment vertical="center" wrapText="1"/>
    </xf>
    <xf numFmtId="1" fontId="19" fillId="0" borderId="10" xfId="0" applyNumberFormat="1" applyFont="1" applyFill="1" applyBorder="1" applyAlignment="1" applyProtection="1">
      <alignment vertical="center" wrapText="1"/>
      <protection/>
    </xf>
    <xf numFmtId="0" fontId="19" fillId="0" borderId="10" xfId="0" applyNumberFormat="1" applyFont="1" applyFill="1" applyBorder="1" applyAlignment="1" applyProtection="1">
      <alignment vertical="center" wrapText="1"/>
      <protection/>
    </xf>
    <xf numFmtId="0" fontId="20" fillId="0" borderId="10" xfId="36" applyNumberFormat="1" applyFont="1" applyFill="1" applyBorder="1" applyAlignment="1" applyProtection="1">
      <alignment vertical="center" wrapText="1"/>
      <protection locked="0"/>
    </xf>
    <xf numFmtId="0" fontId="16" fillId="0" borderId="10" xfId="0" applyNumberFormat="1" applyFont="1" applyFill="1" applyBorder="1" applyAlignment="1" applyProtection="1">
      <alignment vertical="center" wrapText="1"/>
      <protection locked="0"/>
    </xf>
    <xf numFmtId="1" fontId="16" fillId="0" borderId="10" xfId="0" applyNumberFormat="1" applyFont="1" applyFill="1" applyBorder="1" applyAlignment="1" applyProtection="1">
      <alignment vertical="center" wrapText="1"/>
      <protection/>
    </xf>
    <xf numFmtId="0" fontId="16" fillId="0" borderId="10" xfId="0" applyNumberFormat="1" applyFont="1" applyFill="1" applyBorder="1" applyAlignment="1" applyProtection="1">
      <alignment vertical="center" wrapText="1"/>
      <protection/>
    </xf>
    <xf numFmtId="0" fontId="20" fillId="0" borderId="10" xfId="0" applyNumberFormat="1" applyFont="1" applyFill="1" applyBorder="1" applyAlignment="1" applyProtection="1">
      <alignment vertical="center" wrapText="1"/>
      <protection locked="0"/>
    </xf>
    <xf numFmtId="0" fontId="17" fillId="0" borderId="10" xfId="0" applyFont="1" applyFill="1" applyBorder="1" applyAlignment="1">
      <alignment vertical="center" wrapText="1"/>
    </xf>
    <xf numFmtId="0" fontId="20" fillId="0" borderId="10" xfId="0" applyNumberFormat="1" applyFont="1" applyFill="1" applyBorder="1" applyAlignment="1">
      <alignment vertical="center" wrapText="1"/>
    </xf>
    <xf numFmtId="0" fontId="17" fillId="0" borderId="10" xfId="0" applyNumberFormat="1" applyFont="1" applyFill="1" applyBorder="1" applyAlignment="1" applyProtection="1">
      <alignment vertical="center" wrapText="1"/>
      <protection locked="0"/>
    </xf>
    <xf numFmtId="0" fontId="17" fillId="0" borderId="10" xfId="0" applyNumberFormat="1" applyFont="1" applyFill="1" applyBorder="1" applyAlignment="1">
      <alignment vertical="center" wrapText="1"/>
    </xf>
    <xf numFmtId="0" fontId="17" fillId="0" borderId="10" xfId="36" applyNumberFormat="1" applyFont="1" applyFill="1" applyBorder="1" applyAlignment="1" applyProtection="1">
      <alignment vertical="center" wrapText="1"/>
      <protection locked="0"/>
    </xf>
    <xf numFmtId="3" fontId="9" fillId="0" borderId="10" xfId="45" applyNumberFormat="1" applyFont="1" applyFill="1" applyBorder="1" applyAlignment="1">
      <alignment vertical="center" wrapText="1"/>
      <protection/>
    </xf>
    <xf numFmtId="4" fontId="9" fillId="0" borderId="10" xfId="45" applyNumberFormat="1" applyFont="1" applyFill="1" applyBorder="1" applyAlignment="1">
      <alignment vertical="center" wrapText="1"/>
      <protection/>
    </xf>
    <xf numFmtId="166" fontId="9" fillId="0" borderId="10" xfId="45" applyNumberFormat="1" applyFont="1" applyFill="1" applyBorder="1" applyAlignment="1">
      <alignment vertical="center" wrapText="1"/>
      <protection/>
    </xf>
    <xf numFmtId="0" fontId="66" fillId="0" borderId="28" xfId="45" applyFont="1" applyFill="1" applyBorder="1" applyAlignment="1">
      <alignment horizontal="center" vertical="center" wrapText="1"/>
      <protection/>
    </xf>
    <xf numFmtId="0" fontId="9" fillId="0" borderId="16" xfId="45" applyFont="1" applyFill="1" applyBorder="1" applyAlignment="1">
      <alignment horizontal="center" vertical="center" wrapText="1"/>
      <protection/>
    </xf>
    <xf numFmtId="0" fontId="9" fillId="0" borderId="29" xfId="45" applyFont="1" applyFill="1" applyBorder="1" applyAlignment="1">
      <alignment horizontal="center" vertical="center" wrapText="1"/>
      <protection/>
    </xf>
    <xf numFmtId="0" fontId="9" fillId="35" borderId="14" xfId="45" applyFont="1" applyFill="1" applyBorder="1" applyAlignment="1">
      <alignment vertical="center" wrapText="1"/>
      <protection/>
    </xf>
    <xf numFmtId="0" fontId="9" fillId="35" borderId="11" xfId="45" applyFont="1" applyFill="1" applyBorder="1" applyAlignment="1">
      <alignment vertical="center" wrapText="1"/>
      <protection/>
    </xf>
    <xf numFmtId="4" fontId="9" fillId="35" borderId="11" xfId="45" applyNumberFormat="1" applyFont="1" applyFill="1" applyBorder="1" applyAlignment="1">
      <alignment vertical="center" wrapText="1"/>
      <protection/>
    </xf>
    <xf numFmtId="0" fontId="9" fillId="35" borderId="15" xfId="45" applyFont="1" applyFill="1" applyBorder="1" applyAlignment="1">
      <alignment vertical="center" wrapText="1"/>
      <protection/>
    </xf>
    <xf numFmtId="0" fontId="4" fillId="0" borderId="0" xfId="0" applyFont="1" applyAlignment="1">
      <alignment horizontal="center" vertical="center" wrapText="1"/>
    </xf>
    <xf numFmtId="0" fontId="12" fillId="0" borderId="0" xfId="0" applyFont="1" applyAlignment="1">
      <alignment horizontal="center" vertical="center" wrapText="1"/>
    </xf>
    <xf numFmtId="0" fontId="5" fillId="38" borderId="24" xfId="0" applyFont="1" applyFill="1" applyBorder="1" applyAlignment="1">
      <alignment horizontal="center" vertical="center" wrapText="1"/>
    </xf>
    <xf numFmtId="0" fontId="5" fillId="38" borderId="10" xfId="0" applyFont="1" applyFill="1" applyBorder="1" applyAlignment="1">
      <alignment horizontal="center"/>
    </xf>
    <xf numFmtId="1" fontId="5" fillId="35" borderId="24" xfId="0" applyNumberFormat="1" applyFont="1" applyFill="1" applyBorder="1" applyAlignment="1">
      <alignment horizontal="center" vertical="center" wrapText="1"/>
    </xf>
    <xf numFmtId="1" fontId="5" fillId="35" borderId="10" xfId="0" applyNumberFormat="1" applyFont="1" applyFill="1" applyBorder="1" applyAlignment="1">
      <alignment horizontal="center" vertical="center" wrapText="1"/>
    </xf>
    <xf numFmtId="0" fontId="8" fillId="0" borderId="21" xfId="0" applyFont="1" applyBorder="1" applyAlignment="1">
      <alignment wrapText="1"/>
    </xf>
    <xf numFmtId="0" fontId="6" fillId="0" borderId="17" xfId="0" applyFont="1" applyBorder="1" applyAlignment="1">
      <alignment wrapText="1"/>
    </xf>
    <xf numFmtId="0" fontId="6" fillId="0" borderId="16" xfId="0" applyFont="1" applyBorder="1" applyAlignment="1">
      <alignment wrapText="1"/>
    </xf>
    <xf numFmtId="0" fontId="6" fillId="0" borderId="30" xfId="0" applyFont="1" applyBorder="1" applyAlignment="1">
      <alignment horizontal="center"/>
    </xf>
    <xf numFmtId="0" fontId="6" fillId="0" borderId="27" xfId="0" applyFont="1" applyBorder="1" applyAlignment="1">
      <alignment horizontal="center"/>
    </xf>
    <xf numFmtId="0" fontId="6" fillId="38" borderId="31" xfId="0" applyNumberFormat="1" applyFont="1" applyFill="1" applyBorder="1" applyAlignment="1">
      <alignment horizontal="center" wrapText="1"/>
    </xf>
    <xf numFmtId="0" fontId="6" fillId="0" borderId="32" xfId="0" applyFont="1" applyBorder="1" applyAlignment="1">
      <alignment horizontal="center" wrapText="1"/>
    </xf>
    <xf numFmtId="0" fontId="6" fillId="0" borderId="33" xfId="0" applyFont="1" applyBorder="1" applyAlignment="1">
      <alignment horizontal="center" wrapText="1"/>
    </xf>
    <xf numFmtId="0" fontId="5" fillId="35" borderId="23" xfId="0" applyFont="1" applyFill="1" applyBorder="1" applyAlignment="1">
      <alignment horizontal="center" vertical="center" wrapText="1"/>
    </xf>
    <xf numFmtId="0" fontId="5" fillId="35" borderId="13" xfId="0" applyFont="1" applyFill="1" applyBorder="1" applyAlignment="1">
      <alignment horizontal="center" wrapText="1"/>
    </xf>
    <xf numFmtId="0" fontId="5" fillId="35" borderId="24" xfId="46" applyFont="1" applyFill="1" applyBorder="1" applyAlignment="1">
      <alignment horizontal="center" vertical="center" wrapText="1"/>
      <protection/>
    </xf>
    <xf numFmtId="0" fontId="5" fillId="35" borderId="10" xfId="0" applyFont="1" applyFill="1" applyBorder="1" applyAlignment="1">
      <alignment horizontal="center" wrapText="1"/>
    </xf>
    <xf numFmtId="0" fontId="5" fillId="35" borderId="10" xfId="0" applyFont="1" applyFill="1" applyBorder="1" applyAlignment="1">
      <alignment horizontal="center"/>
    </xf>
    <xf numFmtId="0" fontId="6" fillId="0" borderId="0" xfId="0" applyFont="1" applyAlignment="1" quotePrefix="1">
      <alignment vertical="center" wrapText="1"/>
    </xf>
    <xf numFmtId="0" fontId="6" fillId="0" borderId="0" xfId="0" applyFont="1" applyAlignment="1">
      <alignment vertical="center" wrapText="1"/>
    </xf>
    <xf numFmtId="0" fontId="5" fillId="38" borderId="25" xfId="0" applyFont="1" applyFill="1" applyBorder="1" applyAlignment="1">
      <alignment horizontal="center" vertical="center" wrapText="1"/>
    </xf>
    <xf numFmtId="0" fontId="5" fillId="38" borderId="12" xfId="0" applyFont="1" applyFill="1" applyBorder="1" applyAlignment="1">
      <alignment horizontal="center"/>
    </xf>
    <xf numFmtId="0" fontId="5" fillId="0" borderId="34" xfId="0" applyFont="1" applyBorder="1" applyAlignment="1">
      <alignment horizontal="left" wrapText="1"/>
    </xf>
    <xf numFmtId="0" fontId="5" fillId="0" borderId="35" xfId="0" applyFont="1" applyBorder="1" applyAlignment="1">
      <alignment horizontal="left" wrapText="1"/>
    </xf>
    <xf numFmtId="0" fontId="6" fillId="0" borderId="35" xfId="0" applyFont="1" applyBorder="1" applyAlignment="1">
      <alignment horizontal="left"/>
    </xf>
    <xf numFmtId="0" fontId="5" fillId="35" borderId="36" xfId="0" applyFont="1" applyFill="1" applyBorder="1" applyAlignment="1">
      <alignment wrapText="1"/>
    </xf>
    <xf numFmtId="0" fontId="5" fillId="38" borderId="37" xfId="0" applyFont="1" applyFill="1" applyBorder="1" applyAlignment="1">
      <alignment/>
    </xf>
    <xf numFmtId="0" fontId="5" fillId="38" borderId="38" xfId="0" applyFont="1" applyFill="1" applyBorder="1" applyAlignment="1">
      <alignment/>
    </xf>
    <xf numFmtId="0" fontId="13" fillId="0" borderId="21" xfId="0" applyFont="1" applyBorder="1" applyAlignment="1">
      <alignment horizontal="left"/>
    </xf>
    <xf numFmtId="0" fontId="13" fillId="0" borderId="17" xfId="0" applyFont="1" applyBorder="1" applyAlignment="1">
      <alignment/>
    </xf>
    <xf numFmtId="0" fontId="13" fillId="0" borderId="16" xfId="0" applyFont="1" applyBorder="1" applyAlignment="1">
      <alignment/>
    </xf>
    <xf numFmtId="0" fontId="11" fillId="0" borderId="17" xfId="0" applyFont="1" applyBorder="1" applyAlignment="1">
      <alignment wrapText="1"/>
    </xf>
    <xf numFmtId="0" fontId="8" fillId="33" borderId="21" xfId="0" applyFont="1" applyFill="1" applyBorder="1" applyAlignment="1">
      <alignment/>
    </xf>
    <xf numFmtId="0" fontId="8" fillId="33" borderId="17" xfId="0" applyFont="1" applyFill="1" applyBorder="1" applyAlignment="1">
      <alignment/>
    </xf>
    <xf numFmtId="0" fontId="8" fillId="33" borderId="16" xfId="0" applyFont="1" applyFill="1" applyBorder="1" applyAlignment="1">
      <alignment/>
    </xf>
    <xf numFmtId="0" fontId="5" fillId="35" borderId="38" xfId="0" applyFont="1" applyFill="1" applyBorder="1" applyAlignment="1">
      <alignment horizontal="center" wrapText="1"/>
    </xf>
    <xf numFmtId="0" fontId="5" fillId="35" borderId="24" xfId="46" applyFont="1" applyFill="1" applyBorder="1" applyAlignment="1">
      <alignment horizontal="center" vertical="center" wrapText="1" readingOrder="1"/>
      <protection/>
    </xf>
    <xf numFmtId="0" fontId="5" fillId="35" borderId="38" xfId="0" applyFont="1" applyFill="1" applyBorder="1" applyAlignment="1">
      <alignment horizontal="center"/>
    </xf>
    <xf numFmtId="1" fontId="5" fillId="35" borderId="38" xfId="0" applyNumberFormat="1" applyFont="1" applyFill="1" applyBorder="1" applyAlignment="1">
      <alignment horizontal="center" vertical="center" wrapText="1"/>
    </xf>
    <xf numFmtId="0" fontId="5" fillId="0" borderId="39" xfId="0" applyFont="1" applyBorder="1" applyAlignment="1">
      <alignment horizontal="left" wrapText="1"/>
    </xf>
    <xf numFmtId="0" fontId="5" fillId="0" borderId="0" xfId="0" applyFont="1" applyBorder="1" applyAlignment="1">
      <alignment horizontal="left" wrapText="1"/>
    </xf>
    <xf numFmtId="0" fontId="6" fillId="0" borderId="0" xfId="0" applyFont="1" applyBorder="1" applyAlignment="1">
      <alignment horizontal="left"/>
    </xf>
    <xf numFmtId="0" fontId="13" fillId="0" borderId="21" xfId="0" applyFont="1" applyBorder="1" applyAlignment="1">
      <alignment horizontal="left" vertical="center" wrapText="1"/>
    </xf>
    <xf numFmtId="0" fontId="15" fillId="0" borderId="17" xfId="0" applyFont="1" applyBorder="1" applyAlignment="1">
      <alignment horizontal="left" vertical="center" wrapText="1"/>
    </xf>
    <xf numFmtId="0" fontId="15" fillId="0" borderId="16" xfId="0" applyFont="1" applyBorder="1" applyAlignment="1">
      <alignment horizontal="left" vertical="center" wrapText="1"/>
    </xf>
    <xf numFmtId="0" fontId="8" fillId="0" borderId="21" xfId="0" applyFont="1" applyBorder="1" applyAlignment="1">
      <alignment vertical="center" wrapText="1"/>
    </xf>
    <xf numFmtId="0" fontId="6" fillId="0" borderId="17" xfId="0" applyFont="1" applyBorder="1" applyAlignment="1">
      <alignment vertical="center" wrapText="1"/>
    </xf>
    <xf numFmtId="0" fontId="6" fillId="0" borderId="16" xfId="0" applyFont="1" applyBorder="1" applyAlignment="1">
      <alignment vertical="center" wrapText="1"/>
    </xf>
    <xf numFmtId="0" fontId="8" fillId="33" borderId="21" xfId="0" applyFont="1" applyFill="1" applyBorder="1" applyAlignment="1">
      <alignment vertical="center" wrapText="1"/>
    </xf>
    <xf numFmtId="0" fontId="5" fillId="35" borderId="11" xfId="0" applyFont="1" applyFill="1" applyBorder="1" applyAlignment="1">
      <alignment horizontal="center"/>
    </xf>
    <xf numFmtId="0" fontId="5" fillId="35" borderId="11" xfId="0" applyFont="1" applyFill="1" applyBorder="1" applyAlignment="1">
      <alignment horizontal="center" wrapText="1"/>
    </xf>
    <xf numFmtId="1" fontId="5" fillId="35" borderId="11" xfId="0" applyNumberFormat="1" applyFont="1" applyFill="1" applyBorder="1" applyAlignment="1">
      <alignment horizontal="center" vertical="center" wrapText="1"/>
    </xf>
    <xf numFmtId="0" fontId="5" fillId="38" borderId="11" xfId="0" applyFont="1" applyFill="1" applyBorder="1" applyAlignment="1">
      <alignment/>
    </xf>
    <xf numFmtId="0" fontId="5" fillId="38" borderId="15" xfId="0" applyFont="1" applyFill="1" applyBorder="1" applyAlignment="1">
      <alignment/>
    </xf>
    <xf numFmtId="0" fontId="5" fillId="35" borderId="14" xfId="0" applyFont="1" applyFill="1" applyBorder="1" applyAlignment="1">
      <alignment wrapText="1"/>
    </xf>
    <xf numFmtId="0" fontId="10" fillId="35" borderId="24" xfId="46" applyFont="1" applyFill="1" applyBorder="1" applyAlignment="1">
      <alignment vertical="center" wrapText="1"/>
      <protection/>
    </xf>
    <xf numFmtId="0" fontId="10" fillId="35" borderId="11" xfId="0" applyFont="1" applyFill="1" applyBorder="1" applyAlignment="1">
      <alignment vertical="center" wrapText="1"/>
    </xf>
    <xf numFmtId="0" fontId="10" fillId="38" borderId="40" xfId="0" applyFont="1" applyFill="1" applyBorder="1" applyAlignment="1">
      <alignment vertical="center" wrapText="1"/>
    </xf>
    <xf numFmtId="0" fontId="10" fillId="38" borderId="41" xfId="0" applyFont="1" applyFill="1" applyBorder="1" applyAlignment="1">
      <alignment vertical="center" wrapText="1"/>
    </xf>
    <xf numFmtId="0" fontId="5" fillId="35" borderId="18" xfId="46" applyFont="1" applyFill="1" applyBorder="1" applyAlignment="1">
      <alignment vertical="center" wrapText="1"/>
      <protection/>
    </xf>
    <xf numFmtId="0" fontId="5" fillId="35" borderId="11" xfId="0" applyFont="1" applyFill="1" applyBorder="1" applyAlignment="1">
      <alignment vertical="center" wrapText="1"/>
    </xf>
    <xf numFmtId="0" fontId="10" fillId="35" borderId="23" xfId="0" applyFont="1" applyFill="1" applyBorder="1" applyAlignment="1">
      <alignment vertical="center" wrapText="1"/>
    </xf>
    <xf numFmtId="0" fontId="10" fillId="35" borderId="14" xfId="0" applyFont="1" applyFill="1" applyBorder="1" applyAlignment="1">
      <alignment vertical="center" wrapText="1"/>
    </xf>
    <xf numFmtId="0" fontId="10" fillId="38" borderId="42" xfId="0" applyFont="1" applyFill="1" applyBorder="1" applyAlignment="1">
      <alignment vertical="center" wrapText="1"/>
    </xf>
    <xf numFmtId="0" fontId="10" fillId="38" borderId="43" xfId="0" applyFont="1" applyFill="1" applyBorder="1" applyAlignment="1">
      <alignment vertical="center" wrapText="1"/>
    </xf>
    <xf numFmtId="1" fontId="10" fillId="35" borderId="24" xfId="0" applyNumberFormat="1" applyFont="1" applyFill="1" applyBorder="1" applyAlignment="1">
      <alignment vertical="center" wrapText="1"/>
    </xf>
    <xf numFmtId="1" fontId="10" fillId="35" borderId="11" xfId="0" applyNumberFormat="1" applyFont="1" applyFill="1" applyBorder="1" applyAlignment="1">
      <alignment vertical="center" wrapText="1"/>
    </xf>
    <xf numFmtId="0" fontId="5" fillId="0" borderId="39" xfId="0" applyFont="1" applyBorder="1" applyAlignment="1">
      <alignment vertical="center" wrapText="1"/>
    </xf>
    <xf numFmtId="0" fontId="5" fillId="0" borderId="0" xfId="0" applyFont="1" applyBorder="1" applyAlignment="1">
      <alignment vertical="center" wrapText="1"/>
    </xf>
    <xf numFmtId="0" fontId="6" fillId="0" borderId="0" xfId="0" applyFont="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11" fillId="0" borderId="0" xfId="0" applyNumberFormat="1" applyFont="1" applyFill="1" applyBorder="1" applyAlignment="1">
      <alignment vertical="center" wrapText="1"/>
    </xf>
    <xf numFmtId="0" fontId="13" fillId="0" borderId="0" xfId="0" applyFont="1" applyAlignment="1">
      <alignment vertical="center" wrapText="1"/>
    </xf>
    <xf numFmtId="0" fontId="14" fillId="0" borderId="0" xfId="0" applyNumberFormat="1" applyFont="1" applyFill="1" applyBorder="1" applyAlignment="1">
      <alignment vertical="center" wrapText="1"/>
    </xf>
    <xf numFmtId="0" fontId="6" fillId="38" borderId="31" xfId="0" applyNumberFormat="1" applyFont="1" applyFill="1" applyBorder="1" applyAlignment="1">
      <alignment vertical="center" wrapText="1"/>
    </xf>
    <xf numFmtId="0" fontId="6" fillId="38" borderId="32" xfId="0" applyNumberFormat="1" applyFont="1" applyFill="1" applyBorder="1" applyAlignment="1">
      <alignment vertical="center" wrapText="1"/>
    </xf>
    <xf numFmtId="0" fontId="6" fillId="38" borderId="33" xfId="0" applyNumberFormat="1" applyFont="1" applyFill="1" applyBorder="1" applyAlignment="1">
      <alignment vertical="center" wrapText="1"/>
    </xf>
    <xf numFmtId="165" fontId="65" fillId="0" borderId="21" xfId="0" applyNumberFormat="1" applyFont="1" applyBorder="1" applyAlignment="1">
      <alignment vertical="center" wrapText="1"/>
    </xf>
    <xf numFmtId="0" fontId="67" fillId="0" borderId="17" xfId="0" applyFont="1" applyBorder="1" applyAlignment="1">
      <alignment vertical="center" wrapText="1"/>
    </xf>
    <xf numFmtId="0" fontId="67" fillId="0" borderId="16" xfId="0" applyFont="1" applyBorder="1" applyAlignment="1">
      <alignment vertical="center" wrapText="1"/>
    </xf>
    <xf numFmtId="0" fontId="65" fillId="0" borderId="21" xfId="0" applyFont="1" applyBorder="1" applyAlignment="1">
      <alignment vertical="center" wrapText="1"/>
    </xf>
    <xf numFmtId="0" fontId="6" fillId="0" borderId="10" xfId="0" applyFont="1" applyBorder="1" applyAlignment="1">
      <alignment wrapText="1"/>
    </xf>
    <xf numFmtId="0" fontId="6" fillId="0" borderId="44" xfId="0" applyFont="1" applyBorder="1" applyAlignment="1">
      <alignment wrapText="1"/>
    </xf>
    <xf numFmtId="0" fontId="6" fillId="0" borderId="45" xfId="0" applyFont="1" applyBorder="1" applyAlignment="1">
      <alignment wrapText="1"/>
    </xf>
    <xf numFmtId="0" fontId="6" fillId="0" borderId="46" xfId="0" applyFont="1" applyBorder="1" applyAlignment="1">
      <alignment wrapText="1"/>
    </xf>
    <xf numFmtId="0" fontId="6" fillId="0" borderId="30" xfId="0" applyFont="1" applyBorder="1" applyAlignment="1">
      <alignment wrapText="1"/>
    </xf>
    <xf numFmtId="0" fontId="6" fillId="0" borderId="27" xfId="0" applyFont="1" applyBorder="1" applyAlignment="1">
      <alignment wrapText="1"/>
    </xf>
    <xf numFmtId="0" fontId="6" fillId="0" borderId="26" xfId="0" applyFont="1" applyBorder="1" applyAlignment="1">
      <alignment wrapText="1"/>
    </xf>
    <xf numFmtId="0" fontId="6" fillId="0" borderId="39" xfId="0" applyFont="1" applyBorder="1" applyAlignment="1">
      <alignment wrapText="1"/>
    </xf>
    <xf numFmtId="0" fontId="6" fillId="0" borderId="0" xfId="0" applyFont="1" applyBorder="1" applyAlignment="1">
      <alignment wrapText="1"/>
    </xf>
    <xf numFmtId="0" fontId="6" fillId="0" borderId="47" xfId="0" applyFont="1" applyBorder="1" applyAlignment="1">
      <alignment wrapText="1"/>
    </xf>
    <xf numFmtId="0" fontId="6" fillId="0" borderId="10" xfId="0" applyFont="1" applyBorder="1" applyAlignment="1">
      <alignment/>
    </xf>
    <xf numFmtId="0" fontId="8" fillId="35" borderId="23" xfId="0" applyFont="1" applyFill="1" applyBorder="1" applyAlignment="1">
      <alignment horizontal="center" vertical="center" wrapText="1"/>
    </xf>
    <xf numFmtId="0" fontId="8" fillId="35" borderId="13" xfId="0" applyFont="1" applyFill="1" applyBorder="1" applyAlignment="1">
      <alignment wrapText="1"/>
    </xf>
    <xf numFmtId="0" fontId="8" fillId="35" borderId="24" xfId="46" applyFont="1" applyFill="1" applyBorder="1" applyAlignment="1">
      <alignment horizontal="center" vertical="center" wrapText="1"/>
      <protection/>
    </xf>
    <xf numFmtId="0" fontId="8" fillId="35" borderId="10" xfId="0" applyFont="1" applyFill="1" applyBorder="1" applyAlignment="1">
      <alignment horizontal="center" wrapText="1"/>
    </xf>
    <xf numFmtId="0" fontId="8" fillId="35" borderId="24" xfId="46" applyFont="1" applyFill="1" applyBorder="1" applyAlignment="1">
      <alignment horizontal="center" vertical="center" wrapText="1" readingOrder="1"/>
      <protection/>
    </xf>
    <xf numFmtId="0" fontId="8" fillId="35" borderId="10" xfId="0" applyFont="1" applyFill="1" applyBorder="1" applyAlignment="1">
      <alignment horizontal="center"/>
    </xf>
    <xf numFmtId="0" fontId="6" fillId="0" borderId="30" xfId="0" applyFont="1" applyBorder="1" applyAlignment="1">
      <alignment/>
    </xf>
    <xf numFmtId="0" fontId="6" fillId="0" borderId="27" xfId="0" applyFont="1" applyBorder="1" applyAlignment="1">
      <alignment/>
    </xf>
    <xf numFmtId="0" fontId="6" fillId="0" borderId="26" xfId="0" applyFont="1" applyBorder="1" applyAlignment="1">
      <alignment/>
    </xf>
    <xf numFmtId="0" fontId="11" fillId="0" borderId="48" xfId="0" applyFont="1" applyBorder="1" applyAlignment="1">
      <alignment wrapText="1"/>
    </xf>
    <xf numFmtId="0" fontId="11" fillId="0" borderId="0" xfId="0" applyFont="1" applyBorder="1" applyAlignment="1">
      <alignment wrapText="1"/>
    </xf>
    <xf numFmtId="0" fontId="11" fillId="0" borderId="49" xfId="0" applyFont="1" applyBorder="1" applyAlignment="1">
      <alignment wrapText="1"/>
    </xf>
    <xf numFmtId="0" fontId="11" fillId="0" borderId="50" xfId="0" applyFont="1" applyBorder="1" applyAlignment="1">
      <alignment wrapText="1"/>
    </xf>
    <xf numFmtId="0" fontId="11" fillId="0" borderId="51" xfId="0" applyFont="1" applyBorder="1" applyAlignment="1">
      <alignment wrapText="1"/>
    </xf>
    <xf numFmtId="0" fontId="11" fillId="0" borderId="52" xfId="0" applyFont="1" applyBorder="1" applyAlignment="1">
      <alignment wrapText="1"/>
    </xf>
    <xf numFmtId="0" fontId="8" fillId="35" borderId="25" xfId="46" applyFont="1" applyFill="1" applyBorder="1" applyAlignment="1">
      <alignment horizontal="center" vertical="center" wrapText="1" readingOrder="1"/>
      <protection/>
    </xf>
    <xf numFmtId="0" fontId="8" fillId="35" borderId="12" xfId="0" applyFont="1" applyFill="1" applyBorder="1" applyAlignment="1">
      <alignment horizontal="center"/>
    </xf>
    <xf numFmtId="0" fontId="11" fillId="0" borderId="53" xfId="0" applyFont="1" applyBorder="1" applyAlignment="1">
      <alignment wrapText="1"/>
    </xf>
    <xf numFmtId="0" fontId="11" fillId="0" borderId="27" xfId="0" applyFont="1" applyBorder="1" applyAlignment="1">
      <alignment wrapText="1"/>
    </xf>
    <xf numFmtId="0" fontId="11" fillId="0" borderId="54" xfId="0" applyFont="1" applyBorder="1" applyAlignment="1">
      <alignment wrapText="1"/>
    </xf>
    <xf numFmtId="0" fontId="8" fillId="0" borderId="10" xfId="45" applyFont="1" applyBorder="1" applyAlignment="1">
      <alignment vertical="center" wrapText="1"/>
      <protection/>
    </xf>
    <xf numFmtId="0" fontId="8" fillId="0" borderId="0" xfId="45" applyFont="1" applyAlignment="1">
      <alignment vertical="center" wrapText="1"/>
      <protection/>
    </xf>
    <xf numFmtId="0" fontId="8" fillId="0" borderId="21" xfId="45" applyFont="1" applyBorder="1" applyAlignment="1">
      <alignment horizontal="left" vertical="center" wrapText="1"/>
      <protection/>
    </xf>
    <xf numFmtId="0" fontId="8" fillId="0" borderId="17" xfId="45" applyFont="1" applyBorder="1" applyAlignment="1">
      <alignment horizontal="left" vertical="center" wrapText="1"/>
      <protection/>
    </xf>
    <xf numFmtId="0" fontId="8" fillId="0" borderId="16" xfId="45" applyFont="1" applyBorder="1" applyAlignment="1">
      <alignment horizontal="left" vertical="center" wrapText="1"/>
      <protection/>
    </xf>
    <xf numFmtId="0" fontId="6" fillId="0" borderId="10" xfId="45" applyFont="1" applyBorder="1" applyAlignment="1">
      <alignment vertical="center" wrapText="1"/>
      <protection/>
    </xf>
    <xf numFmtId="0" fontId="8" fillId="33" borderId="10" xfId="45" applyFont="1" applyFill="1" applyBorder="1" applyAlignment="1">
      <alignment vertical="center" wrapText="1"/>
      <protection/>
    </xf>
    <xf numFmtId="0" fontId="0" fillId="0" borderId="10" xfId="45" applyFont="1" applyBorder="1" applyAlignment="1">
      <alignment vertical="center" wrapText="1"/>
      <protection/>
    </xf>
    <xf numFmtId="0" fontId="10" fillId="38" borderId="24" xfId="45" applyFont="1" applyFill="1" applyBorder="1" applyAlignment="1">
      <alignment horizontal="center" vertical="center" wrapText="1"/>
      <protection/>
    </xf>
    <xf numFmtId="0" fontId="9" fillId="0" borderId="11" xfId="45" applyFont="1" applyBorder="1" applyAlignment="1">
      <alignment horizontal="center" vertical="center" wrapText="1"/>
      <protection/>
    </xf>
    <xf numFmtId="0" fontId="10" fillId="38" borderId="11" xfId="45" applyFont="1" applyFill="1" applyBorder="1" applyAlignment="1">
      <alignment horizontal="center" vertical="center" wrapText="1"/>
      <protection/>
    </xf>
    <xf numFmtId="0" fontId="10" fillId="38" borderId="25" xfId="45" applyFont="1" applyFill="1" applyBorder="1" applyAlignment="1">
      <alignment horizontal="center" vertical="center" wrapText="1"/>
      <protection/>
    </xf>
    <xf numFmtId="0" fontId="10" fillId="38" borderId="15" xfId="45" applyFont="1" applyFill="1" applyBorder="1" applyAlignment="1">
      <alignment horizontal="center" vertical="center" wrapText="1"/>
      <protection/>
    </xf>
    <xf numFmtId="0" fontId="6" fillId="0" borderId="0" xfId="45" applyFont="1" applyAlignment="1">
      <alignment vertical="center" wrapText="1"/>
      <protection/>
    </xf>
    <xf numFmtId="0" fontId="0" fillId="0" borderId="0" xfId="45" applyAlignment="1">
      <alignment vertical="center" wrapText="1"/>
      <protection/>
    </xf>
    <xf numFmtId="0" fontId="9" fillId="0" borderId="0" xfId="45" applyFont="1" applyBorder="1" applyAlignment="1">
      <alignment vertical="center" wrapText="1"/>
      <protection/>
    </xf>
    <xf numFmtId="0" fontId="9" fillId="38" borderId="0" xfId="45" applyNumberFormat="1" applyFont="1" applyFill="1" applyBorder="1" applyAlignment="1">
      <alignment vertical="center" wrapText="1"/>
      <protection/>
    </xf>
    <xf numFmtId="0" fontId="0" fillId="0" borderId="0" xfId="45" applyBorder="1" applyAlignment="1">
      <alignment vertical="center" wrapText="1"/>
      <protection/>
    </xf>
    <xf numFmtId="0" fontId="10" fillId="35" borderId="23" xfId="45" applyFont="1" applyFill="1" applyBorder="1" applyAlignment="1">
      <alignment horizontal="center" vertical="center" wrapText="1"/>
      <protection/>
    </xf>
    <xf numFmtId="0" fontId="10" fillId="35" borderId="36" xfId="45" applyFont="1" applyFill="1" applyBorder="1" applyAlignment="1">
      <alignment horizontal="center" vertical="center" wrapText="1"/>
      <protection/>
    </xf>
    <xf numFmtId="0" fontId="10" fillId="35" borderId="24" xfId="46" applyFont="1" applyFill="1" applyBorder="1" applyAlignment="1">
      <alignment horizontal="center" vertical="center" wrapText="1"/>
      <protection/>
    </xf>
    <xf numFmtId="0" fontId="10" fillId="35" borderId="38" xfId="45" applyFont="1" applyFill="1" applyBorder="1" applyAlignment="1">
      <alignment horizontal="center" vertical="center" wrapText="1"/>
      <protection/>
    </xf>
    <xf numFmtId="1" fontId="10" fillId="35" borderId="24" xfId="45" applyNumberFormat="1" applyFont="1" applyFill="1" applyBorder="1" applyAlignment="1">
      <alignment horizontal="center" vertical="center" wrapText="1"/>
      <protection/>
    </xf>
    <xf numFmtId="1" fontId="10" fillId="35" borderId="38" xfId="45" applyNumberFormat="1" applyFont="1" applyFill="1" applyBorder="1" applyAlignment="1">
      <alignment horizontal="center" vertical="center" wrapText="1"/>
      <protection/>
    </xf>
    <xf numFmtId="0" fontId="6" fillId="0" borderId="0" xfId="45" applyFont="1" applyAlignment="1" quotePrefix="1">
      <alignment vertical="center" wrapText="1"/>
      <protection/>
    </xf>
    <xf numFmtId="0" fontId="6" fillId="0" borderId="0" xfId="45" applyFont="1" applyFill="1" applyAlignment="1">
      <alignment vertical="center" wrapText="1"/>
      <protection/>
    </xf>
    <xf numFmtId="0" fontId="9" fillId="0" borderId="0" xfId="45" applyFont="1" applyAlignment="1">
      <alignment vertical="center" wrapText="1"/>
      <protection/>
    </xf>
    <xf numFmtId="0" fontId="9" fillId="0" borderId="0" xfId="45" applyFont="1" applyAlignment="1" quotePrefix="1">
      <alignment vertical="center" wrapText="1"/>
      <protection/>
    </xf>
    <xf numFmtId="0" fontId="10" fillId="35" borderId="38" xfId="45" applyFont="1" applyFill="1" applyBorder="1" applyAlignment="1">
      <alignment horizontal="center" wrapText="1"/>
      <protection/>
    </xf>
    <xf numFmtId="0" fontId="10" fillId="38" borderId="38" xfId="45" applyFont="1" applyFill="1" applyBorder="1" applyAlignment="1">
      <alignment/>
      <protection/>
    </xf>
    <xf numFmtId="0" fontId="9" fillId="0" borderId="30" xfId="45" applyFont="1" applyBorder="1" applyAlignment="1">
      <alignment horizontal="center"/>
      <protection/>
    </xf>
    <xf numFmtId="0" fontId="9" fillId="0" borderId="0" xfId="45" applyFont="1" applyBorder="1" applyAlignment="1">
      <alignment horizontal="center"/>
      <protection/>
    </xf>
    <xf numFmtId="0" fontId="9" fillId="38" borderId="31" xfId="45" applyNumberFormat="1" applyFont="1" applyFill="1" applyBorder="1" applyAlignment="1">
      <alignment horizontal="center" wrapText="1"/>
      <protection/>
    </xf>
    <xf numFmtId="0" fontId="9" fillId="38" borderId="32" xfId="45" applyNumberFormat="1" applyFont="1" applyFill="1" applyBorder="1" applyAlignment="1">
      <alignment horizontal="center" wrapText="1"/>
      <protection/>
    </xf>
    <xf numFmtId="0" fontId="9" fillId="0" borderId="32" xfId="45" applyFont="1" applyBorder="1" applyAlignment="1">
      <alignment horizontal="center" wrapText="1"/>
      <protection/>
    </xf>
    <xf numFmtId="0" fontId="9" fillId="0" borderId="33" xfId="45" applyFont="1" applyBorder="1" applyAlignment="1">
      <alignment horizontal="center" wrapText="1"/>
      <protection/>
    </xf>
    <xf numFmtId="0" fontId="10" fillId="35" borderId="24" xfId="46" applyFont="1" applyFill="1" applyBorder="1" applyAlignment="1">
      <alignment horizontal="center" vertical="center" wrapText="1" readingOrder="1"/>
      <protection/>
    </xf>
    <xf numFmtId="0" fontId="10" fillId="35" borderId="38" xfId="45" applyFont="1" applyFill="1" applyBorder="1" applyAlignment="1">
      <alignment horizontal="center"/>
      <protection/>
    </xf>
    <xf numFmtId="0" fontId="10" fillId="35" borderId="38" xfId="45" applyFont="1" applyFill="1" applyBorder="1" applyAlignment="1">
      <alignment horizontal="center" readingOrder="1"/>
      <protection/>
    </xf>
    <xf numFmtId="0" fontId="10" fillId="35" borderId="36" xfId="45" applyFont="1" applyFill="1" applyBorder="1" applyAlignment="1">
      <alignment wrapText="1"/>
      <protection/>
    </xf>
    <xf numFmtId="0" fontId="8" fillId="0" borderId="38" xfId="45" applyFont="1" applyBorder="1" applyAlignment="1">
      <alignment vertical="center" wrapText="1"/>
      <protection/>
    </xf>
    <xf numFmtId="0" fontId="6" fillId="0" borderId="38" xfId="45" applyFont="1" applyBorder="1" applyAlignment="1">
      <alignment vertical="center" wrapText="1"/>
      <protection/>
    </xf>
    <xf numFmtId="0" fontId="10" fillId="38" borderId="37" xfId="45" applyFont="1" applyFill="1" applyBorder="1" applyAlignment="1">
      <alignment/>
      <protection/>
    </xf>
    <xf numFmtId="0" fontId="8" fillId="33" borderId="30" xfId="45" applyFont="1" applyFill="1" applyBorder="1" applyAlignment="1">
      <alignment vertical="center" wrapText="1"/>
      <protection/>
    </xf>
    <xf numFmtId="0" fontId="6" fillId="0" borderId="27" xfId="45" applyFont="1" applyBorder="1" applyAlignment="1">
      <alignment vertical="center" wrapText="1"/>
      <protection/>
    </xf>
    <xf numFmtId="0" fontId="10" fillId="38" borderId="40" xfId="45" applyFont="1" applyFill="1" applyBorder="1" applyAlignment="1">
      <alignment horizontal="center" vertical="center" wrapText="1"/>
      <protection/>
    </xf>
    <xf numFmtId="0" fontId="9" fillId="0" borderId="41" xfId="45" applyFont="1" applyBorder="1" applyAlignment="1">
      <alignment wrapText="1"/>
      <protection/>
    </xf>
    <xf numFmtId="0" fontId="25" fillId="0" borderId="10" xfId="45" applyFont="1" applyBorder="1" applyAlignment="1">
      <alignment wrapText="1"/>
      <protection/>
    </xf>
    <xf numFmtId="0" fontId="0" fillId="0" borderId="10" xfId="45" applyFont="1" applyBorder="1" applyAlignment="1">
      <alignment wrapText="1"/>
      <protection/>
    </xf>
    <xf numFmtId="0" fontId="25" fillId="35" borderId="23" xfId="45" applyFont="1" applyFill="1" applyBorder="1" applyAlignment="1">
      <alignment horizontal="center" vertical="center" wrapText="1"/>
      <protection/>
    </xf>
    <xf numFmtId="0" fontId="25" fillId="35" borderId="13" xfId="45" applyFont="1" applyFill="1" applyBorder="1" applyAlignment="1">
      <alignment wrapText="1"/>
      <protection/>
    </xf>
    <xf numFmtId="0" fontId="25" fillId="35" borderId="24" xfId="46" applyFont="1" applyFill="1" applyBorder="1" applyAlignment="1">
      <alignment horizontal="center" vertical="center" wrapText="1"/>
      <protection/>
    </xf>
    <xf numFmtId="0" fontId="25" fillId="35" borderId="10" xfId="45" applyFont="1" applyFill="1" applyBorder="1" applyAlignment="1">
      <alignment horizontal="center" wrapText="1"/>
      <protection/>
    </xf>
    <xf numFmtId="0" fontId="25" fillId="35" borderId="24" xfId="46" applyFont="1" applyFill="1" applyBorder="1" applyAlignment="1">
      <alignment horizontal="center" vertical="center" wrapText="1" readingOrder="1"/>
      <protection/>
    </xf>
    <xf numFmtId="0" fontId="25" fillId="35" borderId="10" xfId="45" applyFont="1" applyFill="1" applyBorder="1" applyAlignment="1">
      <alignment horizontal="center"/>
      <protection/>
    </xf>
    <xf numFmtId="0" fontId="25" fillId="0" borderId="17" xfId="45" applyNumberFormat="1" applyFont="1" applyFill="1" applyBorder="1" applyAlignment="1" applyProtection="1">
      <alignment horizontal="left"/>
      <protection/>
    </xf>
    <xf numFmtId="0" fontId="25" fillId="0" borderId="16" xfId="45" applyNumberFormat="1" applyFont="1" applyFill="1" applyBorder="1" applyAlignment="1" applyProtection="1">
      <alignment horizontal="left"/>
      <protection/>
    </xf>
    <xf numFmtId="0" fontId="9" fillId="0" borderId="18" xfId="45" applyFont="1" applyBorder="1" applyAlignment="1">
      <alignment wrapText="1"/>
      <protection/>
    </xf>
    <xf numFmtId="0" fontId="9" fillId="0" borderId="0" xfId="45" applyFont="1" applyFill="1" applyAlignment="1">
      <alignment horizontal="left" wrapText="1"/>
      <protection/>
    </xf>
    <xf numFmtId="0" fontId="5" fillId="0" borderId="39" xfId="45" applyFont="1" applyBorder="1" applyAlignment="1">
      <alignment horizontal="left" wrapText="1"/>
      <protection/>
    </xf>
    <xf numFmtId="0" fontId="0" fillId="0" borderId="0" xfId="45" applyAlignment="1">
      <alignment horizontal="left" wrapText="1"/>
      <protection/>
    </xf>
    <xf numFmtId="0" fontId="25" fillId="33" borderId="17" xfId="45" applyNumberFormat="1" applyFont="1" applyFill="1" applyBorder="1" applyAlignment="1" applyProtection="1">
      <alignment horizontal="left"/>
      <protection/>
    </xf>
    <xf numFmtId="0" fontId="25" fillId="33" borderId="16" xfId="45" applyNumberFormat="1" applyFont="1" applyFill="1" applyBorder="1" applyAlignment="1" applyProtection="1">
      <alignment horizontal="left"/>
      <protection/>
    </xf>
    <xf numFmtId="0" fontId="29" fillId="0" borderId="0" xfId="45" applyFont="1" applyAlignment="1">
      <alignment wrapText="1"/>
      <protection/>
    </xf>
    <xf numFmtId="0" fontId="25" fillId="33" borderId="10" xfId="45" applyFont="1" applyFill="1" applyBorder="1" applyAlignment="1">
      <alignment wrapText="1"/>
      <protection/>
    </xf>
    <xf numFmtId="0" fontId="0" fillId="33" borderId="10" xfId="45" applyFont="1" applyFill="1" applyBorder="1" applyAlignment="1">
      <alignment wrapText="1"/>
      <protection/>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e 2" xfId="45"/>
    <cellStyle name="normálne_Hárok1" xfId="46"/>
    <cellStyle name="Percent" xfId="47"/>
    <cellStyle name="Poznámka" xfId="48"/>
    <cellStyle name="Prepojená bunka"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6:M17"/>
  <sheetViews>
    <sheetView tabSelected="1" zoomScalePageLayoutView="0" workbookViewId="0" topLeftCell="A1">
      <selection activeCell="C37" sqref="C37"/>
    </sheetView>
  </sheetViews>
  <sheetFormatPr defaultColWidth="9.140625" defaultRowHeight="12.75"/>
  <sheetData>
    <row r="16" spans="2:13" s="1" customFormat="1" ht="35.25" customHeight="1">
      <c r="B16" s="290" t="s">
        <v>188</v>
      </c>
      <c r="C16" s="291"/>
      <c r="D16" s="291"/>
      <c r="E16" s="291"/>
      <c r="F16" s="291"/>
      <c r="G16" s="291"/>
      <c r="H16" s="291"/>
      <c r="I16" s="291"/>
      <c r="J16" s="291"/>
      <c r="K16" s="291"/>
      <c r="L16" s="291"/>
      <c r="M16" s="291"/>
    </row>
    <row r="17" spans="2:13" s="1" customFormat="1" ht="15.75" customHeight="1">
      <c r="B17" s="290" t="s">
        <v>193</v>
      </c>
      <c r="C17" s="291"/>
      <c r="D17" s="291"/>
      <c r="E17" s="291"/>
      <c r="F17" s="291"/>
      <c r="G17" s="291"/>
      <c r="H17" s="291"/>
      <c r="I17" s="291"/>
      <c r="J17" s="291"/>
      <c r="K17" s="291"/>
      <c r="L17" s="291"/>
      <c r="M17" s="291"/>
    </row>
    <row r="18" s="91" customFormat="1" ht="15"/>
  </sheetData>
  <sheetProtection/>
  <mergeCells count="2">
    <mergeCell ref="B16:M16"/>
    <mergeCell ref="B17:M17"/>
  </mergeCells>
  <printOptions/>
  <pageMargins left="0.75" right="0.75" top="1" bottom="1" header="0.4921259845" footer="0.4921259845"/>
  <pageSetup horizontalDpi="600" verticalDpi="600" orientation="landscape" paperSize="9" r:id="rId1"/>
  <headerFooter alignWithMargins="0">
    <oddHeader>&amp;LPríloha č. 5&amp;RMinisterstvo financií SR</oddHeader>
  </headerFooter>
</worksheet>
</file>

<file path=xl/worksheets/sheet10.xml><?xml version="1.0" encoding="utf-8"?>
<worksheet xmlns="http://schemas.openxmlformats.org/spreadsheetml/2006/main" xmlns:r="http://schemas.openxmlformats.org/officeDocument/2006/relationships">
  <dimension ref="A1:O33"/>
  <sheetViews>
    <sheetView zoomScalePageLayoutView="0" workbookViewId="0" topLeftCell="A1">
      <selection activeCell="D13" sqref="D13"/>
    </sheetView>
  </sheetViews>
  <sheetFormatPr defaultColWidth="9.140625" defaultRowHeight="12.75"/>
  <cols>
    <col min="1" max="1" width="37.140625" style="153" customWidth="1"/>
    <col min="2" max="2" width="9.140625" style="153" customWidth="1"/>
    <col min="3" max="3" width="25.140625" style="153" bestFit="1" customWidth="1"/>
    <col min="4" max="4" width="24.7109375" style="153" customWidth="1"/>
    <col min="5" max="5" width="10.421875" style="153" customWidth="1"/>
    <col min="6" max="6" width="23.28125" style="153" customWidth="1"/>
    <col min="7" max="7" width="16.7109375" style="153" customWidth="1"/>
    <col min="8" max="8" width="22.421875" style="153" customWidth="1"/>
    <col min="9" max="9" width="10.00390625" style="153" customWidth="1"/>
    <col min="10" max="10" width="9.00390625" style="153" customWidth="1"/>
    <col min="11" max="11" width="9.28125" style="153" customWidth="1"/>
    <col min="12" max="12" width="19.28125" style="153" customWidth="1"/>
    <col min="13" max="13" width="21.421875" style="153" customWidth="1"/>
    <col min="14" max="16384" width="9.140625" style="153" customWidth="1"/>
  </cols>
  <sheetData>
    <row r="1" spans="1:15" ht="15.75">
      <c r="A1" s="405" t="s">
        <v>188</v>
      </c>
      <c r="B1" s="405"/>
      <c r="C1" s="405"/>
      <c r="D1" s="405"/>
      <c r="E1" s="405"/>
      <c r="F1" s="405"/>
      <c r="G1" s="405"/>
      <c r="H1" s="152"/>
      <c r="I1" s="152"/>
      <c r="J1" s="152"/>
      <c r="K1" s="152"/>
      <c r="L1" s="152"/>
      <c r="M1" s="152"/>
      <c r="N1" s="152"/>
      <c r="O1" s="152"/>
    </row>
    <row r="2" spans="1:15" ht="15.75">
      <c r="A2" s="405" t="s">
        <v>392</v>
      </c>
      <c r="B2" s="405"/>
      <c r="C2" s="405"/>
      <c r="D2" s="405"/>
      <c r="E2" s="405"/>
      <c r="F2" s="405"/>
      <c r="G2" s="405"/>
      <c r="H2" s="152"/>
      <c r="I2" s="152"/>
      <c r="J2" s="152"/>
      <c r="K2" s="152"/>
      <c r="L2" s="152"/>
      <c r="M2" s="152"/>
      <c r="N2" s="152"/>
      <c r="O2" s="152"/>
    </row>
    <row r="3" spans="1:15" ht="15.75">
      <c r="A3" s="154"/>
      <c r="B3" s="154"/>
      <c r="C3" s="154"/>
      <c r="D3" s="154"/>
      <c r="E3" s="154"/>
      <c r="F3" s="154"/>
      <c r="G3" s="155"/>
      <c r="H3" s="152"/>
      <c r="I3" s="152"/>
      <c r="J3" s="152"/>
      <c r="K3" s="152"/>
      <c r="L3" s="152"/>
      <c r="M3" s="152"/>
      <c r="N3" s="152"/>
      <c r="O3" s="152"/>
    </row>
    <row r="4" spans="1:15" ht="15.75">
      <c r="A4" s="156" t="s">
        <v>18</v>
      </c>
      <c r="B4" s="406">
        <v>2009</v>
      </c>
      <c r="C4" s="407"/>
      <c r="D4" s="407"/>
      <c r="E4" s="407"/>
      <c r="F4" s="408"/>
      <c r="G4" s="155"/>
      <c r="H4" s="152"/>
      <c r="I4" s="152"/>
      <c r="J4" s="152"/>
      <c r="K4" s="152"/>
      <c r="L4" s="152"/>
      <c r="M4" s="152"/>
      <c r="N4" s="152"/>
      <c r="O4" s="152"/>
    </row>
    <row r="5" spans="1:15" ht="54" customHeight="1">
      <c r="A5" s="156" t="s">
        <v>19</v>
      </c>
      <c r="B5" s="404" t="s">
        <v>393</v>
      </c>
      <c r="C5" s="409"/>
      <c r="D5" s="409"/>
      <c r="E5" s="409"/>
      <c r="F5" s="409"/>
      <c r="G5" s="157"/>
      <c r="H5" s="152"/>
      <c r="I5" s="152"/>
      <c r="J5" s="152"/>
      <c r="K5" s="152"/>
      <c r="L5" s="152"/>
      <c r="M5" s="152"/>
      <c r="N5" s="152"/>
      <c r="O5" s="152"/>
    </row>
    <row r="6" spans="1:15" ht="15.75">
      <c r="A6" s="156" t="s">
        <v>21</v>
      </c>
      <c r="B6" s="410" t="s">
        <v>394</v>
      </c>
      <c r="C6" s="409"/>
      <c r="D6" s="411"/>
      <c r="E6" s="411"/>
      <c r="F6" s="411"/>
      <c r="G6" s="155"/>
      <c r="H6" s="152"/>
      <c r="I6" s="152"/>
      <c r="J6" s="152"/>
      <c r="K6" s="152"/>
      <c r="L6" s="152"/>
      <c r="M6" s="152"/>
      <c r="N6" s="152"/>
      <c r="O6" s="152"/>
    </row>
    <row r="7" spans="1:15" ht="31.5">
      <c r="A7" s="156" t="s">
        <v>395</v>
      </c>
      <c r="B7" s="404" t="s">
        <v>396</v>
      </c>
      <c r="C7" s="404"/>
      <c r="D7" s="404"/>
      <c r="E7" s="404"/>
      <c r="F7" s="404"/>
      <c r="G7" s="155"/>
      <c r="H7" s="152"/>
      <c r="I7" s="152"/>
      <c r="J7" s="152"/>
      <c r="K7" s="152"/>
      <c r="L7" s="152"/>
      <c r="M7" s="152"/>
      <c r="N7" s="152"/>
      <c r="O7" s="152"/>
    </row>
    <row r="8" spans="1:15" ht="13.5" thickBot="1">
      <c r="A8" s="419"/>
      <c r="B8" s="419"/>
      <c r="C8" s="419"/>
      <c r="D8" s="419"/>
      <c r="E8" s="419"/>
      <c r="F8" s="419"/>
      <c r="G8" s="420" t="s">
        <v>397</v>
      </c>
      <c r="H8" s="420"/>
      <c r="I8" s="419"/>
      <c r="J8" s="419"/>
      <c r="K8" s="419"/>
      <c r="L8" s="419"/>
      <c r="M8" s="421"/>
      <c r="N8" s="158"/>
      <c r="O8" s="158"/>
    </row>
    <row r="9" spans="1:15" s="160" customFormat="1" ht="30" customHeight="1">
      <c r="A9" s="422" t="s">
        <v>1</v>
      </c>
      <c r="B9" s="424" t="s">
        <v>2</v>
      </c>
      <c r="C9" s="424" t="s">
        <v>3</v>
      </c>
      <c r="D9" s="424" t="s">
        <v>398</v>
      </c>
      <c r="E9" s="426" t="s">
        <v>399</v>
      </c>
      <c r="F9" s="424" t="s">
        <v>61</v>
      </c>
      <c r="G9" s="412" t="s">
        <v>24</v>
      </c>
      <c r="H9" s="412" t="s">
        <v>400</v>
      </c>
      <c r="I9" s="412" t="s">
        <v>25</v>
      </c>
      <c r="J9" s="412" t="s">
        <v>26</v>
      </c>
      <c r="K9" s="412" t="s">
        <v>27</v>
      </c>
      <c r="L9" s="412" t="s">
        <v>28</v>
      </c>
      <c r="M9" s="415" t="s">
        <v>29</v>
      </c>
      <c r="N9" s="159"/>
      <c r="O9" s="159"/>
    </row>
    <row r="10" spans="1:15" s="160" customFormat="1" ht="40.5" customHeight="1" thickBot="1">
      <c r="A10" s="423"/>
      <c r="B10" s="425"/>
      <c r="C10" s="425"/>
      <c r="D10" s="425"/>
      <c r="E10" s="427"/>
      <c r="F10" s="425"/>
      <c r="G10" s="414"/>
      <c r="H10" s="413"/>
      <c r="I10" s="414"/>
      <c r="J10" s="414"/>
      <c r="K10" s="414"/>
      <c r="L10" s="414"/>
      <c r="M10" s="416"/>
      <c r="N10" s="159"/>
      <c r="O10" s="159"/>
    </row>
    <row r="11" spans="1:15" ht="48">
      <c r="A11" s="161" t="s">
        <v>401</v>
      </c>
      <c r="B11" s="162">
        <v>31438318</v>
      </c>
      <c r="C11" s="163" t="s">
        <v>402</v>
      </c>
      <c r="D11" s="164" t="s">
        <v>403</v>
      </c>
      <c r="E11" s="163">
        <v>79.7</v>
      </c>
      <c r="F11" s="165" t="s">
        <v>404</v>
      </c>
      <c r="G11" s="283"/>
      <c r="H11" s="163"/>
      <c r="I11" s="163"/>
      <c r="J11" s="163"/>
      <c r="K11" s="163"/>
      <c r="L11" s="163"/>
      <c r="M11" s="165"/>
      <c r="N11" s="166"/>
      <c r="O11" s="166"/>
    </row>
    <row r="12" spans="1:15" ht="48">
      <c r="A12" s="169" t="s">
        <v>405</v>
      </c>
      <c r="B12" s="280">
        <v>36473685</v>
      </c>
      <c r="C12" s="167" t="s">
        <v>406</v>
      </c>
      <c r="D12" s="281" t="s">
        <v>407</v>
      </c>
      <c r="E12" s="167">
        <v>100</v>
      </c>
      <c r="F12" s="168" t="s">
        <v>408</v>
      </c>
      <c r="G12" s="284"/>
      <c r="H12" s="167"/>
      <c r="I12" s="167"/>
      <c r="J12" s="167"/>
      <c r="K12" s="167"/>
      <c r="L12" s="167"/>
      <c r="M12" s="168"/>
      <c r="N12" s="166"/>
      <c r="O12" s="166"/>
    </row>
    <row r="13" spans="1:15" ht="72">
      <c r="A13" s="169" t="s">
        <v>409</v>
      </c>
      <c r="B13" s="167" t="s">
        <v>410</v>
      </c>
      <c r="C13" s="167" t="s">
        <v>411</v>
      </c>
      <c r="D13" s="281" t="s">
        <v>412</v>
      </c>
      <c r="E13" s="167">
        <v>100</v>
      </c>
      <c r="F13" s="168" t="s">
        <v>413</v>
      </c>
      <c r="G13" s="284"/>
      <c r="H13" s="167"/>
      <c r="I13" s="167"/>
      <c r="J13" s="167"/>
      <c r="K13" s="167"/>
      <c r="L13" s="167"/>
      <c r="M13" s="168"/>
      <c r="N13" s="166"/>
      <c r="O13" s="166"/>
    </row>
    <row r="14" spans="1:15" ht="60">
      <c r="A14" s="169" t="s">
        <v>414</v>
      </c>
      <c r="B14" s="167" t="s">
        <v>415</v>
      </c>
      <c r="C14" s="167" t="s">
        <v>416</v>
      </c>
      <c r="D14" s="282" t="s">
        <v>417</v>
      </c>
      <c r="E14" s="167">
        <v>79.76</v>
      </c>
      <c r="F14" s="168" t="s">
        <v>418</v>
      </c>
      <c r="G14" s="284"/>
      <c r="H14" s="167"/>
      <c r="I14" s="167"/>
      <c r="J14" s="167"/>
      <c r="K14" s="167"/>
      <c r="L14" s="167"/>
      <c r="M14" s="168"/>
      <c r="N14" s="166"/>
      <c r="O14" s="166"/>
    </row>
    <row r="15" spans="1:15" ht="96.75" thickBot="1">
      <c r="A15" s="170" t="s">
        <v>419</v>
      </c>
      <c r="B15" s="171" t="s">
        <v>420</v>
      </c>
      <c r="C15" s="171" t="s">
        <v>421</v>
      </c>
      <c r="D15" s="172" t="s">
        <v>422</v>
      </c>
      <c r="E15" s="171">
        <v>79.69</v>
      </c>
      <c r="F15" s="173" t="s">
        <v>404</v>
      </c>
      <c r="G15" s="285"/>
      <c r="H15" s="171"/>
      <c r="I15" s="171"/>
      <c r="J15" s="171"/>
      <c r="K15" s="171"/>
      <c r="L15" s="171"/>
      <c r="M15" s="173"/>
      <c r="N15" s="166"/>
      <c r="O15" s="166"/>
    </row>
    <row r="16" spans="1:15" ht="12.75">
      <c r="A16" s="166"/>
      <c r="B16" s="166"/>
      <c r="C16" s="166"/>
      <c r="D16" s="174"/>
      <c r="E16" s="175"/>
      <c r="F16" s="175"/>
      <c r="G16" s="166"/>
      <c r="H16" s="166"/>
      <c r="I16" s="166"/>
      <c r="J16" s="166"/>
      <c r="K16" s="166"/>
      <c r="L16" s="166"/>
      <c r="M16" s="166"/>
      <c r="N16" s="166"/>
      <c r="O16" s="166"/>
    </row>
    <row r="17" spans="1:15" ht="12.75">
      <c r="A17" s="152"/>
      <c r="B17" s="176"/>
      <c r="C17" s="152"/>
      <c r="D17" s="152"/>
      <c r="E17" s="152"/>
      <c r="F17" s="152"/>
      <c r="G17" s="152"/>
      <c r="H17" s="152"/>
      <c r="I17" s="152"/>
      <c r="J17" s="152"/>
      <c r="K17" s="152"/>
      <c r="L17" s="152"/>
      <c r="M17" s="152"/>
      <c r="N17" s="152"/>
      <c r="O17" s="152"/>
    </row>
    <row r="18" spans="1:15" ht="12.75">
      <c r="A18" s="177" t="s">
        <v>53</v>
      </c>
      <c r="B18" s="177"/>
      <c r="C18" s="166"/>
      <c r="D18" s="166"/>
      <c r="E18" s="166"/>
      <c r="F18" s="166"/>
      <c r="G18" s="166"/>
      <c r="H18" s="166"/>
      <c r="I18" s="166"/>
      <c r="J18" s="166"/>
      <c r="K18" s="166"/>
      <c r="L18" s="166"/>
      <c r="M18" s="166"/>
      <c r="N18" s="166"/>
      <c r="O18" s="166"/>
    </row>
    <row r="19" spans="1:15" ht="27" customHeight="1">
      <c r="A19" s="417" t="s">
        <v>423</v>
      </c>
      <c r="B19" s="418"/>
      <c r="C19" s="418"/>
      <c r="D19" s="418"/>
      <c r="E19" s="418"/>
      <c r="F19" s="418"/>
      <c r="G19" s="178"/>
      <c r="H19" s="152"/>
      <c r="I19" s="152"/>
      <c r="J19" s="152"/>
      <c r="K19" s="152"/>
      <c r="L19" s="152"/>
      <c r="M19" s="152"/>
      <c r="N19" s="152"/>
      <c r="O19" s="152"/>
    </row>
    <row r="20" spans="1:15" ht="12.75">
      <c r="A20" s="428" t="s">
        <v>424</v>
      </c>
      <c r="B20" s="418"/>
      <c r="C20" s="418"/>
      <c r="D20" s="418"/>
      <c r="E20" s="418"/>
      <c r="F20" s="418"/>
      <c r="G20" s="178"/>
      <c r="H20" s="152"/>
      <c r="I20" s="152"/>
      <c r="J20" s="152"/>
      <c r="K20" s="152"/>
      <c r="L20" s="152"/>
      <c r="M20" s="152"/>
      <c r="N20" s="152"/>
      <c r="O20" s="152"/>
    </row>
    <row r="21" spans="1:15" ht="12.75">
      <c r="A21" s="417" t="s">
        <v>54</v>
      </c>
      <c r="B21" s="418"/>
      <c r="C21" s="418"/>
      <c r="D21" s="418"/>
      <c r="E21" s="418"/>
      <c r="F21" s="418"/>
      <c r="G21" s="178"/>
      <c r="H21" s="152"/>
      <c r="I21" s="152"/>
      <c r="J21" s="152"/>
      <c r="K21" s="152"/>
      <c r="L21" s="152"/>
      <c r="M21" s="152"/>
      <c r="N21" s="152"/>
      <c r="O21" s="152"/>
    </row>
    <row r="22" spans="1:15" ht="12.75">
      <c r="A22" s="428" t="s">
        <v>55</v>
      </c>
      <c r="B22" s="418"/>
      <c r="C22" s="418"/>
      <c r="D22" s="418"/>
      <c r="E22" s="418"/>
      <c r="F22" s="418"/>
      <c r="G22" s="152"/>
      <c r="H22" s="152"/>
      <c r="I22" s="152"/>
      <c r="J22" s="152"/>
      <c r="K22" s="152"/>
      <c r="L22" s="152"/>
      <c r="M22" s="152"/>
      <c r="N22" s="152"/>
      <c r="O22" s="152"/>
    </row>
    <row r="23" spans="1:15" ht="12.75">
      <c r="A23" s="417" t="s">
        <v>56</v>
      </c>
      <c r="B23" s="417"/>
      <c r="C23" s="417"/>
      <c r="D23" s="417"/>
      <c r="E23" s="417"/>
      <c r="F23" s="417"/>
      <c r="G23" s="152"/>
      <c r="H23" s="152"/>
      <c r="I23" s="152"/>
      <c r="J23" s="152"/>
      <c r="K23" s="152"/>
      <c r="L23" s="152"/>
      <c r="M23" s="152"/>
      <c r="N23" s="152"/>
      <c r="O23" s="152"/>
    </row>
    <row r="24" spans="1:15" ht="12.75">
      <c r="A24" s="429" t="s">
        <v>425</v>
      </c>
      <c r="B24" s="429"/>
      <c r="C24" s="429"/>
      <c r="D24" s="429"/>
      <c r="E24" s="429"/>
      <c r="F24" s="429"/>
      <c r="G24" s="179"/>
      <c r="H24" s="179"/>
      <c r="I24" s="179"/>
      <c r="J24" s="179"/>
      <c r="K24" s="179"/>
      <c r="L24" s="179"/>
      <c r="M24" s="179"/>
      <c r="N24" s="179"/>
      <c r="O24" s="179"/>
    </row>
    <row r="25" spans="1:15" ht="26.25" customHeight="1">
      <c r="A25" s="417" t="s">
        <v>426</v>
      </c>
      <c r="B25" s="418"/>
      <c r="C25" s="418"/>
      <c r="D25" s="418"/>
      <c r="E25" s="418"/>
      <c r="F25" s="418"/>
      <c r="G25" s="178"/>
      <c r="H25" s="152"/>
      <c r="I25" s="152"/>
      <c r="J25" s="152"/>
      <c r="K25" s="152"/>
      <c r="L25" s="152"/>
      <c r="M25" s="152"/>
      <c r="N25" s="152"/>
      <c r="O25" s="152"/>
    </row>
    <row r="26" spans="1:15" ht="12.75">
      <c r="A26" s="417" t="s">
        <v>427</v>
      </c>
      <c r="B26" s="417"/>
      <c r="C26" s="417"/>
      <c r="D26" s="417"/>
      <c r="E26" s="417"/>
      <c r="F26" s="417"/>
      <c r="G26" s="152"/>
      <c r="H26" s="152"/>
      <c r="I26" s="152"/>
      <c r="J26" s="152"/>
      <c r="K26" s="152"/>
      <c r="L26" s="152"/>
      <c r="M26" s="152"/>
      <c r="N26" s="152"/>
      <c r="O26" s="152"/>
    </row>
    <row r="27" spans="1:15" ht="12.75">
      <c r="A27" s="417" t="s">
        <v>428</v>
      </c>
      <c r="B27" s="417"/>
      <c r="C27" s="417"/>
      <c r="D27" s="417"/>
      <c r="E27" s="417"/>
      <c r="F27" s="417"/>
      <c r="G27" s="152"/>
      <c r="H27" s="152"/>
      <c r="I27" s="152"/>
      <c r="J27" s="152"/>
      <c r="K27" s="152"/>
      <c r="L27" s="152"/>
      <c r="M27" s="152"/>
      <c r="N27" s="152"/>
      <c r="O27" s="152"/>
    </row>
    <row r="28" spans="1:15" ht="12.75">
      <c r="A28" s="166"/>
      <c r="B28" s="166"/>
      <c r="C28" s="166"/>
      <c r="D28" s="166"/>
      <c r="E28" s="166"/>
      <c r="F28" s="166"/>
      <c r="G28" s="166"/>
      <c r="H28" s="166"/>
      <c r="I28" s="166"/>
      <c r="J28" s="166"/>
      <c r="K28" s="166"/>
      <c r="L28" s="166"/>
      <c r="M28" s="166"/>
      <c r="N28" s="166"/>
      <c r="O28" s="166"/>
    </row>
    <row r="29" spans="1:15" ht="12.75">
      <c r="A29" s="166"/>
      <c r="B29" s="166"/>
      <c r="C29" s="166"/>
      <c r="D29" s="166"/>
      <c r="E29" s="166"/>
      <c r="F29" s="166"/>
      <c r="G29" s="166"/>
      <c r="H29" s="166"/>
      <c r="I29" s="166"/>
      <c r="J29" s="166"/>
      <c r="K29" s="166"/>
      <c r="L29" s="166"/>
      <c r="M29" s="166"/>
      <c r="N29" s="166"/>
      <c r="O29" s="166"/>
    </row>
    <row r="30" spans="1:15" ht="12.75">
      <c r="A30" s="166"/>
      <c r="B30" s="166"/>
      <c r="C30" s="166"/>
      <c r="D30" s="166"/>
      <c r="E30" s="166"/>
      <c r="F30" s="166"/>
      <c r="G30" s="166"/>
      <c r="H30" s="166"/>
      <c r="I30" s="166"/>
      <c r="J30" s="166"/>
      <c r="K30" s="166"/>
      <c r="L30" s="166"/>
      <c r="M30" s="166"/>
      <c r="N30" s="166"/>
      <c r="O30" s="166"/>
    </row>
    <row r="31" spans="1:15" ht="12.75">
      <c r="A31" s="166"/>
      <c r="B31" s="166"/>
      <c r="C31" s="166"/>
      <c r="D31" s="166"/>
      <c r="E31" s="166"/>
      <c r="F31" s="166"/>
      <c r="G31" s="166"/>
      <c r="H31" s="166"/>
      <c r="I31" s="166"/>
      <c r="J31" s="166"/>
      <c r="K31" s="166"/>
      <c r="L31" s="166"/>
      <c r="M31" s="166"/>
      <c r="N31" s="166"/>
      <c r="O31" s="166"/>
    </row>
    <row r="32" spans="1:15" ht="12.75">
      <c r="A32" s="166"/>
      <c r="B32" s="166"/>
      <c r="C32" s="166"/>
      <c r="D32" s="166"/>
      <c r="E32" s="166"/>
      <c r="F32" s="166"/>
      <c r="G32" s="166"/>
      <c r="H32" s="166"/>
      <c r="I32" s="166"/>
      <c r="J32" s="166"/>
      <c r="K32" s="166"/>
      <c r="L32" s="166"/>
      <c r="M32" s="166"/>
      <c r="N32" s="166"/>
      <c r="O32" s="166"/>
    </row>
    <row r="33" spans="1:15" ht="12.75">
      <c r="A33" s="152"/>
      <c r="B33" s="152"/>
      <c r="C33" s="152"/>
      <c r="D33" s="152"/>
      <c r="E33" s="152"/>
      <c r="F33" s="152"/>
      <c r="G33" s="152"/>
      <c r="H33" s="152"/>
      <c r="I33" s="152"/>
      <c r="J33" s="152"/>
      <c r="K33" s="152"/>
      <c r="L33" s="152"/>
      <c r="M33" s="152"/>
      <c r="N33" s="152"/>
      <c r="O33" s="152"/>
    </row>
  </sheetData>
  <sheetProtection/>
  <mergeCells count="30">
    <mergeCell ref="A26:F26"/>
    <mergeCell ref="A27:F27"/>
    <mergeCell ref="A20:F20"/>
    <mergeCell ref="A21:F21"/>
    <mergeCell ref="A22:F22"/>
    <mergeCell ref="A23:F23"/>
    <mergeCell ref="A24:F24"/>
    <mergeCell ref="A25:F25"/>
    <mergeCell ref="A19:F19"/>
    <mergeCell ref="A8:F8"/>
    <mergeCell ref="G8:M8"/>
    <mergeCell ref="A9:A10"/>
    <mergeCell ref="B9:B10"/>
    <mergeCell ref="C9:C10"/>
    <mergeCell ref="D9:D10"/>
    <mergeCell ref="E9:E10"/>
    <mergeCell ref="F9:F10"/>
    <mergeCell ref="G9:G10"/>
    <mergeCell ref="H9:H10"/>
    <mergeCell ref="I9:I10"/>
    <mergeCell ref="J9:J10"/>
    <mergeCell ref="K9:K10"/>
    <mergeCell ref="L9:L10"/>
    <mergeCell ref="M9:M10"/>
    <mergeCell ref="B7:F7"/>
    <mergeCell ref="A1:G1"/>
    <mergeCell ref="A2:G2"/>
    <mergeCell ref="B4:F4"/>
    <mergeCell ref="B5:F5"/>
    <mergeCell ref="B6:F6"/>
  </mergeCells>
  <printOptions/>
  <pageMargins left="0.37" right="0.28"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O24"/>
  <sheetViews>
    <sheetView zoomScalePageLayoutView="0" workbookViewId="0" topLeftCell="A2">
      <selection activeCell="C14" sqref="C14"/>
    </sheetView>
  </sheetViews>
  <sheetFormatPr defaultColWidth="9.140625" defaultRowHeight="12.75"/>
  <cols>
    <col min="1" max="1" width="30.140625" style="152" customWidth="1"/>
    <col min="2" max="2" width="9.140625" style="152" customWidth="1"/>
    <col min="3" max="3" width="47.7109375" style="152" customWidth="1"/>
    <col min="4" max="4" width="13.00390625" style="152" customWidth="1"/>
    <col min="5" max="5" width="12.8515625" style="152" customWidth="1"/>
    <col min="6" max="6" width="13.8515625" style="152" customWidth="1"/>
    <col min="7" max="7" width="28.140625" style="152" customWidth="1"/>
    <col min="8" max="8" width="14.28125" style="152" customWidth="1"/>
    <col min="9" max="9" width="32.7109375" style="152" customWidth="1"/>
    <col min="10" max="16384" width="9.140625" style="152" customWidth="1"/>
  </cols>
  <sheetData>
    <row r="1" spans="1:7" ht="15.75">
      <c r="A1" s="405" t="s">
        <v>188</v>
      </c>
      <c r="B1" s="405"/>
      <c r="C1" s="405"/>
      <c r="D1" s="405"/>
      <c r="E1" s="405"/>
      <c r="F1" s="405"/>
      <c r="G1" s="405"/>
    </row>
    <row r="2" spans="1:7" ht="15.75">
      <c r="A2" s="405" t="s">
        <v>457</v>
      </c>
      <c r="B2" s="405"/>
      <c r="C2" s="405"/>
      <c r="D2" s="405"/>
      <c r="E2" s="405"/>
      <c r="F2" s="405"/>
      <c r="G2" s="405"/>
    </row>
    <row r="3" spans="1:7" ht="15.75">
      <c r="A3" s="154"/>
      <c r="B3" s="154"/>
      <c r="C3" s="154"/>
      <c r="D3" s="154"/>
      <c r="E3" s="154"/>
      <c r="F3" s="154"/>
      <c r="G3" s="155"/>
    </row>
    <row r="4" spans="1:7" ht="15.75">
      <c r="A4" s="208" t="s">
        <v>18</v>
      </c>
      <c r="B4" s="211">
        <v>2006</v>
      </c>
      <c r="C4" s="211"/>
      <c r="D4" s="211"/>
      <c r="E4" s="211"/>
      <c r="F4" s="211"/>
      <c r="G4" s="204"/>
    </row>
    <row r="5" spans="1:7" ht="30.75" customHeight="1">
      <c r="A5" s="156" t="s">
        <v>19</v>
      </c>
      <c r="B5" s="444" t="s">
        <v>456</v>
      </c>
      <c r="C5" s="445"/>
      <c r="D5" s="445"/>
      <c r="E5" s="445"/>
      <c r="F5" s="445"/>
      <c r="G5" s="157"/>
    </row>
    <row r="6" spans="1:7" ht="15.75">
      <c r="A6" s="208" t="s">
        <v>21</v>
      </c>
      <c r="B6" s="447" t="s">
        <v>455</v>
      </c>
      <c r="C6" s="448"/>
      <c r="D6" s="210"/>
      <c r="E6" s="210"/>
      <c r="F6" s="209"/>
      <c r="G6" s="155"/>
    </row>
    <row r="7" spans="1:7" ht="48" thickBot="1">
      <c r="A7" s="208" t="s">
        <v>395</v>
      </c>
      <c r="B7" s="207">
        <v>18.26</v>
      </c>
      <c r="C7" s="206"/>
      <c r="D7" s="206"/>
      <c r="E7" s="206"/>
      <c r="F7" s="205"/>
      <c r="G7" s="204"/>
    </row>
    <row r="8" spans="1:14" s="180" customFormat="1" ht="69" customHeight="1" thickBot="1">
      <c r="A8" s="434"/>
      <c r="B8" s="435"/>
      <c r="C8" s="435"/>
      <c r="D8" s="435"/>
      <c r="E8" s="435"/>
      <c r="F8" s="435"/>
      <c r="G8" s="436" t="s">
        <v>57</v>
      </c>
      <c r="H8" s="437"/>
      <c r="I8" s="438"/>
      <c r="J8" s="438"/>
      <c r="K8" s="438"/>
      <c r="L8" s="439"/>
      <c r="M8" s="203"/>
      <c r="N8" s="202"/>
    </row>
    <row r="9" spans="1:14" s="159" customFormat="1" ht="49.5" customHeight="1">
      <c r="A9" s="422" t="s">
        <v>1</v>
      </c>
      <c r="B9" s="424" t="s">
        <v>2</v>
      </c>
      <c r="C9" s="440" t="s">
        <v>3</v>
      </c>
      <c r="D9" s="440" t="s">
        <v>454</v>
      </c>
      <c r="E9" s="426" t="s">
        <v>399</v>
      </c>
      <c r="F9" s="440" t="s">
        <v>61</v>
      </c>
      <c r="G9" s="422" t="s">
        <v>1</v>
      </c>
      <c r="H9" s="412" t="s">
        <v>24</v>
      </c>
      <c r="I9" s="449" t="s">
        <v>400</v>
      </c>
      <c r="J9" s="412" t="s">
        <v>25</v>
      </c>
      <c r="K9" s="412" t="s">
        <v>26</v>
      </c>
      <c r="L9" s="412" t="s">
        <v>27</v>
      </c>
      <c r="M9" s="412" t="s">
        <v>28</v>
      </c>
      <c r="N9" s="415" t="s">
        <v>29</v>
      </c>
    </row>
    <row r="10" spans="1:14" s="201" customFormat="1" ht="85.5" customHeight="1" thickBot="1">
      <c r="A10" s="443"/>
      <c r="B10" s="432"/>
      <c r="C10" s="441"/>
      <c r="D10" s="442"/>
      <c r="E10" s="427"/>
      <c r="F10" s="441"/>
      <c r="G10" s="443"/>
      <c r="H10" s="433"/>
      <c r="I10" s="450"/>
      <c r="J10" s="433"/>
      <c r="K10" s="433"/>
      <c r="L10" s="433"/>
      <c r="M10" s="433"/>
      <c r="N10" s="446"/>
    </row>
    <row r="11" spans="1:14" s="166" customFormat="1" ht="36">
      <c r="A11" s="199" t="s">
        <v>450</v>
      </c>
      <c r="B11" s="198" t="s">
        <v>453</v>
      </c>
      <c r="C11" s="198" t="s">
        <v>452</v>
      </c>
      <c r="D11" s="200">
        <v>2.87</v>
      </c>
      <c r="E11" s="198">
        <v>65</v>
      </c>
      <c r="F11" s="197" t="s">
        <v>451</v>
      </c>
      <c r="G11" s="199" t="s">
        <v>450</v>
      </c>
      <c r="H11" s="198" t="s">
        <v>440</v>
      </c>
      <c r="I11" s="198"/>
      <c r="J11" s="198"/>
      <c r="K11" s="198"/>
      <c r="L11" s="198"/>
      <c r="M11" s="198"/>
      <c r="N11" s="197">
        <v>35</v>
      </c>
    </row>
    <row r="12" spans="1:14" s="166" customFormat="1" ht="24">
      <c r="A12" s="195" t="s">
        <v>446</v>
      </c>
      <c r="B12" s="190" t="s">
        <v>449</v>
      </c>
      <c r="C12" s="190" t="s">
        <v>448</v>
      </c>
      <c r="D12" s="196">
        <v>0.32</v>
      </c>
      <c r="E12" s="190">
        <v>65</v>
      </c>
      <c r="F12" s="189" t="s">
        <v>447</v>
      </c>
      <c r="G12" s="195" t="s">
        <v>446</v>
      </c>
      <c r="H12" s="191" t="s">
        <v>435</v>
      </c>
      <c r="I12" s="191" t="s">
        <v>445</v>
      </c>
      <c r="J12" s="190"/>
      <c r="K12" s="190" t="s">
        <v>148</v>
      </c>
      <c r="L12" s="190"/>
      <c r="M12" s="190"/>
      <c r="N12" s="189">
        <v>35</v>
      </c>
    </row>
    <row r="13" spans="1:14" s="166" customFormat="1" ht="36">
      <c r="A13" s="195" t="s">
        <v>441</v>
      </c>
      <c r="B13" s="190" t="s">
        <v>444</v>
      </c>
      <c r="C13" s="190" t="s">
        <v>443</v>
      </c>
      <c r="D13" s="196">
        <v>0.27</v>
      </c>
      <c r="E13" s="190">
        <v>45</v>
      </c>
      <c r="F13" s="189" t="s">
        <v>442</v>
      </c>
      <c r="G13" s="195" t="s">
        <v>441</v>
      </c>
      <c r="H13" s="190" t="s">
        <v>440</v>
      </c>
      <c r="I13" s="190"/>
      <c r="J13" s="190"/>
      <c r="K13" s="190"/>
      <c r="L13" s="190"/>
      <c r="M13" s="190"/>
      <c r="N13" s="189">
        <v>24</v>
      </c>
    </row>
    <row r="14" spans="1:15" s="166" customFormat="1" ht="84.75" thickBot="1">
      <c r="A14" s="286" t="s">
        <v>436</v>
      </c>
      <c r="B14" s="287" t="s">
        <v>439</v>
      </c>
      <c r="C14" s="287" t="s">
        <v>438</v>
      </c>
      <c r="D14" s="288">
        <v>14.8</v>
      </c>
      <c r="E14" s="287">
        <v>60</v>
      </c>
      <c r="F14" s="289" t="s">
        <v>437</v>
      </c>
      <c r="G14" s="192" t="s">
        <v>436</v>
      </c>
      <c r="H14" s="191" t="s">
        <v>435</v>
      </c>
      <c r="I14" s="191" t="s">
        <v>434</v>
      </c>
      <c r="J14" s="190" t="s">
        <v>148</v>
      </c>
      <c r="K14" s="190" t="s">
        <v>148</v>
      </c>
      <c r="L14" s="190"/>
      <c r="M14" s="190"/>
      <c r="N14" s="189">
        <v>32</v>
      </c>
      <c r="O14" s="166" t="s">
        <v>433</v>
      </c>
    </row>
    <row r="15" spans="1:6" s="182" customFormat="1" ht="12.75">
      <c r="A15" s="182" t="s">
        <v>432</v>
      </c>
      <c r="D15" s="188"/>
      <c r="E15" s="187"/>
      <c r="F15" s="187"/>
    </row>
    <row r="16" spans="1:6" s="184" customFormat="1" ht="12.75">
      <c r="A16" s="184" t="s">
        <v>431</v>
      </c>
      <c r="D16" s="186"/>
      <c r="E16" s="185"/>
      <c r="F16" s="185"/>
    </row>
    <row r="17" spans="1:2" s="182" customFormat="1" ht="12.75">
      <c r="A17" s="183" t="s">
        <v>53</v>
      </c>
      <c r="B17" s="183"/>
    </row>
    <row r="18" spans="1:13" s="180" customFormat="1" ht="43.5" customHeight="1">
      <c r="A18" s="430" t="s">
        <v>430</v>
      </c>
      <c r="B18" s="430"/>
      <c r="C18" s="430"/>
      <c r="D18" s="430"/>
      <c r="E18" s="430"/>
      <c r="F18" s="166"/>
      <c r="G18" s="166"/>
      <c r="H18" s="166"/>
      <c r="I18" s="166"/>
      <c r="J18" s="166"/>
      <c r="K18" s="166"/>
      <c r="L18" s="166"/>
      <c r="M18" s="166"/>
    </row>
    <row r="19" spans="1:13" s="180" customFormat="1" ht="31.5" customHeight="1">
      <c r="A19" s="431" t="s">
        <v>429</v>
      </c>
      <c r="B19" s="430"/>
      <c r="C19" s="430"/>
      <c r="D19" s="430"/>
      <c r="E19" s="430"/>
      <c r="F19" s="166"/>
      <c r="G19" s="166"/>
      <c r="H19" s="166"/>
      <c r="I19" s="166"/>
      <c r="J19" s="166"/>
      <c r="K19" s="166"/>
      <c r="L19" s="166"/>
      <c r="M19" s="166"/>
    </row>
    <row r="20" spans="1:13" s="180" customFormat="1" ht="12">
      <c r="A20" s="430" t="s">
        <v>54</v>
      </c>
      <c r="B20" s="430"/>
      <c r="C20" s="430"/>
      <c r="D20" s="430"/>
      <c r="E20" s="430"/>
      <c r="F20" s="166"/>
      <c r="G20" s="166"/>
      <c r="H20" s="166"/>
      <c r="I20" s="166"/>
      <c r="J20" s="166"/>
      <c r="K20" s="166"/>
      <c r="L20" s="166"/>
      <c r="M20" s="166"/>
    </row>
    <row r="21" spans="1:13" s="180" customFormat="1" ht="12">
      <c r="A21" s="431" t="s">
        <v>55</v>
      </c>
      <c r="B21" s="430"/>
      <c r="C21" s="430"/>
      <c r="D21" s="430"/>
      <c r="E21" s="430"/>
      <c r="F21" s="166"/>
      <c r="G21" s="166"/>
      <c r="H21" s="166"/>
      <c r="I21" s="166"/>
      <c r="J21" s="166"/>
      <c r="K21" s="166"/>
      <c r="L21" s="166"/>
      <c r="M21" s="166"/>
    </row>
    <row r="22" spans="1:13" s="180" customFormat="1" ht="12">
      <c r="A22" s="430" t="s">
        <v>56</v>
      </c>
      <c r="B22" s="430"/>
      <c r="C22" s="430"/>
      <c r="D22" s="430"/>
      <c r="E22" s="430"/>
      <c r="F22" s="166"/>
      <c r="G22" s="166"/>
      <c r="H22" s="166"/>
      <c r="I22" s="166"/>
      <c r="J22" s="166"/>
      <c r="K22" s="166"/>
      <c r="L22" s="166"/>
      <c r="M22" s="166"/>
    </row>
    <row r="23" spans="1:13" s="180" customFormat="1" ht="12">
      <c r="A23" s="181"/>
      <c r="B23" s="181"/>
      <c r="C23" s="181"/>
      <c r="D23" s="181"/>
      <c r="E23" s="181"/>
      <c r="F23" s="181"/>
      <c r="G23" s="181"/>
      <c r="H23" s="181"/>
      <c r="I23" s="181"/>
      <c r="J23" s="181"/>
      <c r="K23" s="181"/>
      <c r="L23" s="181"/>
      <c r="M23" s="181"/>
    </row>
    <row r="24" spans="1:13" s="180" customFormat="1" ht="32.25" customHeight="1">
      <c r="A24" s="430" t="s">
        <v>426</v>
      </c>
      <c r="B24" s="430"/>
      <c r="C24" s="430"/>
      <c r="D24" s="430"/>
      <c r="E24" s="430"/>
      <c r="F24" s="166"/>
      <c r="G24" s="166"/>
      <c r="H24" s="166"/>
      <c r="I24" s="166"/>
      <c r="J24" s="166"/>
      <c r="K24" s="166"/>
      <c r="L24" s="166"/>
      <c r="M24" s="181"/>
    </row>
    <row r="25" s="166" customFormat="1" ht="12"/>
  </sheetData>
  <sheetProtection/>
  <mergeCells count="26">
    <mergeCell ref="A1:G1"/>
    <mergeCell ref="A2:G2"/>
    <mergeCell ref="A9:A10"/>
    <mergeCell ref="B5:F5"/>
    <mergeCell ref="N9:N10"/>
    <mergeCell ref="B6:C6"/>
    <mergeCell ref="G9:G10"/>
    <mergeCell ref="J9:J10"/>
    <mergeCell ref="K9:K10"/>
    <mergeCell ref="I9:I10"/>
    <mergeCell ref="B9:B10"/>
    <mergeCell ref="L9:L10"/>
    <mergeCell ref="M9:M10"/>
    <mergeCell ref="E9:E10"/>
    <mergeCell ref="A8:F8"/>
    <mergeCell ref="G8:L8"/>
    <mergeCell ref="C9:C10"/>
    <mergeCell ref="D9:D10"/>
    <mergeCell ref="F9:F10"/>
    <mergeCell ref="H9:H10"/>
    <mergeCell ref="A18:E18"/>
    <mergeCell ref="A24:E24"/>
    <mergeCell ref="A19:E19"/>
    <mergeCell ref="A20:E20"/>
    <mergeCell ref="A21:E21"/>
    <mergeCell ref="A22:E22"/>
  </mergeCells>
  <printOptions/>
  <pageMargins left="0.75" right="0.75" top="1" bottom="1" header="0.4921259845" footer="0.4921259845"/>
  <pageSetup horizontalDpi="600" verticalDpi="600" orientation="landscape" paperSize="9" scale="51" r:id="rId1"/>
</worksheet>
</file>

<file path=xl/worksheets/sheet12.xml><?xml version="1.0" encoding="utf-8"?>
<worksheet xmlns="http://schemas.openxmlformats.org/spreadsheetml/2006/main" xmlns:r="http://schemas.openxmlformats.org/officeDocument/2006/relationships">
  <dimension ref="A1:C10"/>
  <sheetViews>
    <sheetView zoomScalePageLayoutView="0" workbookViewId="0" topLeftCell="A1">
      <selection activeCell="A16" sqref="A16"/>
    </sheetView>
  </sheetViews>
  <sheetFormatPr defaultColWidth="9.140625" defaultRowHeight="12.75"/>
  <cols>
    <col min="1" max="1" width="89.140625" style="212" customWidth="1"/>
    <col min="2" max="2" width="21.00390625" style="212" bestFit="1" customWidth="1"/>
    <col min="3" max="3" width="17.57421875" style="212" customWidth="1"/>
    <col min="4" max="16384" width="9.140625" style="212" customWidth="1"/>
  </cols>
  <sheetData>
    <row r="1" s="219" customFormat="1" ht="15.75">
      <c r="A1" s="219" t="s">
        <v>462</v>
      </c>
    </row>
    <row r="2" s="218" customFormat="1" ht="13.5" thickBot="1">
      <c r="A2" s="218" t="s">
        <v>461</v>
      </c>
    </row>
    <row r="3" spans="1:3" s="218" customFormat="1" ht="12.75">
      <c r="A3" s="453" t="s">
        <v>1</v>
      </c>
      <c r="B3" s="455" t="s">
        <v>2</v>
      </c>
      <c r="C3" s="457" t="s">
        <v>3</v>
      </c>
    </row>
    <row r="4" spans="1:3" ht="33" customHeight="1">
      <c r="A4" s="454"/>
      <c r="B4" s="456"/>
      <c r="C4" s="458"/>
    </row>
    <row r="5" spans="1:3" ht="12.75">
      <c r="A5" s="217" t="s">
        <v>446</v>
      </c>
      <c r="B5" s="216" t="s">
        <v>453</v>
      </c>
      <c r="C5" s="213">
        <v>11110300067</v>
      </c>
    </row>
    <row r="6" spans="1:3" ht="48" customHeight="1">
      <c r="A6" s="451" t="s">
        <v>460</v>
      </c>
      <c r="B6" s="452"/>
      <c r="C6" s="452"/>
    </row>
    <row r="8" spans="1:3" ht="12.75">
      <c r="A8" s="215" t="s">
        <v>436</v>
      </c>
      <c r="B8" s="214" t="s">
        <v>439</v>
      </c>
      <c r="C8" s="213">
        <v>11110300087</v>
      </c>
    </row>
    <row r="9" spans="1:3" ht="25.5" customHeight="1">
      <c r="A9" s="459" t="s">
        <v>459</v>
      </c>
      <c r="B9" s="459"/>
      <c r="C9" s="460"/>
    </row>
    <row r="10" spans="1:3" ht="33" customHeight="1">
      <c r="A10" s="451" t="s">
        <v>458</v>
      </c>
      <c r="B10" s="452"/>
      <c r="C10" s="452"/>
    </row>
  </sheetData>
  <sheetProtection/>
  <protectedRanges>
    <protectedRange password="B0E3" sqref="B8" name="Rozsah1_1_1"/>
  </protectedRanges>
  <mergeCells count="6">
    <mergeCell ref="A10:C10"/>
    <mergeCell ref="A6:C6"/>
    <mergeCell ref="A3:A4"/>
    <mergeCell ref="B3:B4"/>
    <mergeCell ref="C3:C4"/>
    <mergeCell ref="A9:C9"/>
  </mergeCells>
  <printOptions/>
  <pageMargins left="0.75" right="0.75" top="1" bottom="1" header="0.4921259845" footer="0.492125984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O27"/>
  <sheetViews>
    <sheetView zoomScaleSheetLayoutView="75" zoomScalePageLayoutView="0" workbookViewId="0" topLeftCell="A1">
      <selection activeCell="A9" sqref="A9:A10"/>
    </sheetView>
  </sheetViews>
  <sheetFormatPr defaultColWidth="9.140625" defaultRowHeight="12.75"/>
  <cols>
    <col min="1" max="1" width="30.140625" style="152" customWidth="1"/>
    <col min="2" max="2" width="9.140625" style="152" customWidth="1"/>
    <col min="3" max="3" width="47.7109375" style="152" customWidth="1"/>
    <col min="4" max="4" width="13.00390625" style="152" customWidth="1"/>
    <col min="5" max="5" width="12.8515625" style="152" customWidth="1"/>
    <col min="6" max="6" width="13.8515625" style="152" customWidth="1"/>
    <col min="7" max="7" width="28.140625" style="152" customWidth="1"/>
    <col min="8" max="8" width="9.140625" style="152" customWidth="1"/>
    <col min="9" max="9" width="19.8515625" style="152" bestFit="1" customWidth="1"/>
    <col min="10" max="14" width="9.140625" style="152" customWidth="1"/>
    <col min="15" max="15" width="18.28125" style="152" customWidth="1"/>
    <col min="16" max="16384" width="9.140625" style="152" customWidth="1"/>
  </cols>
  <sheetData>
    <row r="1" spans="1:7" ht="15.75">
      <c r="A1" s="405" t="s">
        <v>188</v>
      </c>
      <c r="B1" s="405"/>
      <c r="C1" s="405"/>
      <c r="D1" s="405"/>
      <c r="E1" s="405"/>
      <c r="F1" s="405"/>
      <c r="G1" s="405"/>
    </row>
    <row r="2" spans="1:7" ht="15.75">
      <c r="A2" s="405" t="s">
        <v>481</v>
      </c>
      <c r="B2" s="405"/>
      <c r="C2" s="405"/>
      <c r="D2" s="405"/>
      <c r="E2" s="405"/>
      <c r="F2" s="405"/>
      <c r="G2" s="405"/>
    </row>
    <row r="3" spans="1:7" ht="15.75">
      <c r="A3" s="154"/>
      <c r="B3" s="154"/>
      <c r="C3" s="154"/>
      <c r="D3" s="154"/>
      <c r="E3" s="154"/>
      <c r="F3" s="154"/>
      <c r="G3" s="155"/>
    </row>
    <row r="4" spans="1:7" ht="15.75">
      <c r="A4" s="208" t="s">
        <v>18</v>
      </c>
      <c r="B4" s="211">
        <v>2007</v>
      </c>
      <c r="C4" s="211"/>
      <c r="D4" s="211"/>
      <c r="E4" s="211"/>
      <c r="F4" s="211"/>
      <c r="G4" s="204"/>
    </row>
    <row r="5" spans="1:7" ht="30.75" customHeight="1">
      <c r="A5" s="156" t="s">
        <v>19</v>
      </c>
      <c r="B5" s="444" t="s">
        <v>456</v>
      </c>
      <c r="C5" s="445"/>
      <c r="D5" s="445"/>
      <c r="E5" s="445"/>
      <c r="F5" s="445"/>
      <c r="G5" s="157"/>
    </row>
    <row r="6" spans="1:7" ht="15.75">
      <c r="A6" s="208" t="s">
        <v>21</v>
      </c>
      <c r="B6" s="447" t="s">
        <v>455</v>
      </c>
      <c r="C6" s="448"/>
      <c r="D6" s="210"/>
      <c r="E6" s="210"/>
      <c r="F6" s="209"/>
      <c r="G6" s="155"/>
    </row>
    <row r="7" spans="1:7" ht="48" thickBot="1">
      <c r="A7" s="208" t="s">
        <v>395</v>
      </c>
      <c r="B7" s="207">
        <v>29.35</v>
      </c>
      <c r="C7" s="206"/>
      <c r="D7" s="206"/>
      <c r="E7" s="206"/>
      <c r="F7" s="205"/>
      <c r="G7" s="204"/>
    </row>
    <row r="8" spans="1:14" s="180" customFormat="1" ht="69" customHeight="1" thickBot="1">
      <c r="A8" s="434"/>
      <c r="B8" s="435"/>
      <c r="C8" s="435"/>
      <c r="D8" s="435"/>
      <c r="E8" s="435"/>
      <c r="F8" s="435"/>
      <c r="G8" s="436" t="s">
        <v>57</v>
      </c>
      <c r="H8" s="437"/>
      <c r="I8" s="438"/>
      <c r="J8" s="438"/>
      <c r="K8" s="438"/>
      <c r="L8" s="439"/>
      <c r="M8" s="203"/>
      <c r="N8" s="202"/>
    </row>
    <row r="9" spans="1:14" s="159" customFormat="1" ht="49.5" customHeight="1">
      <c r="A9" s="422" t="s">
        <v>1</v>
      </c>
      <c r="B9" s="424" t="s">
        <v>2</v>
      </c>
      <c r="C9" s="440" t="s">
        <v>3</v>
      </c>
      <c r="D9" s="440" t="s">
        <v>454</v>
      </c>
      <c r="E9" s="426" t="s">
        <v>399</v>
      </c>
      <c r="F9" s="440" t="s">
        <v>61</v>
      </c>
      <c r="G9" s="422" t="s">
        <v>1</v>
      </c>
      <c r="H9" s="412" t="s">
        <v>24</v>
      </c>
      <c r="I9" s="449" t="s">
        <v>400</v>
      </c>
      <c r="J9" s="412" t="s">
        <v>25</v>
      </c>
      <c r="K9" s="412" t="s">
        <v>26</v>
      </c>
      <c r="L9" s="412" t="s">
        <v>27</v>
      </c>
      <c r="M9" s="412" t="s">
        <v>28</v>
      </c>
      <c r="N9" s="415" t="s">
        <v>29</v>
      </c>
    </row>
    <row r="10" spans="1:14" s="201" customFormat="1" ht="76.5" customHeight="1" thickBot="1">
      <c r="A10" s="443"/>
      <c r="B10" s="432"/>
      <c r="C10" s="441"/>
      <c r="D10" s="442"/>
      <c r="E10" s="427"/>
      <c r="F10" s="441"/>
      <c r="G10" s="443"/>
      <c r="H10" s="433"/>
      <c r="I10" s="450"/>
      <c r="J10" s="433"/>
      <c r="K10" s="433"/>
      <c r="L10" s="433"/>
      <c r="M10" s="433"/>
      <c r="N10" s="446"/>
    </row>
    <row r="11" spans="1:14" s="166" customFormat="1" ht="36">
      <c r="A11" s="199" t="s">
        <v>450</v>
      </c>
      <c r="B11" s="198" t="s">
        <v>453</v>
      </c>
      <c r="C11" s="198" t="s">
        <v>452</v>
      </c>
      <c r="D11" s="200">
        <v>2.68</v>
      </c>
      <c r="E11" s="198">
        <v>65</v>
      </c>
      <c r="F11" s="198" t="s">
        <v>451</v>
      </c>
      <c r="G11" s="199" t="s">
        <v>450</v>
      </c>
      <c r="H11" s="198" t="s">
        <v>440</v>
      </c>
      <c r="I11" s="198"/>
      <c r="J11" s="198"/>
      <c r="K11" s="198"/>
      <c r="L11" s="198"/>
      <c r="M11" s="198"/>
      <c r="N11" s="197">
        <v>35</v>
      </c>
    </row>
    <row r="12" spans="1:14" s="166" customFormat="1" ht="48">
      <c r="A12" s="195" t="s">
        <v>446</v>
      </c>
      <c r="B12" s="190" t="s">
        <v>449</v>
      </c>
      <c r="C12" s="190" t="s">
        <v>448</v>
      </c>
      <c r="D12" s="196">
        <v>4.12</v>
      </c>
      <c r="E12" s="190">
        <v>65</v>
      </c>
      <c r="F12" s="190" t="s">
        <v>447</v>
      </c>
      <c r="G12" s="195" t="s">
        <v>446</v>
      </c>
      <c r="H12" s="191" t="s">
        <v>435</v>
      </c>
      <c r="I12" s="191" t="s">
        <v>445</v>
      </c>
      <c r="J12" s="190"/>
      <c r="K12" s="190" t="s">
        <v>148</v>
      </c>
      <c r="L12" s="190"/>
      <c r="M12" s="190"/>
      <c r="N12" s="189">
        <v>35</v>
      </c>
    </row>
    <row r="13" spans="1:14" s="166" customFormat="1" ht="36">
      <c r="A13" s="195" t="s">
        <v>441</v>
      </c>
      <c r="B13" s="190" t="s">
        <v>444</v>
      </c>
      <c r="C13" s="190" t="s">
        <v>443</v>
      </c>
      <c r="D13" s="196">
        <v>1.6</v>
      </c>
      <c r="E13" s="190">
        <v>45</v>
      </c>
      <c r="F13" s="190" t="s">
        <v>442</v>
      </c>
      <c r="G13" s="195" t="s">
        <v>441</v>
      </c>
      <c r="H13" s="190" t="s">
        <v>440</v>
      </c>
      <c r="I13" s="190"/>
      <c r="J13" s="190"/>
      <c r="K13" s="190"/>
      <c r="L13" s="190"/>
      <c r="M13" s="190"/>
      <c r="N13" s="189">
        <v>24</v>
      </c>
    </row>
    <row r="14" spans="1:14" s="166" customFormat="1" ht="48">
      <c r="A14" s="195" t="s">
        <v>478</v>
      </c>
      <c r="B14" s="190" t="s">
        <v>480</v>
      </c>
      <c r="C14" s="190" t="s">
        <v>479</v>
      </c>
      <c r="D14" s="196">
        <v>5.54</v>
      </c>
      <c r="E14" s="190">
        <v>50</v>
      </c>
      <c r="F14" s="190" t="s">
        <v>451</v>
      </c>
      <c r="G14" s="195" t="s">
        <v>478</v>
      </c>
      <c r="H14" s="191" t="s">
        <v>435</v>
      </c>
      <c r="I14" s="191" t="s">
        <v>464</v>
      </c>
      <c r="J14" s="190"/>
      <c r="K14" s="190" t="s">
        <v>148</v>
      </c>
      <c r="L14" s="190"/>
      <c r="M14" s="190"/>
      <c r="N14" s="189">
        <v>30</v>
      </c>
    </row>
    <row r="15" spans="1:14" s="166" customFormat="1" ht="48">
      <c r="A15" s="195" t="s">
        <v>474</v>
      </c>
      <c r="B15" s="190" t="s">
        <v>477</v>
      </c>
      <c r="C15" s="190" t="s">
        <v>476</v>
      </c>
      <c r="D15" s="196">
        <v>1.27</v>
      </c>
      <c r="E15" s="190">
        <v>50</v>
      </c>
      <c r="F15" s="190" t="s">
        <v>475</v>
      </c>
      <c r="G15" s="195" t="s">
        <v>474</v>
      </c>
      <c r="H15" s="191" t="s">
        <v>435</v>
      </c>
      <c r="I15" s="191" t="s">
        <v>473</v>
      </c>
      <c r="J15" s="190" t="s">
        <v>148</v>
      </c>
      <c r="K15" s="190" t="s">
        <v>148</v>
      </c>
      <c r="L15" s="190"/>
      <c r="M15" s="190"/>
      <c r="N15" s="189">
        <v>27</v>
      </c>
    </row>
    <row r="16" spans="1:15" s="166" customFormat="1" ht="36">
      <c r="A16" s="192" t="s">
        <v>469</v>
      </c>
      <c r="B16" s="193" t="s">
        <v>472</v>
      </c>
      <c r="C16" s="193" t="s">
        <v>471</v>
      </c>
      <c r="D16" s="194">
        <v>0.81</v>
      </c>
      <c r="E16" s="193">
        <v>50</v>
      </c>
      <c r="F16" s="193" t="s">
        <v>470</v>
      </c>
      <c r="G16" s="192" t="s">
        <v>469</v>
      </c>
      <c r="H16" s="190" t="s">
        <v>440</v>
      </c>
      <c r="I16" s="190"/>
      <c r="J16" s="190"/>
      <c r="K16" s="190"/>
      <c r="L16" s="190"/>
      <c r="M16" s="190"/>
      <c r="N16" s="189">
        <v>27</v>
      </c>
      <c r="O16" s="166" t="s">
        <v>463</v>
      </c>
    </row>
    <row r="17" spans="1:15" s="166" customFormat="1" ht="48">
      <c r="A17" s="192" t="s">
        <v>465</v>
      </c>
      <c r="B17" s="193" t="s">
        <v>468</v>
      </c>
      <c r="C17" s="193" t="s">
        <v>467</v>
      </c>
      <c r="D17" s="194">
        <v>13.33</v>
      </c>
      <c r="E17" s="193">
        <v>35</v>
      </c>
      <c r="F17" s="193" t="s">
        <v>466</v>
      </c>
      <c r="G17" s="192" t="s">
        <v>465</v>
      </c>
      <c r="H17" s="191" t="s">
        <v>435</v>
      </c>
      <c r="I17" s="191" t="s">
        <v>464</v>
      </c>
      <c r="J17" s="190"/>
      <c r="K17" s="190" t="s">
        <v>148</v>
      </c>
      <c r="L17" s="190"/>
      <c r="M17" s="190"/>
      <c r="N17" s="189">
        <v>19</v>
      </c>
      <c r="O17" s="166" t="s">
        <v>463</v>
      </c>
    </row>
    <row r="18" spans="1:6" s="182" customFormat="1" ht="12.75">
      <c r="A18" s="182" t="s">
        <v>432</v>
      </c>
      <c r="D18" s="188"/>
      <c r="E18" s="187"/>
      <c r="F18" s="187"/>
    </row>
    <row r="19" spans="1:6" s="184" customFormat="1" ht="12.75">
      <c r="A19" s="184" t="s">
        <v>431</v>
      </c>
      <c r="D19" s="186"/>
      <c r="E19" s="185"/>
      <c r="F19" s="185"/>
    </row>
    <row r="20" spans="1:2" s="182" customFormat="1" ht="12.75">
      <c r="A20" s="183" t="s">
        <v>53</v>
      </c>
      <c r="B20" s="183"/>
    </row>
    <row r="21" spans="1:13" s="180" customFormat="1" ht="43.5" customHeight="1">
      <c r="A21" s="430" t="s">
        <v>430</v>
      </c>
      <c r="B21" s="430"/>
      <c r="C21" s="430"/>
      <c r="D21" s="430"/>
      <c r="E21" s="430"/>
      <c r="F21" s="166"/>
      <c r="G21" s="166"/>
      <c r="H21" s="166"/>
      <c r="I21" s="166"/>
      <c r="J21" s="166"/>
      <c r="K21" s="166"/>
      <c r="L21" s="166"/>
      <c r="M21" s="166"/>
    </row>
    <row r="22" spans="1:13" s="180" customFormat="1" ht="31.5" customHeight="1">
      <c r="A22" s="431" t="s">
        <v>429</v>
      </c>
      <c r="B22" s="430"/>
      <c r="C22" s="430"/>
      <c r="D22" s="430"/>
      <c r="E22" s="430"/>
      <c r="F22" s="166"/>
      <c r="G22" s="166"/>
      <c r="H22" s="166"/>
      <c r="I22" s="166"/>
      <c r="J22" s="166"/>
      <c r="K22" s="166"/>
      <c r="L22" s="166"/>
      <c r="M22" s="166"/>
    </row>
    <row r="23" spans="1:13" s="180" customFormat="1" ht="12">
      <c r="A23" s="430" t="s">
        <v>54</v>
      </c>
      <c r="B23" s="430"/>
      <c r="C23" s="430"/>
      <c r="D23" s="430"/>
      <c r="E23" s="430"/>
      <c r="F23" s="166"/>
      <c r="G23" s="166"/>
      <c r="H23" s="166"/>
      <c r="I23" s="166"/>
      <c r="J23" s="166"/>
      <c r="K23" s="166"/>
      <c r="L23" s="166"/>
      <c r="M23" s="166"/>
    </row>
    <row r="24" spans="1:13" s="180" customFormat="1" ht="12">
      <c r="A24" s="431" t="s">
        <v>55</v>
      </c>
      <c r="B24" s="430"/>
      <c r="C24" s="430"/>
      <c r="D24" s="430"/>
      <c r="E24" s="430"/>
      <c r="F24" s="166"/>
      <c r="G24" s="166"/>
      <c r="H24" s="166"/>
      <c r="I24" s="166"/>
      <c r="J24" s="166"/>
      <c r="K24" s="166"/>
      <c r="L24" s="166"/>
      <c r="M24" s="166"/>
    </row>
    <row r="25" spans="1:13" s="180" customFormat="1" ht="12">
      <c r="A25" s="430" t="s">
        <v>56</v>
      </c>
      <c r="B25" s="430"/>
      <c r="C25" s="430"/>
      <c r="D25" s="430"/>
      <c r="E25" s="430"/>
      <c r="F25" s="166"/>
      <c r="G25" s="166"/>
      <c r="H25" s="166"/>
      <c r="I25" s="166"/>
      <c r="J25" s="166"/>
      <c r="K25" s="166"/>
      <c r="L25" s="166"/>
      <c r="M25" s="166"/>
    </row>
    <row r="26" spans="1:13" s="180" customFormat="1" ht="12">
      <c r="A26" s="181"/>
      <c r="B26" s="181"/>
      <c r="C26" s="181"/>
      <c r="D26" s="181"/>
      <c r="E26" s="181"/>
      <c r="F26" s="181"/>
      <c r="G26" s="181"/>
      <c r="H26" s="181"/>
      <c r="I26" s="181"/>
      <c r="J26" s="181"/>
      <c r="K26" s="181"/>
      <c r="L26" s="181"/>
      <c r="M26" s="181"/>
    </row>
    <row r="27" spans="1:13" s="180" customFormat="1" ht="32.25" customHeight="1">
      <c r="A27" s="430" t="s">
        <v>426</v>
      </c>
      <c r="B27" s="430"/>
      <c r="C27" s="430"/>
      <c r="D27" s="430"/>
      <c r="E27" s="430"/>
      <c r="F27" s="166"/>
      <c r="G27" s="166"/>
      <c r="H27" s="166"/>
      <c r="I27" s="166"/>
      <c r="J27" s="166"/>
      <c r="K27" s="166"/>
      <c r="L27" s="166"/>
      <c r="M27" s="181"/>
    </row>
    <row r="28" s="166" customFormat="1" ht="12"/>
  </sheetData>
  <sheetProtection/>
  <mergeCells count="26">
    <mergeCell ref="A25:E25"/>
    <mergeCell ref="A27:E27"/>
    <mergeCell ref="A21:E21"/>
    <mergeCell ref="A22:E22"/>
    <mergeCell ref="A23:E23"/>
    <mergeCell ref="A24:E24"/>
    <mergeCell ref="N9:N10"/>
    <mergeCell ref="B6:C6"/>
    <mergeCell ref="G9:G10"/>
    <mergeCell ref="J9:J10"/>
    <mergeCell ref="K9:K10"/>
    <mergeCell ref="L9:L10"/>
    <mergeCell ref="M9:M10"/>
    <mergeCell ref="E9:E10"/>
    <mergeCell ref="F9:F10"/>
    <mergeCell ref="H9:H10"/>
    <mergeCell ref="I9:I10"/>
    <mergeCell ref="A9:A10"/>
    <mergeCell ref="B9:B10"/>
    <mergeCell ref="A1:G1"/>
    <mergeCell ref="A2:G2"/>
    <mergeCell ref="A8:F8"/>
    <mergeCell ref="G8:L8"/>
    <mergeCell ref="B5:F5"/>
    <mergeCell ref="C9:C10"/>
    <mergeCell ref="D9:D10"/>
  </mergeCells>
  <printOptions/>
  <pageMargins left="0.75" right="0.75" top="1" bottom="1" header="0.4921259845" footer="0.4921259845"/>
  <pageSetup horizontalDpi="600" verticalDpi="600" orientation="landscape" paperSize="9" scale="53" r:id="rId1"/>
</worksheet>
</file>

<file path=xl/worksheets/sheet14.xml><?xml version="1.0" encoding="utf-8"?>
<worksheet xmlns="http://schemas.openxmlformats.org/spreadsheetml/2006/main" xmlns:r="http://schemas.openxmlformats.org/officeDocument/2006/relationships">
  <dimension ref="A1:C16"/>
  <sheetViews>
    <sheetView zoomScalePageLayoutView="0" workbookViewId="0" topLeftCell="A1">
      <selection activeCell="A22" sqref="A22"/>
    </sheetView>
  </sheetViews>
  <sheetFormatPr defaultColWidth="9.140625" defaultRowHeight="12.75"/>
  <cols>
    <col min="1" max="1" width="89.00390625" style="212" customWidth="1"/>
    <col min="2" max="2" width="21.00390625" style="212" bestFit="1" customWidth="1"/>
    <col min="3" max="3" width="17.57421875" style="212" customWidth="1"/>
    <col min="4" max="16384" width="9.140625" style="212" customWidth="1"/>
  </cols>
  <sheetData>
    <row r="1" s="219" customFormat="1" ht="15.75">
      <c r="A1" s="219" t="s">
        <v>484</v>
      </c>
    </row>
    <row r="2" s="218" customFormat="1" ht="13.5" thickBot="1">
      <c r="A2" s="218" t="s">
        <v>461</v>
      </c>
    </row>
    <row r="3" spans="1:3" s="218" customFormat="1" ht="12.75">
      <c r="A3" s="453" t="s">
        <v>1</v>
      </c>
      <c r="B3" s="455" t="s">
        <v>2</v>
      </c>
      <c r="C3" s="457" t="s">
        <v>3</v>
      </c>
    </row>
    <row r="4" spans="1:3" ht="33" customHeight="1">
      <c r="A4" s="454"/>
      <c r="B4" s="456"/>
      <c r="C4" s="458"/>
    </row>
    <row r="5" spans="1:3" ht="12.75">
      <c r="A5" s="217" t="s">
        <v>446</v>
      </c>
      <c r="B5" s="216" t="s">
        <v>453</v>
      </c>
      <c r="C5" s="213">
        <v>11110300067</v>
      </c>
    </row>
    <row r="6" spans="1:3" ht="39.75" customHeight="1">
      <c r="A6" s="451" t="s">
        <v>460</v>
      </c>
      <c r="B6" s="452"/>
      <c r="C6" s="452"/>
    </row>
    <row r="8" spans="1:3" ht="12.75">
      <c r="A8" s="217" t="s">
        <v>478</v>
      </c>
      <c r="B8" s="216" t="s">
        <v>480</v>
      </c>
      <c r="C8" s="213">
        <v>11110300072</v>
      </c>
    </row>
    <row r="9" spans="1:3" ht="25.5" customHeight="1">
      <c r="A9" s="451" t="s">
        <v>482</v>
      </c>
      <c r="B9" s="452"/>
      <c r="C9" s="452"/>
    </row>
    <row r="11" spans="1:3" ht="12.75">
      <c r="A11" s="215" t="s">
        <v>474</v>
      </c>
      <c r="B11" s="214" t="s">
        <v>477</v>
      </c>
      <c r="C11" s="213">
        <v>11110300073</v>
      </c>
    </row>
    <row r="12" spans="1:3" ht="12.75">
      <c r="A12" s="459" t="s">
        <v>459</v>
      </c>
      <c r="B12" s="459"/>
      <c r="C12" s="460"/>
    </row>
    <row r="13" spans="1:3" ht="26.25" customHeight="1">
      <c r="A13" s="451" t="s">
        <v>483</v>
      </c>
      <c r="B13" s="452"/>
      <c r="C13" s="452"/>
    </row>
    <row r="15" spans="1:3" ht="12.75">
      <c r="A15" s="217" t="s">
        <v>465</v>
      </c>
      <c r="B15" s="220" t="s">
        <v>468</v>
      </c>
      <c r="C15" s="213">
        <v>11110300081</v>
      </c>
    </row>
    <row r="16" spans="1:3" ht="52.5" customHeight="1">
      <c r="A16" s="451" t="s">
        <v>482</v>
      </c>
      <c r="B16" s="452"/>
      <c r="C16" s="452"/>
    </row>
  </sheetData>
  <sheetProtection/>
  <mergeCells count="8">
    <mergeCell ref="A6:C6"/>
    <mergeCell ref="A9:C9"/>
    <mergeCell ref="A16:C16"/>
    <mergeCell ref="A3:A4"/>
    <mergeCell ref="B3:B4"/>
    <mergeCell ref="C3:C4"/>
    <mergeCell ref="A13:C13"/>
    <mergeCell ref="A12:C12"/>
  </mergeCells>
  <printOptions/>
  <pageMargins left="0.75" right="0.75" top="1" bottom="1" header="0.4921259845" footer="0.492125984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O28"/>
  <sheetViews>
    <sheetView zoomScalePageLayoutView="0" workbookViewId="0" topLeftCell="A1">
      <selection activeCell="A31" sqref="A31"/>
    </sheetView>
  </sheetViews>
  <sheetFormatPr defaultColWidth="9.140625" defaultRowHeight="12.75"/>
  <cols>
    <col min="1" max="1" width="30.140625" style="152" customWidth="1"/>
    <col min="2" max="2" width="9.140625" style="152" customWidth="1"/>
    <col min="3" max="3" width="47.7109375" style="152" customWidth="1"/>
    <col min="4" max="4" width="13.00390625" style="152" customWidth="1"/>
    <col min="5" max="5" width="12.8515625" style="152" customWidth="1"/>
    <col min="6" max="6" width="13.8515625" style="152" customWidth="1"/>
    <col min="7" max="7" width="28.140625" style="152" customWidth="1"/>
    <col min="8" max="8" width="9.140625" style="152" customWidth="1"/>
    <col min="9" max="9" width="19.8515625" style="152" bestFit="1" customWidth="1"/>
    <col min="10" max="14" width="9.140625" style="152" customWidth="1"/>
    <col min="15" max="15" width="8.28125" style="152" bestFit="1" customWidth="1"/>
    <col min="16" max="16384" width="9.140625" style="152" customWidth="1"/>
  </cols>
  <sheetData>
    <row r="1" spans="1:7" ht="15.75">
      <c r="A1" s="405" t="s">
        <v>188</v>
      </c>
      <c r="B1" s="405"/>
      <c r="C1" s="405"/>
      <c r="D1" s="405"/>
      <c r="E1" s="405"/>
      <c r="F1" s="405"/>
      <c r="G1" s="405"/>
    </row>
    <row r="2" spans="1:7" ht="15.75">
      <c r="A2" s="405" t="s">
        <v>504</v>
      </c>
      <c r="B2" s="405"/>
      <c r="C2" s="405"/>
      <c r="D2" s="405"/>
      <c r="E2" s="405"/>
      <c r="F2" s="405"/>
      <c r="G2" s="405"/>
    </row>
    <row r="3" spans="1:7" ht="15.75">
      <c r="A3" s="405"/>
      <c r="B3" s="405"/>
      <c r="C3" s="405"/>
      <c r="D3" s="405"/>
      <c r="E3" s="405"/>
      <c r="F3" s="405"/>
      <c r="G3" s="405"/>
    </row>
    <row r="4" spans="1:7" ht="15.75">
      <c r="A4" s="208" t="s">
        <v>18</v>
      </c>
      <c r="B4" s="211">
        <v>2008</v>
      </c>
      <c r="C4" s="211"/>
      <c r="D4" s="211"/>
      <c r="E4" s="211"/>
      <c r="F4" s="211"/>
      <c r="G4" s="204"/>
    </row>
    <row r="5" spans="1:7" ht="30.75" customHeight="1">
      <c r="A5" s="156" t="s">
        <v>19</v>
      </c>
      <c r="B5" s="444" t="s">
        <v>456</v>
      </c>
      <c r="C5" s="445"/>
      <c r="D5" s="445"/>
      <c r="E5" s="445"/>
      <c r="F5" s="445"/>
      <c r="G5" s="157"/>
    </row>
    <row r="6" spans="1:7" ht="15.75">
      <c r="A6" s="208" t="s">
        <v>21</v>
      </c>
      <c r="B6" s="447" t="s">
        <v>455</v>
      </c>
      <c r="C6" s="448"/>
      <c r="D6" s="210"/>
      <c r="E6" s="210"/>
      <c r="F6" s="209"/>
      <c r="G6" s="155"/>
    </row>
    <row r="7" spans="1:7" ht="48" thickBot="1">
      <c r="A7" s="208" t="s">
        <v>395</v>
      </c>
      <c r="B7" s="207">
        <v>26.69</v>
      </c>
      <c r="C7" s="206"/>
      <c r="D7" s="206"/>
      <c r="E7" s="206"/>
      <c r="F7" s="205"/>
      <c r="G7" s="204"/>
    </row>
    <row r="8" spans="1:14" s="180" customFormat="1" ht="69" customHeight="1" thickBot="1">
      <c r="A8" s="434"/>
      <c r="B8" s="435"/>
      <c r="C8" s="435"/>
      <c r="D8" s="435"/>
      <c r="E8" s="435"/>
      <c r="F8" s="435"/>
      <c r="G8" s="436" t="s">
        <v>57</v>
      </c>
      <c r="H8" s="437"/>
      <c r="I8" s="438"/>
      <c r="J8" s="438"/>
      <c r="K8" s="438"/>
      <c r="L8" s="439"/>
      <c r="M8" s="203"/>
      <c r="N8" s="202"/>
    </row>
    <row r="9" spans="1:14" s="159" customFormat="1" ht="49.5" customHeight="1">
      <c r="A9" s="422" t="s">
        <v>1</v>
      </c>
      <c r="B9" s="424" t="s">
        <v>2</v>
      </c>
      <c r="C9" s="440" t="s">
        <v>3</v>
      </c>
      <c r="D9" s="440" t="s">
        <v>454</v>
      </c>
      <c r="E9" s="426" t="s">
        <v>399</v>
      </c>
      <c r="F9" s="440" t="s">
        <v>61</v>
      </c>
      <c r="G9" s="422" t="s">
        <v>1</v>
      </c>
      <c r="H9" s="412" t="s">
        <v>24</v>
      </c>
      <c r="I9" s="449" t="s">
        <v>400</v>
      </c>
      <c r="J9" s="412" t="s">
        <v>25</v>
      </c>
      <c r="K9" s="412" t="s">
        <v>26</v>
      </c>
      <c r="L9" s="412" t="s">
        <v>27</v>
      </c>
      <c r="M9" s="412" t="s">
        <v>28</v>
      </c>
      <c r="N9" s="415" t="s">
        <v>29</v>
      </c>
    </row>
    <row r="10" spans="1:14" s="201" customFormat="1" ht="67.5" customHeight="1" thickBot="1">
      <c r="A10" s="443"/>
      <c r="B10" s="432"/>
      <c r="C10" s="441"/>
      <c r="D10" s="442"/>
      <c r="E10" s="427"/>
      <c r="F10" s="441"/>
      <c r="G10" s="443"/>
      <c r="H10" s="433"/>
      <c r="I10" s="450"/>
      <c r="J10" s="433"/>
      <c r="K10" s="433"/>
      <c r="L10" s="433"/>
      <c r="M10" s="433"/>
      <c r="N10" s="446"/>
    </row>
    <row r="11" spans="1:14" s="166" customFormat="1" ht="48">
      <c r="A11" s="195" t="s">
        <v>446</v>
      </c>
      <c r="B11" s="190" t="s">
        <v>449</v>
      </c>
      <c r="C11" s="190" t="s">
        <v>448</v>
      </c>
      <c r="D11" s="196">
        <v>12.84</v>
      </c>
      <c r="E11" s="190">
        <v>65</v>
      </c>
      <c r="F11" s="190" t="s">
        <v>447</v>
      </c>
      <c r="G11" s="195" t="s">
        <v>446</v>
      </c>
      <c r="H11" s="191" t="s">
        <v>435</v>
      </c>
      <c r="I11" s="191" t="s">
        <v>445</v>
      </c>
      <c r="J11" s="190"/>
      <c r="K11" s="190" t="s">
        <v>148</v>
      </c>
      <c r="L11" s="190"/>
      <c r="M11" s="190"/>
      <c r="N11" s="189">
        <v>35</v>
      </c>
    </row>
    <row r="12" spans="1:14" s="166" customFormat="1" ht="36">
      <c r="A12" s="195" t="s">
        <v>441</v>
      </c>
      <c r="B12" s="190" t="s">
        <v>444</v>
      </c>
      <c r="C12" s="190" t="s">
        <v>443</v>
      </c>
      <c r="D12" s="196">
        <v>0.27</v>
      </c>
      <c r="E12" s="190">
        <v>45</v>
      </c>
      <c r="F12" s="190" t="s">
        <v>442</v>
      </c>
      <c r="G12" s="195" t="s">
        <v>441</v>
      </c>
      <c r="H12" s="190" t="s">
        <v>440</v>
      </c>
      <c r="I12" s="190"/>
      <c r="J12" s="190"/>
      <c r="K12" s="190"/>
      <c r="L12" s="190"/>
      <c r="M12" s="190"/>
      <c r="N12" s="189">
        <v>24</v>
      </c>
    </row>
    <row r="13" spans="1:14" s="166" customFormat="1" ht="48">
      <c r="A13" s="195" t="s">
        <v>478</v>
      </c>
      <c r="B13" s="190" t="s">
        <v>480</v>
      </c>
      <c r="C13" s="190" t="s">
        <v>479</v>
      </c>
      <c r="D13" s="196">
        <v>5.23</v>
      </c>
      <c r="E13" s="190">
        <v>50</v>
      </c>
      <c r="F13" s="190" t="s">
        <v>451</v>
      </c>
      <c r="G13" s="195" t="s">
        <v>478</v>
      </c>
      <c r="H13" s="191" t="s">
        <v>435</v>
      </c>
      <c r="I13" s="191" t="s">
        <v>464</v>
      </c>
      <c r="J13" s="190"/>
      <c r="K13" s="190" t="s">
        <v>148</v>
      </c>
      <c r="L13" s="190"/>
      <c r="M13" s="190"/>
      <c r="N13" s="189">
        <v>30</v>
      </c>
    </row>
    <row r="14" spans="1:14" s="166" customFormat="1" ht="48">
      <c r="A14" s="195" t="s">
        <v>474</v>
      </c>
      <c r="B14" s="190" t="s">
        <v>477</v>
      </c>
      <c r="C14" s="190" t="s">
        <v>476</v>
      </c>
      <c r="D14" s="196">
        <v>1.81</v>
      </c>
      <c r="E14" s="190">
        <v>50</v>
      </c>
      <c r="F14" s="190" t="s">
        <v>475</v>
      </c>
      <c r="G14" s="195" t="s">
        <v>474</v>
      </c>
      <c r="H14" s="191" t="s">
        <v>435</v>
      </c>
      <c r="I14" s="191" t="s">
        <v>473</v>
      </c>
      <c r="J14" s="190" t="s">
        <v>148</v>
      </c>
      <c r="K14" s="190" t="s">
        <v>148</v>
      </c>
      <c r="L14" s="190"/>
      <c r="M14" s="190"/>
      <c r="N14" s="189">
        <v>27</v>
      </c>
    </row>
    <row r="15" spans="1:14" s="166" customFormat="1" ht="60">
      <c r="A15" s="195" t="s">
        <v>500</v>
      </c>
      <c r="B15" s="190" t="s">
        <v>503</v>
      </c>
      <c r="C15" s="190" t="s">
        <v>502</v>
      </c>
      <c r="D15" s="196">
        <v>3.15</v>
      </c>
      <c r="E15" s="190">
        <v>50</v>
      </c>
      <c r="F15" s="190" t="s">
        <v>501</v>
      </c>
      <c r="G15" s="195" t="s">
        <v>500</v>
      </c>
      <c r="H15" s="191" t="s">
        <v>435</v>
      </c>
      <c r="I15" s="191" t="s">
        <v>499</v>
      </c>
      <c r="J15" s="190" t="s">
        <v>148</v>
      </c>
      <c r="K15" s="190" t="s">
        <v>148</v>
      </c>
      <c r="L15" s="190"/>
      <c r="M15" s="190"/>
      <c r="N15" s="189">
        <v>27</v>
      </c>
    </row>
    <row r="16" spans="1:14" s="166" customFormat="1" ht="36">
      <c r="A16" s="195" t="s">
        <v>496</v>
      </c>
      <c r="B16" s="190" t="s">
        <v>498</v>
      </c>
      <c r="C16" s="190" t="s">
        <v>497</v>
      </c>
      <c r="D16" s="196">
        <v>3.39</v>
      </c>
      <c r="E16" s="190">
        <v>65</v>
      </c>
      <c r="F16" s="190" t="s">
        <v>442</v>
      </c>
      <c r="G16" s="195" t="s">
        <v>496</v>
      </c>
      <c r="H16" s="190" t="s">
        <v>440</v>
      </c>
      <c r="I16" s="190"/>
      <c r="J16" s="190"/>
      <c r="K16" s="190"/>
      <c r="L16" s="190"/>
      <c r="M16" s="190"/>
      <c r="N16" s="189">
        <v>35</v>
      </c>
    </row>
    <row r="17" spans="1:15" s="166" customFormat="1" ht="72">
      <c r="A17" s="195" t="s">
        <v>492</v>
      </c>
      <c r="B17" s="190" t="s">
        <v>495</v>
      </c>
      <c r="C17" s="190" t="s">
        <v>494</v>
      </c>
      <c r="D17" s="196">
        <v>0</v>
      </c>
      <c r="E17" s="190">
        <v>50</v>
      </c>
      <c r="F17" s="190" t="s">
        <v>493</v>
      </c>
      <c r="G17" s="195" t="s">
        <v>492</v>
      </c>
      <c r="H17" s="191" t="s">
        <v>435</v>
      </c>
      <c r="I17" s="191" t="s">
        <v>491</v>
      </c>
      <c r="J17" s="190" t="s">
        <v>148</v>
      </c>
      <c r="K17" s="190"/>
      <c r="L17" s="190" t="s">
        <v>148</v>
      </c>
      <c r="M17" s="190"/>
      <c r="N17" s="189">
        <v>27</v>
      </c>
      <c r="O17" s="166" t="s">
        <v>486</v>
      </c>
    </row>
    <row r="18" spans="1:15" s="166" customFormat="1" ht="72.75" thickBot="1">
      <c r="A18" s="223" t="s">
        <v>487</v>
      </c>
      <c r="B18" s="222" t="s">
        <v>490</v>
      </c>
      <c r="C18" s="222" t="s">
        <v>489</v>
      </c>
      <c r="D18" s="224">
        <v>0</v>
      </c>
      <c r="E18" s="222">
        <v>50</v>
      </c>
      <c r="F18" s="222" t="s">
        <v>488</v>
      </c>
      <c r="G18" s="223" t="s">
        <v>487</v>
      </c>
      <c r="H18" s="222" t="s">
        <v>440</v>
      </c>
      <c r="I18" s="222"/>
      <c r="J18" s="222"/>
      <c r="K18" s="222"/>
      <c r="L18" s="222"/>
      <c r="M18" s="222"/>
      <c r="N18" s="221">
        <v>27</v>
      </c>
      <c r="O18" s="166" t="s">
        <v>486</v>
      </c>
    </row>
    <row r="19" spans="1:6" s="182" customFormat="1" ht="12.75">
      <c r="A19" s="182" t="s">
        <v>432</v>
      </c>
      <c r="D19" s="188"/>
      <c r="E19" s="187"/>
      <c r="F19" s="187"/>
    </row>
    <row r="20" spans="1:6" s="184" customFormat="1" ht="64.5" customHeight="1">
      <c r="A20" s="184" t="s">
        <v>431</v>
      </c>
      <c r="D20" s="186"/>
      <c r="E20" s="185"/>
      <c r="F20" s="185"/>
    </row>
    <row r="21" spans="1:2" s="182" customFormat="1" ht="12.75">
      <c r="A21" s="183" t="s">
        <v>53</v>
      </c>
      <c r="B21" s="183"/>
    </row>
    <row r="22" spans="1:13" s="180" customFormat="1" ht="43.5" customHeight="1">
      <c r="A22" s="430" t="s">
        <v>58</v>
      </c>
      <c r="B22" s="430"/>
      <c r="C22" s="430"/>
      <c r="D22" s="430"/>
      <c r="E22" s="430"/>
      <c r="F22" s="166"/>
      <c r="G22" s="166"/>
      <c r="H22" s="166"/>
      <c r="I22" s="166"/>
      <c r="J22" s="166"/>
      <c r="K22" s="166"/>
      <c r="L22" s="166"/>
      <c r="M22" s="166"/>
    </row>
    <row r="23" spans="1:13" s="180" customFormat="1" ht="31.5" customHeight="1">
      <c r="A23" s="431" t="s">
        <v>485</v>
      </c>
      <c r="B23" s="430"/>
      <c r="C23" s="430"/>
      <c r="D23" s="430"/>
      <c r="E23" s="430"/>
      <c r="F23" s="166"/>
      <c r="G23" s="166"/>
      <c r="H23" s="166"/>
      <c r="I23" s="166"/>
      <c r="J23" s="166"/>
      <c r="K23" s="166"/>
      <c r="L23" s="166"/>
      <c r="M23" s="166"/>
    </row>
    <row r="24" spans="1:13" s="180" customFormat="1" ht="12">
      <c r="A24" s="430" t="s">
        <v>54</v>
      </c>
      <c r="B24" s="430"/>
      <c r="C24" s="430"/>
      <c r="D24" s="430"/>
      <c r="E24" s="430"/>
      <c r="F24" s="166"/>
      <c r="G24" s="166"/>
      <c r="H24" s="166"/>
      <c r="I24" s="166"/>
      <c r="J24" s="166"/>
      <c r="K24" s="166"/>
      <c r="L24" s="166"/>
      <c r="M24" s="166"/>
    </row>
    <row r="25" spans="1:13" s="180" customFormat="1" ht="12">
      <c r="A25" s="431" t="s">
        <v>55</v>
      </c>
      <c r="B25" s="430"/>
      <c r="C25" s="430"/>
      <c r="D25" s="430"/>
      <c r="E25" s="430"/>
      <c r="F25" s="166"/>
      <c r="G25" s="166"/>
      <c r="H25" s="166"/>
      <c r="I25" s="166"/>
      <c r="J25" s="166"/>
      <c r="K25" s="166"/>
      <c r="L25" s="166"/>
      <c r="M25" s="166"/>
    </row>
    <row r="26" spans="1:13" s="180" customFormat="1" ht="12">
      <c r="A26" s="430" t="s">
        <v>56</v>
      </c>
      <c r="B26" s="430"/>
      <c r="C26" s="430"/>
      <c r="D26" s="430"/>
      <c r="E26" s="430"/>
      <c r="F26" s="166"/>
      <c r="G26" s="166"/>
      <c r="H26" s="166"/>
      <c r="I26" s="166"/>
      <c r="J26" s="166"/>
      <c r="K26" s="166"/>
      <c r="L26" s="166"/>
      <c r="M26" s="166"/>
    </row>
    <row r="27" spans="1:13" s="180" customFormat="1" ht="12">
      <c r="A27" s="181"/>
      <c r="B27" s="181"/>
      <c r="C27" s="181"/>
      <c r="D27" s="181"/>
      <c r="E27" s="181"/>
      <c r="F27" s="181"/>
      <c r="G27" s="181"/>
      <c r="H27" s="181"/>
      <c r="I27" s="181"/>
      <c r="J27" s="181"/>
      <c r="K27" s="181"/>
      <c r="L27" s="181"/>
      <c r="M27" s="181"/>
    </row>
    <row r="28" spans="1:13" s="180" customFormat="1" ht="47.25" customHeight="1">
      <c r="A28" s="430" t="s">
        <v>60</v>
      </c>
      <c r="B28" s="430"/>
      <c r="C28" s="430"/>
      <c r="D28" s="430"/>
      <c r="E28" s="430"/>
      <c r="F28" s="166"/>
      <c r="G28" s="166"/>
      <c r="H28" s="166"/>
      <c r="I28" s="166"/>
      <c r="J28" s="166"/>
      <c r="K28" s="166"/>
      <c r="L28" s="166"/>
      <c r="M28" s="181"/>
    </row>
    <row r="29" s="166" customFormat="1" ht="12"/>
    <row r="32" s="166" customFormat="1" ht="12"/>
  </sheetData>
  <sheetProtection/>
  <mergeCells count="27">
    <mergeCell ref="A1:G1"/>
    <mergeCell ref="A3:G3"/>
    <mergeCell ref="A2:G2"/>
    <mergeCell ref="G8:L8"/>
    <mergeCell ref="H9:H10"/>
    <mergeCell ref="I9:I10"/>
    <mergeCell ref="G9:G10"/>
    <mergeCell ref="A28:E28"/>
    <mergeCell ref="B5:F5"/>
    <mergeCell ref="B6:C6"/>
    <mergeCell ref="A8:F8"/>
    <mergeCell ref="B9:B10"/>
    <mergeCell ref="C9:C10"/>
    <mergeCell ref="D9:D10"/>
    <mergeCell ref="A9:A10"/>
    <mergeCell ref="A25:E25"/>
    <mergeCell ref="E9:E10"/>
    <mergeCell ref="A26:E26"/>
    <mergeCell ref="N9:N10"/>
    <mergeCell ref="A22:E22"/>
    <mergeCell ref="A23:E23"/>
    <mergeCell ref="A24:E24"/>
    <mergeCell ref="J9:J10"/>
    <mergeCell ref="K9:K10"/>
    <mergeCell ref="L9:L10"/>
    <mergeCell ref="M9:M10"/>
    <mergeCell ref="F9:F10"/>
  </mergeCells>
  <printOptions/>
  <pageMargins left="0.75" right="0.75" top="1" bottom="1" header="0.4921259845" footer="0.4921259845"/>
  <pageSetup horizontalDpi="600" verticalDpi="600" orientation="landscape" paperSize="9" scale="55" r:id="rId1"/>
</worksheet>
</file>

<file path=xl/worksheets/sheet16.xml><?xml version="1.0" encoding="utf-8"?>
<worksheet xmlns="http://schemas.openxmlformats.org/spreadsheetml/2006/main" xmlns:r="http://schemas.openxmlformats.org/officeDocument/2006/relationships">
  <dimension ref="A1:C21"/>
  <sheetViews>
    <sheetView zoomScalePageLayoutView="0" workbookViewId="0" topLeftCell="A1">
      <selection activeCell="A29" sqref="A29"/>
    </sheetView>
  </sheetViews>
  <sheetFormatPr defaultColWidth="9.140625" defaultRowHeight="12.75"/>
  <cols>
    <col min="1" max="1" width="88.140625" style="212" customWidth="1"/>
    <col min="2" max="2" width="21.00390625" style="212" bestFit="1" customWidth="1"/>
    <col min="3" max="3" width="17.57421875" style="212" customWidth="1"/>
    <col min="4" max="16384" width="9.140625" style="212" customWidth="1"/>
  </cols>
  <sheetData>
    <row r="1" s="219" customFormat="1" ht="15.75">
      <c r="A1" s="219" t="s">
        <v>507</v>
      </c>
    </row>
    <row r="2" s="218" customFormat="1" ht="13.5" thickBot="1">
      <c r="A2" s="218" t="s">
        <v>461</v>
      </c>
    </row>
    <row r="3" spans="1:3" s="218" customFormat="1" ht="12.75">
      <c r="A3" s="453" t="s">
        <v>1</v>
      </c>
      <c r="B3" s="455" t="s">
        <v>2</v>
      </c>
      <c r="C3" s="457" t="s">
        <v>3</v>
      </c>
    </row>
    <row r="4" spans="1:3" ht="33" customHeight="1">
      <c r="A4" s="454"/>
      <c r="B4" s="456"/>
      <c r="C4" s="458"/>
    </row>
    <row r="5" spans="1:3" ht="12.75">
      <c r="A5" s="217" t="s">
        <v>446</v>
      </c>
      <c r="B5" s="216" t="s">
        <v>453</v>
      </c>
      <c r="C5" s="213">
        <v>11110300067</v>
      </c>
    </row>
    <row r="6" spans="1:3" ht="53.25" customHeight="1">
      <c r="A6" s="451" t="s">
        <v>460</v>
      </c>
      <c r="B6" s="452"/>
      <c r="C6" s="452"/>
    </row>
    <row r="8" spans="1:3" ht="12.75">
      <c r="A8" s="217" t="s">
        <v>478</v>
      </c>
      <c r="B8" s="216" t="s">
        <v>480</v>
      </c>
      <c r="C8" s="213">
        <v>11110300072</v>
      </c>
    </row>
    <row r="9" spans="1:3" ht="45" customHeight="1">
      <c r="A9" s="451" t="s">
        <v>482</v>
      </c>
      <c r="B9" s="452"/>
      <c r="C9" s="452"/>
    </row>
    <row r="11" spans="1:3" ht="12.75">
      <c r="A11" s="215" t="s">
        <v>474</v>
      </c>
      <c r="B11" s="214" t="s">
        <v>477</v>
      </c>
      <c r="C11" s="213">
        <v>11110300073</v>
      </c>
    </row>
    <row r="12" spans="1:3" ht="23.25" customHeight="1">
      <c r="A12" s="459" t="s">
        <v>459</v>
      </c>
      <c r="B12" s="459"/>
      <c r="C12" s="460"/>
    </row>
    <row r="13" spans="1:3" ht="34.5" customHeight="1">
      <c r="A13" s="451" t="s">
        <v>483</v>
      </c>
      <c r="B13" s="452"/>
      <c r="C13" s="452"/>
    </row>
    <row r="15" spans="1:3" ht="12.75">
      <c r="A15" s="215" t="s">
        <v>500</v>
      </c>
      <c r="B15" s="214" t="s">
        <v>503</v>
      </c>
      <c r="C15" s="213">
        <v>11110300076</v>
      </c>
    </row>
    <row r="16" spans="1:3" ht="24" customHeight="1">
      <c r="A16" s="459" t="s">
        <v>459</v>
      </c>
      <c r="B16" s="459"/>
      <c r="C16" s="460"/>
    </row>
    <row r="17" spans="1:3" ht="38.25" customHeight="1">
      <c r="A17" s="451" t="s">
        <v>506</v>
      </c>
      <c r="B17" s="452"/>
      <c r="C17" s="452"/>
    </row>
    <row r="19" spans="1:3" ht="12.75">
      <c r="A19" s="215" t="s">
        <v>492</v>
      </c>
      <c r="B19" s="214" t="s">
        <v>495</v>
      </c>
      <c r="C19" s="213">
        <v>11110300093</v>
      </c>
    </row>
    <row r="20" spans="1:3" ht="21.75" customHeight="1">
      <c r="A20" s="459" t="s">
        <v>459</v>
      </c>
      <c r="B20" s="459"/>
      <c r="C20" s="460"/>
    </row>
    <row r="21" spans="1:3" ht="45.75" customHeight="1">
      <c r="A21" s="451" t="s">
        <v>505</v>
      </c>
      <c r="B21" s="452"/>
      <c r="C21" s="452"/>
    </row>
  </sheetData>
  <sheetProtection/>
  <protectedRanges>
    <protectedRange password="B0E3" sqref="B19" name="Rozsah1_1_1"/>
  </protectedRanges>
  <mergeCells count="11">
    <mergeCell ref="A3:A4"/>
    <mergeCell ref="B3:B4"/>
    <mergeCell ref="C3:C4"/>
    <mergeCell ref="A13:C13"/>
    <mergeCell ref="A6:C6"/>
    <mergeCell ref="A9:C9"/>
    <mergeCell ref="A16:C16"/>
    <mergeCell ref="A12:C12"/>
    <mergeCell ref="A20:C20"/>
    <mergeCell ref="A21:C21"/>
    <mergeCell ref="A17:C17"/>
  </mergeCells>
  <printOptions/>
  <pageMargins left="0.75" right="0.75" top="1" bottom="1" header="0.4921259845" footer="0.492125984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O34"/>
  <sheetViews>
    <sheetView zoomScale="80" zoomScaleNormal="80" zoomScalePageLayoutView="0" workbookViewId="0" topLeftCell="A1">
      <selection activeCell="C15" sqref="C15"/>
    </sheetView>
  </sheetViews>
  <sheetFormatPr defaultColWidth="9.140625" defaultRowHeight="12.75"/>
  <cols>
    <col min="1" max="1" width="30.140625" style="152" customWidth="1"/>
    <col min="2" max="2" width="12.00390625" style="152" customWidth="1"/>
    <col min="3" max="3" width="47.7109375" style="152" customWidth="1"/>
    <col min="4" max="4" width="13.00390625" style="152" customWidth="1"/>
    <col min="5" max="5" width="12.8515625" style="152" customWidth="1"/>
    <col min="6" max="6" width="13.8515625" style="152" customWidth="1"/>
    <col min="7" max="7" width="28.140625" style="152" customWidth="1"/>
    <col min="8" max="8" width="9.140625" style="152" customWidth="1"/>
    <col min="9" max="9" width="19.8515625" style="152" bestFit="1" customWidth="1"/>
    <col min="10" max="14" width="9.140625" style="152" customWidth="1"/>
    <col min="15" max="15" width="18.28125" style="152" customWidth="1"/>
    <col min="16" max="16384" width="9.140625" style="152" customWidth="1"/>
  </cols>
  <sheetData>
    <row r="1" spans="1:7" ht="15.75">
      <c r="A1" s="405" t="s">
        <v>188</v>
      </c>
      <c r="B1" s="405"/>
      <c r="C1" s="405"/>
      <c r="D1" s="405"/>
      <c r="E1" s="405"/>
      <c r="F1" s="405"/>
      <c r="G1" s="405"/>
    </row>
    <row r="2" spans="1:15" ht="15.75">
      <c r="A2" s="405" t="s">
        <v>195</v>
      </c>
      <c r="B2" s="405"/>
      <c r="C2" s="405"/>
      <c r="D2" s="405"/>
      <c r="E2" s="405"/>
      <c r="F2" s="405"/>
      <c r="G2" s="405"/>
      <c r="O2" s="245"/>
    </row>
    <row r="3" spans="1:15" ht="15.75">
      <c r="A3" s="154"/>
      <c r="B3" s="154"/>
      <c r="C3" s="154"/>
      <c r="D3" s="154"/>
      <c r="E3" s="154"/>
      <c r="F3" s="154"/>
      <c r="G3" s="155"/>
      <c r="O3" s="232"/>
    </row>
    <row r="4" spans="1:15" ht="15.75">
      <c r="A4" s="208" t="s">
        <v>18</v>
      </c>
      <c r="B4" s="211">
        <v>2009</v>
      </c>
      <c r="C4" s="211"/>
      <c r="D4" s="211"/>
      <c r="E4" s="211"/>
      <c r="F4" s="211"/>
      <c r="G4" s="204"/>
      <c r="O4" s="166"/>
    </row>
    <row r="5" spans="1:15" ht="39" customHeight="1">
      <c r="A5" s="156" t="s">
        <v>19</v>
      </c>
      <c r="B5" s="444" t="s">
        <v>456</v>
      </c>
      <c r="C5" s="445"/>
      <c r="D5" s="445"/>
      <c r="E5" s="445"/>
      <c r="F5" s="445"/>
      <c r="G5" s="157"/>
      <c r="O5" s="232"/>
    </row>
    <row r="6" spans="1:7" ht="15.75">
      <c r="A6" s="208" t="s">
        <v>21</v>
      </c>
      <c r="B6" s="447" t="s">
        <v>455</v>
      </c>
      <c r="C6" s="448"/>
      <c r="D6" s="210"/>
      <c r="E6" s="210"/>
      <c r="F6" s="209"/>
      <c r="G6" s="155"/>
    </row>
    <row r="7" spans="1:7" ht="48" thickBot="1">
      <c r="A7" s="208" t="s">
        <v>515</v>
      </c>
      <c r="B7" s="244">
        <v>397322.7</v>
      </c>
      <c r="C7" s="206"/>
      <c r="D7" s="206"/>
      <c r="E7" s="206"/>
      <c r="F7" s="205"/>
      <c r="G7" s="204"/>
    </row>
    <row r="8" spans="1:14" s="180" customFormat="1" ht="48" customHeight="1" thickBot="1">
      <c r="A8" s="434"/>
      <c r="B8" s="435"/>
      <c r="C8" s="435"/>
      <c r="D8" s="435"/>
      <c r="E8" s="435"/>
      <c r="F8" s="435"/>
      <c r="G8" s="436" t="s">
        <v>57</v>
      </c>
      <c r="H8" s="437"/>
      <c r="I8" s="438"/>
      <c r="J8" s="438"/>
      <c r="K8" s="438"/>
      <c r="L8" s="439"/>
      <c r="M8" s="203"/>
      <c r="N8" s="202"/>
    </row>
    <row r="9" spans="1:14" s="159" customFormat="1" ht="49.5" customHeight="1">
      <c r="A9" s="422" t="s">
        <v>1</v>
      </c>
      <c r="B9" s="424" t="s">
        <v>2</v>
      </c>
      <c r="C9" s="440" t="s">
        <v>3</v>
      </c>
      <c r="D9" s="440" t="s">
        <v>514</v>
      </c>
      <c r="E9" s="426" t="s">
        <v>399</v>
      </c>
      <c r="F9" s="440" t="s">
        <v>61</v>
      </c>
      <c r="G9" s="422" t="s">
        <v>1</v>
      </c>
      <c r="H9" s="412" t="s">
        <v>24</v>
      </c>
      <c r="I9" s="449" t="s">
        <v>400</v>
      </c>
      <c r="J9" s="412" t="s">
        <v>25</v>
      </c>
      <c r="K9" s="412" t="s">
        <v>26</v>
      </c>
      <c r="L9" s="412" t="s">
        <v>27</v>
      </c>
      <c r="M9" s="412" t="s">
        <v>28</v>
      </c>
      <c r="N9" s="415" t="s">
        <v>29</v>
      </c>
    </row>
    <row r="10" spans="1:14" s="201" customFormat="1" ht="76.5" customHeight="1" thickBot="1">
      <c r="A10" s="443"/>
      <c r="B10" s="432"/>
      <c r="C10" s="441"/>
      <c r="D10" s="442"/>
      <c r="E10" s="427"/>
      <c r="F10" s="441"/>
      <c r="G10" s="443"/>
      <c r="H10" s="433"/>
      <c r="I10" s="461"/>
      <c r="J10" s="433"/>
      <c r="K10" s="433"/>
      <c r="L10" s="433"/>
      <c r="M10" s="433"/>
      <c r="N10" s="446"/>
    </row>
    <row r="11" spans="1:15" s="201" customFormat="1" ht="76.5" customHeight="1">
      <c r="A11" s="199" t="s">
        <v>450</v>
      </c>
      <c r="B11" s="198" t="s">
        <v>453</v>
      </c>
      <c r="C11" s="198" t="s">
        <v>452</v>
      </c>
      <c r="D11" s="200">
        <v>66100.41</v>
      </c>
      <c r="E11" s="198">
        <v>65</v>
      </c>
      <c r="F11" s="198" t="s">
        <v>451</v>
      </c>
      <c r="G11" s="199" t="s">
        <v>450</v>
      </c>
      <c r="H11" s="198" t="s">
        <v>440</v>
      </c>
      <c r="I11" s="198"/>
      <c r="J11" s="198"/>
      <c r="K11" s="198"/>
      <c r="L11" s="198"/>
      <c r="M11" s="198"/>
      <c r="N11" s="197">
        <v>35</v>
      </c>
      <c r="O11" s="232" t="s">
        <v>510</v>
      </c>
    </row>
    <row r="12" spans="1:15" s="201" customFormat="1" ht="48">
      <c r="A12" s="195" t="s">
        <v>446</v>
      </c>
      <c r="B12" s="190" t="s">
        <v>449</v>
      </c>
      <c r="C12" s="190" t="s">
        <v>448</v>
      </c>
      <c r="D12" s="196">
        <v>0</v>
      </c>
      <c r="E12" s="190">
        <v>65</v>
      </c>
      <c r="F12" s="190" t="s">
        <v>447</v>
      </c>
      <c r="G12" s="195" t="s">
        <v>446</v>
      </c>
      <c r="H12" s="191" t="s">
        <v>435</v>
      </c>
      <c r="I12" s="243" t="s">
        <v>445</v>
      </c>
      <c r="J12" s="237"/>
      <c r="K12" s="237" t="s">
        <v>148</v>
      </c>
      <c r="L12" s="237"/>
      <c r="M12" s="190"/>
      <c r="N12" s="189">
        <v>35</v>
      </c>
      <c r="O12" s="232" t="s">
        <v>511</v>
      </c>
    </row>
    <row r="13" spans="1:15" s="201" customFormat="1" ht="45">
      <c r="A13" s="195" t="s">
        <v>441</v>
      </c>
      <c r="B13" s="190" t="s">
        <v>444</v>
      </c>
      <c r="C13" s="190" t="s">
        <v>443</v>
      </c>
      <c r="D13" s="196">
        <v>0</v>
      </c>
      <c r="E13" s="190">
        <v>45</v>
      </c>
      <c r="F13" s="190" t="s">
        <v>442</v>
      </c>
      <c r="G13" s="195" t="s">
        <v>441</v>
      </c>
      <c r="H13" s="190" t="s">
        <v>440</v>
      </c>
      <c r="I13" s="190"/>
      <c r="J13" s="237"/>
      <c r="K13" s="237"/>
      <c r="L13" s="237"/>
      <c r="M13" s="190"/>
      <c r="N13" s="189">
        <v>24</v>
      </c>
      <c r="O13" s="232" t="s">
        <v>511</v>
      </c>
    </row>
    <row r="14" spans="1:15" s="201" customFormat="1" ht="48">
      <c r="A14" s="195" t="s">
        <v>478</v>
      </c>
      <c r="B14" s="190" t="s">
        <v>480</v>
      </c>
      <c r="C14" s="190" t="s">
        <v>479</v>
      </c>
      <c r="D14" s="196">
        <v>0</v>
      </c>
      <c r="E14" s="190">
        <v>50</v>
      </c>
      <c r="F14" s="190" t="s">
        <v>451</v>
      </c>
      <c r="G14" s="195" t="s">
        <v>478</v>
      </c>
      <c r="H14" s="191" t="s">
        <v>435</v>
      </c>
      <c r="I14" s="191" t="s">
        <v>464</v>
      </c>
      <c r="J14" s="237"/>
      <c r="K14" s="237" t="s">
        <v>148</v>
      </c>
      <c r="L14" s="237"/>
      <c r="M14" s="190"/>
      <c r="N14" s="189">
        <v>30</v>
      </c>
      <c r="O14" s="232" t="s">
        <v>511</v>
      </c>
    </row>
    <row r="15" spans="1:15" s="201" customFormat="1" ht="112.5">
      <c r="A15" s="241" t="s">
        <v>474</v>
      </c>
      <c r="B15" s="239" t="s">
        <v>477</v>
      </c>
      <c r="C15" s="239" t="s">
        <v>476</v>
      </c>
      <c r="D15" s="242">
        <v>0</v>
      </c>
      <c r="E15" s="239">
        <v>50</v>
      </c>
      <c r="F15" s="239" t="s">
        <v>475</v>
      </c>
      <c r="G15" s="241" t="s">
        <v>474</v>
      </c>
      <c r="H15" s="191" t="s">
        <v>435</v>
      </c>
      <c r="I15" s="191" t="s">
        <v>473</v>
      </c>
      <c r="J15" s="240" t="s">
        <v>148</v>
      </c>
      <c r="K15" s="240" t="s">
        <v>148</v>
      </c>
      <c r="L15" s="240"/>
      <c r="M15" s="239"/>
      <c r="N15" s="238">
        <v>27</v>
      </c>
      <c r="O15" s="232" t="s">
        <v>513</v>
      </c>
    </row>
    <row r="16" spans="1:15" s="201" customFormat="1" ht="60">
      <c r="A16" s="195" t="s">
        <v>500</v>
      </c>
      <c r="B16" s="190" t="s">
        <v>503</v>
      </c>
      <c r="C16" s="190" t="s">
        <v>502</v>
      </c>
      <c r="D16" s="196">
        <v>0</v>
      </c>
      <c r="E16" s="190">
        <v>50</v>
      </c>
      <c r="F16" s="190" t="s">
        <v>501</v>
      </c>
      <c r="G16" s="195" t="s">
        <v>500</v>
      </c>
      <c r="H16" s="191" t="s">
        <v>435</v>
      </c>
      <c r="I16" s="191" t="s">
        <v>499</v>
      </c>
      <c r="J16" s="237" t="s">
        <v>148</v>
      </c>
      <c r="K16" s="237" t="s">
        <v>148</v>
      </c>
      <c r="L16" s="237"/>
      <c r="M16" s="190"/>
      <c r="N16" s="189">
        <v>27</v>
      </c>
      <c r="O16" s="232" t="s">
        <v>512</v>
      </c>
    </row>
    <row r="17" spans="1:15" s="201" customFormat="1" ht="45">
      <c r="A17" s="195" t="s">
        <v>496</v>
      </c>
      <c r="B17" s="190" t="s">
        <v>498</v>
      </c>
      <c r="C17" s="190" t="s">
        <v>497</v>
      </c>
      <c r="D17" s="196">
        <v>0</v>
      </c>
      <c r="E17" s="190">
        <v>65</v>
      </c>
      <c r="F17" s="190" t="s">
        <v>442</v>
      </c>
      <c r="G17" s="195" t="s">
        <v>496</v>
      </c>
      <c r="H17" s="190" t="s">
        <v>440</v>
      </c>
      <c r="I17" s="190"/>
      <c r="J17" s="237"/>
      <c r="K17" s="237"/>
      <c r="L17" s="237"/>
      <c r="M17" s="190"/>
      <c r="N17" s="189">
        <v>35</v>
      </c>
      <c r="O17" s="232" t="s">
        <v>511</v>
      </c>
    </row>
    <row r="18" spans="1:15" s="201" customFormat="1" ht="48">
      <c r="A18" s="195" t="s">
        <v>492</v>
      </c>
      <c r="B18" s="190" t="s">
        <v>495</v>
      </c>
      <c r="C18" s="190" t="s">
        <v>494</v>
      </c>
      <c r="D18" s="196">
        <v>329222.29</v>
      </c>
      <c r="E18" s="190">
        <v>50</v>
      </c>
      <c r="F18" s="190" t="s">
        <v>493</v>
      </c>
      <c r="G18" s="195" t="s">
        <v>492</v>
      </c>
      <c r="H18" s="191" t="s">
        <v>435</v>
      </c>
      <c r="I18" s="191" t="s">
        <v>491</v>
      </c>
      <c r="J18" s="190" t="s">
        <v>148</v>
      </c>
      <c r="K18" s="190"/>
      <c r="L18" s="190" t="s">
        <v>148</v>
      </c>
      <c r="M18" s="190"/>
      <c r="N18" s="189">
        <v>27</v>
      </c>
      <c r="O18" s="232" t="s">
        <v>510</v>
      </c>
    </row>
    <row r="19" spans="1:15" s="166" customFormat="1" ht="68.25" thickBot="1">
      <c r="A19" s="235" t="s">
        <v>487</v>
      </c>
      <c r="B19" s="234" t="s">
        <v>490</v>
      </c>
      <c r="C19" s="234" t="s">
        <v>489</v>
      </c>
      <c r="D19" s="236">
        <v>0</v>
      </c>
      <c r="E19" s="234">
        <v>50</v>
      </c>
      <c r="F19" s="234" t="s">
        <v>488</v>
      </c>
      <c r="G19" s="235" t="s">
        <v>487</v>
      </c>
      <c r="H19" s="222" t="s">
        <v>440</v>
      </c>
      <c r="I19" s="222"/>
      <c r="J19" s="234"/>
      <c r="K19" s="234"/>
      <c r="L19" s="234"/>
      <c r="M19" s="234"/>
      <c r="N19" s="233">
        <v>27</v>
      </c>
      <c r="O19" s="232" t="s">
        <v>509</v>
      </c>
    </row>
    <row r="20" spans="4:6" s="180" customFormat="1" ht="12">
      <c r="D20" s="231"/>
      <c r="E20" s="230"/>
      <c r="F20" s="230"/>
    </row>
    <row r="21" spans="4:6" s="180" customFormat="1" ht="12">
      <c r="D21" s="231"/>
      <c r="E21" s="230"/>
      <c r="F21" s="230"/>
    </row>
    <row r="22" spans="1:12" s="182" customFormat="1" ht="25.5" customHeight="1">
      <c r="A22" s="463" t="s">
        <v>52</v>
      </c>
      <c r="B22" s="464"/>
      <c r="C22" s="464"/>
      <c r="D22" s="464"/>
      <c r="E22" s="464"/>
      <c r="F22" s="464"/>
      <c r="G22" s="464"/>
      <c r="H22" s="229"/>
      <c r="I22" s="229"/>
      <c r="J22" s="229"/>
      <c r="K22" s="229"/>
      <c r="L22" s="229"/>
    </row>
    <row r="23" spans="2:7" s="182" customFormat="1" ht="12.75">
      <c r="B23" s="184"/>
      <c r="G23" s="212"/>
    </row>
    <row r="24" spans="1:2" s="180" customFormat="1" ht="12">
      <c r="A24" s="201" t="s">
        <v>53</v>
      </c>
      <c r="B24" s="201"/>
    </row>
    <row r="25" spans="1:9" s="180" customFormat="1" ht="12">
      <c r="A25" s="228" t="s">
        <v>508</v>
      </c>
      <c r="B25" s="228"/>
      <c r="C25" s="227"/>
      <c r="D25" s="226"/>
      <c r="E25" s="226"/>
      <c r="F25" s="226"/>
      <c r="G25" s="226"/>
      <c r="H25" s="226"/>
      <c r="I25" s="226"/>
    </row>
    <row r="26" spans="1:13" s="180" customFormat="1" ht="43.5" customHeight="1">
      <c r="A26" s="430" t="s">
        <v>430</v>
      </c>
      <c r="B26" s="430"/>
      <c r="C26" s="430"/>
      <c r="D26" s="430"/>
      <c r="E26" s="430"/>
      <c r="F26" s="418"/>
      <c r="G26" s="418"/>
      <c r="H26" s="166"/>
      <c r="I26" s="166"/>
      <c r="J26" s="166"/>
      <c r="K26" s="166"/>
      <c r="L26" s="166"/>
      <c r="M26" s="166"/>
    </row>
    <row r="27" spans="1:13" s="180" customFormat="1" ht="31.5" customHeight="1">
      <c r="A27" s="431" t="s">
        <v>429</v>
      </c>
      <c r="B27" s="430"/>
      <c r="C27" s="430"/>
      <c r="D27" s="430"/>
      <c r="E27" s="430"/>
      <c r="F27" s="418"/>
      <c r="G27" s="418"/>
      <c r="H27" s="166"/>
      <c r="I27" s="166"/>
      <c r="J27" s="166"/>
      <c r="K27" s="166"/>
      <c r="L27" s="166"/>
      <c r="M27" s="166"/>
    </row>
    <row r="28" spans="1:13" s="180" customFormat="1" ht="12.75">
      <c r="A28" s="430" t="s">
        <v>54</v>
      </c>
      <c r="B28" s="430"/>
      <c r="C28" s="430"/>
      <c r="D28" s="430"/>
      <c r="E28" s="430"/>
      <c r="F28" s="418"/>
      <c r="G28" s="418"/>
      <c r="H28" s="166"/>
      <c r="I28" s="166"/>
      <c r="J28" s="166"/>
      <c r="K28" s="166"/>
      <c r="L28" s="166"/>
      <c r="M28" s="166"/>
    </row>
    <row r="29" spans="1:13" s="180" customFormat="1" ht="12">
      <c r="A29" s="431" t="s">
        <v>55</v>
      </c>
      <c r="B29" s="430"/>
      <c r="C29" s="430"/>
      <c r="D29" s="430"/>
      <c r="E29" s="430"/>
      <c r="F29" s="166"/>
      <c r="G29" s="166"/>
      <c r="H29" s="166"/>
      <c r="I29" s="166"/>
      <c r="J29" s="166"/>
      <c r="K29" s="166"/>
      <c r="L29" s="166"/>
      <c r="M29" s="166"/>
    </row>
    <row r="30" spans="1:13" s="180" customFormat="1" ht="12">
      <c r="A30" s="430" t="s">
        <v>56</v>
      </c>
      <c r="B30" s="430"/>
      <c r="C30" s="430"/>
      <c r="D30" s="430"/>
      <c r="E30" s="430"/>
      <c r="F30" s="166"/>
      <c r="G30" s="166"/>
      <c r="H30" s="166"/>
      <c r="I30" s="166"/>
      <c r="J30" s="166"/>
      <c r="K30" s="166"/>
      <c r="L30" s="166"/>
      <c r="M30" s="166"/>
    </row>
    <row r="31" spans="1:15" s="180" customFormat="1" ht="12">
      <c r="A31" s="462" t="s">
        <v>425</v>
      </c>
      <c r="B31" s="462"/>
      <c r="C31" s="462"/>
      <c r="D31" s="462"/>
      <c r="E31" s="462"/>
      <c r="F31" s="462"/>
      <c r="G31" s="462"/>
      <c r="H31" s="462"/>
      <c r="I31" s="462"/>
      <c r="J31" s="225"/>
      <c r="K31" s="225"/>
      <c r="L31" s="225"/>
      <c r="M31" s="225"/>
      <c r="N31" s="225"/>
      <c r="O31" s="225"/>
    </row>
    <row r="32" spans="1:13" s="180" customFormat="1" ht="32.25" customHeight="1">
      <c r="A32" s="430" t="s">
        <v>426</v>
      </c>
      <c r="B32" s="430"/>
      <c r="C32" s="430"/>
      <c r="D32" s="430"/>
      <c r="E32" s="430"/>
      <c r="F32" s="418"/>
      <c r="G32" s="418"/>
      <c r="H32" s="166"/>
      <c r="I32" s="166"/>
      <c r="J32" s="166"/>
      <c r="K32" s="166"/>
      <c r="L32" s="166"/>
      <c r="M32" s="181"/>
    </row>
    <row r="33" s="180" customFormat="1" ht="12">
      <c r="A33" s="180" t="s">
        <v>427</v>
      </c>
    </row>
    <row r="34" s="180" customFormat="1" ht="12">
      <c r="A34" s="180" t="s">
        <v>428</v>
      </c>
    </row>
    <row r="35" s="180" customFormat="1" ht="12"/>
    <row r="36" s="166" customFormat="1" ht="12"/>
    <row r="37" s="166" customFormat="1" ht="12"/>
    <row r="38" s="166" customFormat="1" ht="12"/>
    <row r="39" s="166" customFormat="1" ht="12"/>
  </sheetData>
  <sheetProtection/>
  <mergeCells count="28">
    <mergeCell ref="A32:G32"/>
    <mergeCell ref="A30:E30"/>
    <mergeCell ref="C9:C10"/>
    <mergeCell ref="D9:D10"/>
    <mergeCell ref="A22:G22"/>
    <mergeCell ref="A26:G26"/>
    <mergeCell ref="A27:G27"/>
    <mergeCell ref="A28:G28"/>
    <mergeCell ref="A29:E29"/>
    <mergeCell ref="A9:A10"/>
    <mergeCell ref="A31:I31"/>
    <mergeCell ref="M9:M10"/>
    <mergeCell ref="N9:N10"/>
    <mergeCell ref="G9:G10"/>
    <mergeCell ref="H9:H10"/>
    <mergeCell ref="L9:L10"/>
    <mergeCell ref="J9:J10"/>
    <mergeCell ref="K9:K10"/>
    <mergeCell ref="A8:F8"/>
    <mergeCell ref="B9:B10"/>
    <mergeCell ref="G8:L8"/>
    <mergeCell ref="A1:G1"/>
    <mergeCell ref="A2:G2"/>
    <mergeCell ref="B5:F5"/>
    <mergeCell ref="B6:C6"/>
    <mergeCell ref="E9:E10"/>
    <mergeCell ref="F9:F10"/>
    <mergeCell ref="I9:I10"/>
  </mergeCells>
  <printOptions/>
  <pageMargins left="0.7086614173228347" right="0.7086614173228347" top="0.7480314960629921" bottom="0.7480314960629921" header="0.31496062992125984" footer="0.31496062992125984"/>
  <pageSetup horizontalDpi="600" verticalDpi="600" orientation="landscape" paperSize="9" scale="54" r:id="rId1"/>
  <rowBreaks count="1" manualBreakCount="1">
    <brk id="35" max="13" man="1"/>
  </rowBreaks>
</worksheet>
</file>

<file path=xl/worksheets/sheet18.xml><?xml version="1.0" encoding="utf-8"?>
<worksheet xmlns="http://schemas.openxmlformats.org/spreadsheetml/2006/main" xmlns:r="http://schemas.openxmlformats.org/officeDocument/2006/relationships">
  <dimension ref="A1:C25"/>
  <sheetViews>
    <sheetView zoomScalePageLayoutView="0" workbookViewId="0" topLeftCell="A1">
      <selection activeCell="A15" sqref="A15"/>
    </sheetView>
  </sheetViews>
  <sheetFormatPr defaultColWidth="9.140625" defaultRowHeight="12.75"/>
  <cols>
    <col min="1" max="1" width="89.00390625" style="212" customWidth="1"/>
    <col min="2" max="2" width="21.00390625" style="212" bestFit="1" customWidth="1"/>
    <col min="3" max="3" width="23.421875" style="212" customWidth="1"/>
    <col min="4" max="16384" width="9.140625" style="212" customWidth="1"/>
  </cols>
  <sheetData>
    <row r="1" s="219" customFormat="1" ht="15.75">
      <c r="A1" s="219" t="s">
        <v>194</v>
      </c>
    </row>
    <row r="2" s="218" customFormat="1" ht="13.5" thickBot="1">
      <c r="A2" s="218" t="s">
        <v>461</v>
      </c>
    </row>
    <row r="3" spans="1:3" s="218" customFormat="1" ht="12.75">
      <c r="A3" s="453" t="s">
        <v>1</v>
      </c>
      <c r="B3" s="455" t="s">
        <v>2</v>
      </c>
      <c r="C3" s="457" t="s">
        <v>3</v>
      </c>
    </row>
    <row r="4" spans="1:3" ht="33" customHeight="1">
      <c r="A4" s="454"/>
      <c r="B4" s="456"/>
      <c r="C4" s="458"/>
    </row>
    <row r="5" spans="1:3" ht="37.5" customHeight="1">
      <c r="A5" s="251" t="s">
        <v>446</v>
      </c>
      <c r="B5" s="250" t="s">
        <v>453</v>
      </c>
      <c r="C5" s="246" t="s">
        <v>520</v>
      </c>
    </row>
    <row r="6" spans="1:3" ht="38.25" customHeight="1">
      <c r="A6" s="451" t="s">
        <v>460</v>
      </c>
      <c r="B6" s="452"/>
      <c r="C6" s="452"/>
    </row>
    <row r="8" spans="1:3" ht="51">
      <c r="A8" s="217" t="s">
        <v>478</v>
      </c>
      <c r="B8" s="216" t="s">
        <v>480</v>
      </c>
      <c r="C8" s="246" t="s">
        <v>519</v>
      </c>
    </row>
    <row r="9" spans="1:3" ht="31.5" customHeight="1">
      <c r="A9" s="451" t="s">
        <v>482</v>
      </c>
      <c r="B9" s="452"/>
      <c r="C9" s="452"/>
    </row>
    <row r="11" spans="1:3" ht="38.25">
      <c r="A11" s="249" t="s">
        <v>474</v>
      </c>
      <c r="B11" s="248" t="s">
        <v>477</v>
      </c>
      <c r="C11" s="247" t="s">
        <v>518</v>
      </c>
    </row>
    <row r="12" spans="1:3" ht="12.75">
      <c r="A12" s="465" t="s">
        <v>459</v>
      </c>
      <c r="B12" s="465"/>
      <c r="C12" s="466"/>
    </row>
    <row r="13" spans="1:3" ht="33" customHeight="1">
      <c r="A13" s="468" t="s">
        <v>483</v>
      </c>
      <c r="B13" s="469"/>
      <c r="C13" s="469"/>
    </row>
    <row r="15" spans="1:3" ht="114.75">
      <c r="A15" s="215" t="s">
        <v>500</v>
      </c>
      <c r="B15" s="214" t="s">
        <v>503</v>
      </c>
      <c r="C15" s="246" t="s">
        <v>517</v>
      </c>
    </row>
    <row r="16" spans="1:3" ht="23.25" customHeight="1">
      <c r="A16" s="459" t="s">
        <v>459</v>
      </c>
      <c r="B16" s="459"/>
      <c r="C16" s="460"/>
    </row>
    <row r="17" spans="1:3" ht="27.75" customHeight="1">
      <c r="A17" s="451" t="s">
        <v>506</v>
      </c>
      <c r="B17" s="452"/>
      <c r="C17" s="452"/>
    </row>
    <row r="19" spans="1:3" ht="38.25">
      <c r="A19" s="215" t="s">
        <v>492</v>
      </c>
      <c r="B19" s="214" t="s">
        <v>495</v>
      </c>
      <c r="C19" s="246" t="s">
        <v>516</v>
      </c>
    </row>
    <row r="20" spans="1:3" ht="16.5" customHeight="1">
      <c r="A20" s="459" t="s">
        <v>459</v>
      </c>
      <c r="B20" s="459"/>
      <c r="C20" s="460"/>
    </row>
    <row r="21" spans="1:3" ht="30.75" customHeight="1">
      <c r="A21" s="451" t="s">
        <v>505</v>
      </c>
      <c r="B21" s="452"/>
      <c r="C21" s="452"/>
    </row>
    <row r="22" spans="1:3" ht="12.75">
      <c r="A22" s="451"/>
      <c r="B22" s="452"/>
      <c r="C22" s="452"/>
    </row>
    <row r="24" ht="5.25" customHeight="1"/>
    <row r="25" spans="1:3" ht="28.5" customHeight="1">
      <c r="A25" s="467" t="s">
        <v>508</v>
      </c>
      <c r="B25" s="467"/>
      <c r="C25" s="467"/>
    </row>
  </sheetData>
  <sheetProtection/>
  <protectedRanges>
    <protectedRange password="B0E3" sqref="B19" name="Rozsah1_1_1"/>
  </protectedRanges>
  <mergeCells count="13">
    <mergeCell ref="A17:C17"/>
    <mergeCell ref="A20:C20"/>
    <mergeCell ref="A21:C21"/>
    <mergeCell ref="A25:C25"/>
    <mergeCell ref="A22:C22"/>
    <mergeCell ref="A13:C13"/>
    <mergeCell ref="A16:C16"/>
    <mergeCell ref="A3:A4"/>
    <mergeCell ref="B3:B4"/>
    <mergeCell ref="C3:C4"/>
    <mergeCell ref="A6:C6"/>
    <mergeCell ref="A9:C9"/>
    <mergeCell ref="A12:C1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7" sqref="A17:A18"/>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49"/>
  <sheetViews>
    <sheetView zoomScalePageLayoutView="0" workbookViewId="0" topLeftCell="A1">
      <selection activeCell="A8" sqref="A8:G8"/>
    </sheetView>
  </sheetViews>
  <sheetFormatPr defaultColWidth="9.140625" defaultRowHeight="12.75"/>
  <cols>
    <col min="1" max="1" width="41.140625" style="5" customWidth="1"/>
    <col min="2" max="2" width="17.57421875" style="5" customWidth="1"/>
    <col min="3" max="3" width="15.7109375" style="5" customWidth="1"/>
    <col min="4" max="4" width="15.57421875" style="5" customWidth="1"/>
    <col min="5" max="5" width="16.140625" style="5" customWidth="1"/>
    <col min="6" max="6" width="15.421875" style="5" customWidth="1"/>
    <col min="7" max="7" width="17.00390625" style="5" customWidth="1"/>
    <col min="8" max="8" width="14.7109375" style="5" customWidth="1"/>
    <col min="9" max="9" width="13.140625" style="5" bestFit="1" customWidth="1"/>
    <col min="10" max="12" width="9.140625" style="5" customWidth="1"/>
    <col min="13" max="13" width="9.8515625" style="5" bestFit="1" customWidth="1"/>
    <col min="14" max="16384" width="9.140625" style="5" customWidth="1"/>
  </cols>
  <sheetData>
    <row r="1" s="11" customFormat="1" ht="15.75">
      <c r="A1" s="11" t="s">
        <v>17</v>
      </c>
    </row>
    <row r="2" s="11" customFormat="1" ht="15.75" customHeight="1">
      <c r="A2" s="97" t="s">
        <v>195</v>
      </c>
    </row>
    <row r="3" s="11" customFormat="1" ht="15.75" customHeight="1"/>
    <row r="4" spans="1:8" s="11" customFormat="1" ht="24" customHeight="1">
      <c r="A4" s="12" t="s">
        <v>18</v>
      </c>
      <c r="B4" s="98">
        <v>2009</v>
      </c>
      <c r="C4" s="54"/>
      <c r="D4" s="54"/>
      <c r="E4" s="54"/>
      <c r="F4" s="54"/>
      <c r="G4" s="44"/>
      <c r="H4" s="89"/>
    </row>
    <row r="5" spans="1:8" s="11" customFormat="1" ht="33.75" customHeight="1">
      <c r="A5" s="12" t="s">
        <v>19</v>
      </c>
      <c r="B5" s="296" t="s">
        <v>20</v>
      </c>
      <c r="C5" s="297"/>
      <c r="D5" s="297"/>
      <c r="E5" s="297"/>
      <c r="F5" s="297"/>
      <c r="G5" s="298"/>
      <c r="H5" s="89"/>
    </row>
    <row r="6" spans="1:8" s="11" customFormat="1" ht="24" customHeight="1">
      <c r="A6" s="12" t="s">
        <v>21</v>
      </c>
      <c r="B6" s="84" t="s">
        <v>22</v>
      </c>
      <c r="C6" s="85"/>
      <c r="D6" s="85"/>
      <c r="E6" s="85"/>
      <c r="F6" s="85"/>
      <c r="G6" s="86"/>
      <c r="H6" s="89"/>
    </row>
    <row r="7" spans="1:8" s="11" customFormat="1" ht="35.25" customHeight="1" thickBot="1">
      <c r="A7" s="12" t="s">
        <v>200</v>
      </c>
      <c r="B7" s="106" t="s">
        <v>198</v>
      </c>
      <c r="C7" s="107" t="s">
        <v>199</v>
      </c>
      <c r="D7" s="87"/>
      <c r="E7" s="87"/>
      <c r="F7" s="87"/>
      <c r="G7" s="88"/>
      <c r="H7" s="90"/>
    </row>
    <row r="8" spans="1:14" ht="78.75" customHeight="1" thickBot="1">
      <c r="A8" s="299"/>
      <c r="B8" s="300"/>
      <c r="C8" s="300"/>
      <c r="D8" s="300"/>
      <c r="E8" s="300"/>
      <c r="F8" s="300"/>
      <c r="G8" s="300"/>
      <c r="H8" s="301" t="s">
        <v>57</v>
      </c>
      <c r="I8" s="302"/>
      <c r="J8" s="302"/>
      <c r="K8" s="302"/>
      <c r="L8" s="303"/>
      <c r="M8" s="3"/>
      <c r="N8" s="4"/>
    </row>
    <row r="9" spans="1:13" s="6" customFormat="1" ht="59.25" customHeight="1">
      <c r="A9" s="304" t="s">
        <v>1</v>
      </c>
      <c r="B9" s="306" t="s">
        <v>2</v>
      </c>
      <c r="C9" s="306" t="s">
        <v>3</v>
      </c>
      <c r="D9" s="306" t="s">
        <v>196</v>
      </c>
      <c r="E9" s="306" t="s">
        <v>197</v>
      </c>
      <c r="F9" s="294" t="s">
        <v>189</v>
      </c>
      <c r="G9" s="306" t="s">
        <v>61</v>
      </c>
      <c r="H9" s="292" t="s">
        <v>24</v>
      </c>
      <c r="I9" s="292" t="s">
        <v>25</v>
      </c>
      <c r="J9" s="292" t="s">
        <v>26</v>
      </c>
      <c r="K9" s="292" t="s">
        <v>27</v>
      </c>
      <c r="L9" s="292" t="s">
        <v>28</v>
      </c>
      <c r="M9" s="311" t="s">
        <v>29</v>
      </c>
    </row>
    <row r="10" spans="1:13" s="83" customFormat="1" ht="56.25" customHeight="1">
      <c r="A10" s="305"/>
      <c r="B10" s="307"/>
      <c r="C10" s="308"/>
      <c r="D10" s="308"/>
      <c r="E10" s="308"/>
      <c r="F10" s="295"/>
      <c r="G10" s="308"/>
      <c r="H10" s="293"/>
      <c r="I10" s="293"/>
      <c r="J10" s="293"/>
      <c r="K10" s="293"/>
      <c r="L10" s="293"/>
      <c r="M10" s="312"/>
    </row>
    <row r="11" spans="1:13" s="2" customFormat="1" ht="12.75">
      <c r="A11" s="28" t="s">
        <v>32</v>
      </c>
      <c r="B11" s="19">
        <v>35752289</v>
      </c>
      <c r="C11" s="20" t="s">
        <v>33</v>
      </c>
      <c r="D11" s="20">
        <v>0.256</v>
      </c>
      <c r="E11" s="101">
        <v>8497.64</v>
      </c>
      <c r="F11" s="21">
        <v>100</v>
      </c>
      <c r="G11" s="22" t="s">
        <v>34</v>
      </c>
      <c r="H11" s="8" t="s">
        <v>31</v>
      </c>
      <c r="I11" s="8"/>
      <c r="J11" s="8"/>
      <c r="K11" s="8"/>
      <c r="L11" s="8"/>
      <c r="M11" s="29">
        <v>0</v>
      </c>
    </row>
    <row r="12" spans="1:13" s="2" customFormat="1" ht="12.75">
      <c r="A12" s="28" t="s">
        <v>35</v>
      </c>
      <c r="B12" s="19">
        <v>35839988</v>
      </c>
      <c r="C12" s="20" t="s">
        <v>36</v>
      </c>
      <c r="D12" s="20">
        <v>0.534</v>
      </c>
      <c r="E12" s="101">
        <v>17725.55</v>
      </c>
      <c r="F12" s="21">
        <v>64</v>
      </c>
      <c r="G12" s="22">
        <v>29</v>
      </c>
      <c r="H12" s="8" t="s">
        <v>31</v>
      </c>
      <c r="I12" s="8"/>
      <c r="J12" s="8"/>
      <c r="K12" s="8"/>
      <c r="L12" s="8"/>
      <c r="M12" s="29">
        <v>36</v>
      </c>
    </row>
    <row r="13" spans="1:13" s="2" customFormat="1" ht="12.75">
      <c r="A13" s="28" t="s">
        <v>40</v>
      </c>
      <c r="B13" s="19" t="s">
        <v>41</v>
      </c>
      <c r="C13" s="20" t="s">
        <v>42</v>
      </c>
      <c r="D13" s="20">
        <v>0.725</v>
      </c>
      <c r="E13" s="101">
        <v>24065.59</v>
      </c>
      <c r="F13" s="24" t="s">
        <v>43</v>
      </c>
      <c r="G13" s="22" t="s">
        <v>39</v>
      </c>
      <c r="H13" s="8" t="s">
        <v>31</v>
      </c>
      <c r="I13" s="8"/>
      <c r="J13" s="8"/>
      <c r="K13" s="8"/>
      <c r="L13" s="8"/>
      <c r="M13" s="30" t="s">
        <v>44</v>
      </c>
    </row>
    <row r="14" spans="1:13" s="2" customFormat="1" ht="13.5" thickBot="1">
      <c r="A14" s="31" t="s">
        <v>45</v>
      </c>
      <c r="B14" s="19" t="s">
        <v>46</v>
      </c>
      <c r="C14" s="20" t="s">
        <v>47</v>
      </c>
      <c r="D14" s="20">
        <v>0.506</v>
      </c>
      <c r="E14" s="101">
        <v>16796.12</v>
      </c>
      <c r="F14" s="24">
        <v>84</v>
      </c>
      <c r="G14" s="22">
        <v>24</v>
      </c>
      <c r="H14" s="8" t="s">
        <v>31</v>
      </c>
      <c r="I14" s="8"/>
      <c r="J14" s="8"/>
      <c r="K14" s="8"/>
      <c r="L14" s="8"/>
      <c r="M14" s="30">
        <v>16</v>
      </c>
    </row>
    <row r="15" spans="1:13" ht="38.25" customHeight="1">
      <c r="A15" s="313" t="s">
        <v>52</v>
      </c>
      <c r="B15" s="314"/>
      <c r="C15" s="314"/>
      <c r="D15" s="314"/>
      <c r="E15" s="314"/>
      <c r="F15" s="314"/>
      <c r="G15" s="314"/>
      <c r="H15" s="314"/>
      <c r="I15" s="315"/>
      <c r="J15" s="315"/>
      <c r="K15" s="315"/>
      <c r="L15" s="315"/>
      <c r="M15" s="315"/>
    </row>
    <row r="17" spans="1:2" ht="15" customHeight="1">
      <c r="A17" s="2" t="s">
        <v>53</v>
      </c>
      <c r="B17" s="2"/>
    </row>
    <row r="18" spans="1:13" ht="39.75" customHeight="1">
      <c r="A18" s="310" t="s">
        <v>58</v>
      </c>
      <c r="B18" s="310"/>
      <c r="C18" s="310"/>
      <c r="D18" s="310"/>
      <c r="E18" s="310"/>
      <c r="F18" s="310"/>
      <c r="G18" s="310"/>
      <c r="H18" s="10"/>
      <c r="I18" s="10"/>
      <c r="J18" s="10"/>
      <c r="K18" s="10"/>
      <c r="L18" s="10"/>
      <c r="M18" s="10"/>
    </row>
    <row r="19" spans="1:13" ht="39" customHeight="1">
      <c r="A19" s="309" t="s">
        <v>59</v>
      </c>
      <c r="B19" s="310"/>
      <c r="C19" s="310"/>
      <c r="D19" s="310"/>
      <c r="E19" s="310"/>
      <c r="F19" s="310"/>
      <c r="G19" s="310"/>
      <c r="H19" s="10"/>
      <c r="I19" s="10"/>
      <c r="J19" s="10"/>
      <c r="K19" s="10"/>
      <c r="L19" s="10"/>
      <c r="M19" s="10"/>
    </row>
    <row r="20" spans="1:13" ht="28.5" customHeight="1">
      <c r="A20" s="310" t="s">
        <v>54</v>
      </c>
      <c r="B20" s="310"/>
      <c r="C20" s="310"/>
      <c r="D20" s="310"/>
      <c r="E20" s="310"/>
      <c r="F20" s="310"/>
      <c r="G20" s="310"/>
      <c r="H20" s="10"/>
      <c r="I20" s="10"/>
      <c r="J20" s="10"/>
      <c r="K20" s="10"/>
      <c r="L20" s="10"/>
      <c r="M20" s="10"/>
    </row>
    <row r="21" spans="1:13" ht="27" customHeight="1">
      <c r="A21" s="309" t="s">
        <v>55</v>
      </c>
      <c r="B21" s="310"/>
      <c r="C21" s="310"/>
      <c r="D21" s="310"/>
      <c r="E21" s="310"/>
      <c r="F21" s="310"/>
      <c r="G21" s="310"/>
      <c r="H21" s="10"/>
      <c r="I21" s="10"/>
      <c r="J21" s="10"/>
      <c r="K21" s="10"/>
      <c r="L21" s="10"/>
      <c r="M21" s="10"/>
    </row>
    <row r="22" spans="1:13" ht="39.75" customHeight="1">
      <c r="A22" s="310" t="s">
        <v>56</v>
      </c>
      <c r="B22" s="310"/>
      <c r="C22" s="310"/>
      <c r="D22" s="310"/>
      <c r="E22" s="310"/>
      <c r="F22" s="310"/>
      <c r="G22" s="310"/>
      <c r="H22" s="10"/>
      <c r="I22" s="10"/>
      <c r="J22" s="10"/>
      <c r="K22" s="10"/>
      <c r="L22" s="10"/>
      <c r="M22" s="10"/>
    </row>
    <row r="23" spans="1:12" ht="39.75" customHeight="1">
      <c r="A23" s="310" t="s">
        <v>60</v>
      </c>
      <c r="B23" s="310"/>
      <c r="C23" s="310"/>
      <c r="D23" s="310"/>
      <c r="E23" s="310"/>
      <c r="F23" s="310"/>
      <c r="G23" s="310"/>
      <c r="H23" s="10"/>
      <c r="I23" s="10"/>
      <c r="J23" s="10"/>
      <c r="K23" s="10"/>
      <c r="L23" s="10"/>
    </row>
    <row r="29" spans="1:13" ht="12.75">
      <c r="A29" s="4"/>
      <c r="B29" s="4"/>
      <c r="C29" s="4"/>
      <c r="D29" s="4"/>
      <c r="E29" s="4"/>
      <c r="F29" s="4"/>
      <c r="G29" s="4"/>
      <c r="H29" s="4"/>
      <c r="I29" s="4"/>
      <c r="J29" s="4"/>
      <c r="K29" s="4"/>
      <c r="L29" s="4"/>
      <c r="M29" s="4"/>
    </row>
    <row r="30" spans="1:13" ht="12.75">
      <c r="A30" s="4"/>
      <c r="B30" s="4"/>
      <c r="C30" s="4"/>
      <c r="D30" s="4"/>
      <c r="E30" s="4"/>
      <c r="F30" s="4"/>
      <c r="G30" s="4"/>
      <c r="H30" s="4"/>
      <c r="I30" s="4"/>
      <c r="J30" s="4"/>
      <c r="K30" s="4"/>
      <c r="L30" s="4"/>
      <c r="M30" s="4"/>
    </row>
    <row r="31" spans="1:13" ht="12.75">
      <c r="A31" s="4"/>
      <c r="B31" s="4"/>
      <c r="C31" s="4"/>
      <c r="D31" s="4"/>
      <c r="E31" s="4"/>
      <c r="F31" s="4"/>
      <c r="G31" s="4"/>
      <c r="H31" s="4"/>
      <c r="I31" s="4"/>
      <c r="J31" s="4"/>
      <c r="K31" s="4"/>
      <c r="L31" s="4"/>
      <c r="M31" s="4"/>
    </row>
    <row r="32" spans="1:13" ht="12.75">
      <c r="A32" s="4"/>
      <c r="B32" s="4"/>
      <c r="C32" s="4"/>
      <c r="D32" s="4"/>
      <c r="E32" s="4"/>
      <c r="F32" s="4"/>
      <c r="G32" s="4"/>
      <c r="H32" s="4"/>
      <c r="I32" s="4"/>
      <c r="J32" s="4"/>
      <c r="K32" s="4"/>
      <c r="L32" s="4"/>
      <c r="M32" s="4"/>
    </row>
    <row r="33" spans="1:13" ht="12.75">
      <c r="A33" s="4"/>
      <c r="B33" s="4"/>
      <c r="C33" s="4"/>
      <c r="D33" s="4"/>
      <c r="E33" s="4"/>
      <c r="F33" s="4"/>
      <c r="G33" s="4"/>
      <c r="H33" s="4"/>
      <c r="I33" s="4"/>
      <c r="J33" s="4"/>
      <c r="K33" s="4"/>
      <c r="L33" s="4"/>
      <c r="M33" s="4"/>
    </row>
    <row r="34" spans="1:13" ht="12.75">
      <c r="A34" s="4"/>
      <c r="B34" s="4"/>
      <c r="C34" s="4"/>
      <c r="D34" s="4"/>
      <c r="E34" s="4"/>
      <c r="F34" s="4"/>
      <c r="G34" s="4"/>
      <c r="H34" s="4"/>
      <c r="I34" s="4"/>
      <c r="J34" s="4"/>
      <c r="K34" s="4"/>
      <c r="L34" s="4"/>
      <c r="M34" s="4"/>
    </row>
    <row r="35" spans="1:13" ht="12.75">
      <c r="A35" s="4"/>
      <c r="B35" s="4"/>
      <c r="C35" s="4"/>
      <c r="D35" s="4"/>
      <c r="E35" s="4"/>
      <c r="F35" s="4"/>
      <c r="G35" s="4"/>
      <c r="H35" s="4"/>
      <c r="I35" s="4"/>
      <c r="J35" s="4"/>
      <c r="K35" s="4"/>
      <c r="L35" s="4"/>
      <c r="M35" s="4"/>
    </row>
    <row r="36" spans="1:13" ht="12.75">
      <c r="A36" s="4"/>
      <c r="B36" s="4"/>
      <c r="C36" s="4"/>
      <c r="D36" s="4"/>
      <c r="E36" s="4"/>
      <c r="F36" s="4"/>
      <c r="G36" s="4"/>
      <c r="H36" s="4"/>
      <c r="I36" s="4"/>
      <c r="J36" s="4"/>
      <c r="K36" s="4"/>
      <c r="L36" s="4"/>
      <c r="M36" s="4"/>
    </row>
    <row r="37" spans="1:13" ht="12.75">
      <c r="A37" s="4"/>
      <c r="B37" s="4"/>
      <c r="C37" s="4"/>
      <c r="D37" s="4"/>
      <c r="E37" s="4"/>
      <c r="F37" s="4"/>
      <c r="G37" s="4"/>
      <c r="H37" s="4"/>
      <c r="I37" s="4"/>
      <c r="J37" s="4"/>
      <c r="K37" s="4"/>
      <c r="L37" s="4"/>
      <c r="M37" s="4"/>
    </row>
    <row r="38" spans="1:13" ht="12.75">
      <c r="A38" s="4"/>
      <c r="B38" s="4"/>
      <c r="C38" s="4"/>
      <c r="D38" s="4"/>
      <c r="E38" s="4"/>
      <c r="F38" s="4"/>
      <c r="G38" s="4"/>
      <c r="H38" s="4"/>
      <c r="I38" s="4"/>
      <c r="J38" s="4"/>
      <c r="K38" s="4"/>
      <c r="L38" s="4"/>
      <c r="M38" s="4"/>
    </row>
    <row r="39" spans="1:13" ht="12.75">
      <c r="A39" s="4"/>
      <c r="B39" s="4"/>
      <c r="C39" s="4"/>
      <c r="D39" s="4"/>
      <c r="E39" s="4"/>
      <c r="F39" s="4"/>
      <c r="G39" s="4"/>
      <c r="H39" s="4"/>
      <c r="I39" s="4"/>
      <c r="J39" s="4"/>
      <c r="K39" s="4"/>
      <c r="L39" s="4"/>
      <c r="M39" s="4"/>
    </row>
    <row r="40" spans="1:13" ht="12.75">
      <c r="A40" s="4"/>
      <c r="B40" s="4"/>
      <c r="C40" s="4"/>
      <c r="D40" s="4"/>
      <c r="E40" s="4"/>
      <c r="F40" s="4"/>
      <c r="G40" s="4"/>
      <c r="H40" s="4"/>
      <c r="I40" s="4"/>
      <c r="J40" s="4"/>
      <c r="K40" s="4"/>
      <c r="L40" s="4"/>
      <c r="M40" s="4"/>
    </row>
    <row r="41" spans="1:13" ht="12.75">
      <c r="A41" s="4"/>
      <c r="B41" s="4"/>
      <c r="C41" s="4"/>
      <c r="D41" s="4"/>
      <c r="E41" s="4"/>
      <c r="F41" s="4"/>
      <c r="G41" s="4"/>
      <c r="H41" s="4"/>
      <c r="I41" s="4"/>
      <c r="J41" s="4"/>
      <c r="K41" s="4"/>
      <c r="L41" s="4"/>
      <c r="M41" s="4"/>
    </row>
    <row r="42" spans="1:13" ht="12.75">
      <c r="A42" s="4"/>
      <c r="B42" s="4"/>
      <c r="C42" s="4"/>
      <c r="D42" s="4"/>
      <c r="E42" s="4"/>
      <c r="F42" s="4"/>
      <c r="G42" s="4"/>
      <c r="H42" s="4"/>
      <c r="I42" s="4"/>
      <c r="J42" s="4"/>
      <c r="K42" s="4"/>
      <c r="L42" s="4"/>
      <c r="M42" s="4"/>
    </row>
    <row r="43" spans="1:13" ht="12.75">
      <c r="A43" s="4"/>
      <c r="B43" s="4"/>
      <c r="C43" s="4"/>
      <c r="D43" s="4"/>
      <c r="E43" s="4"/>
      <c r="F43" s="4"/>
      <c r="G43" s="4"/>
      <c r="H43" s="4"/>
      <c r="I43" s="4"/>
      <c r="J43" s="4"/>
      <c r="K43" s="4"/>
      <c r="L43" s="4"/>
      <c r="M43" s="4"/>
    </row>
    <row r="44" spans="1:13" ht="12.75">
      <c r="A44" s="4"/>
      <c r="B44" s="4"/>
      <c r="C44" s="4"/>
      <c r="D44" s="4"/>
      <c r="E44" s="4"/>
      <c r="F44" s="4"/>
      <c r="G44" s="4"/>
      <c r="H44" s="4"/>
      <c r="I44" s="4"/>
      <c r="J44" s="4"/>
      <c r="K44" s="4"/>
      <c r="L44" s="4"/>
      <c r="M44" s="4"/>
    </row>
    <row r="45" spans="1:13" ht="12.75">
      <c r="A45" s="4"/>
      <c r="B45" s="4"/>
      <c r="C45" s="4"/>
      <c r="D45" s="4"/>
      <c r="E45" s="4"/>
      <c r="F45" s="4"/>
      <c r="G45" s="4"/>
      <c r="H45" s="4"/>
      <c r="I45" s="4"/>
      <c r="J45" s="4"/>
      <c r="K45" s="4"/>
      <c r="L45" s="4"/>
      <c r="M45" s="4"/>
    </row>
    <row r="46" spans="1:13" ht="12.75">
      <c r="A46" s="4"/>
      <c r="B46" s="4"/>
      <c r="C46" s="4"/>
      <c r="D46" s="4"/>
      <c r="E46" s="4"/>
      <c r="F46" s="4"/>
      <c r="G46" s="4"/>
      <c r="H46" s="4"/>
      <c r="I46" s="4"/>
      <c r="J46" s="4"/>
      <c r="K46" s="4"/>
      <c r="L46" s="4"/>
      <c r="M46" s="4"/>
    </row>
    <row r="47" spans="1:13" ht="12.75">
      <c r="A47" s="4"/>
      <c r="B47" s="4"/>
      <c r="C47" s="4"/>
      <c r="D47" s="4"/>
      <c r="E47" s="4"/>
      <c r="F47" s="4"/>
      <c r="G47" s="4"/>
      <c r="H47" s="4"/>
      <c r="I47" s="4"/>
      <c r="J47" s="4"/>
      <c r="K47" s="4"/>
      <c r="L47" s="4"/>
      <c r="M47" s="4"/>
    </row>
    <row r="48" spans="1:13" ht="12.75">
      <c r="A48" s="4"/>
      <c r="B48" s="4"/>
      <c r="C48" s="4"/>
      <c r="D48" s="4"/>
      <c r="E48" s="4"/>
      <c r="F48" s="4"/>
      <c r="G48" s="4"/>
      <c r="H48" s="4"/>
      <c r="I48" s="4"/>
      <c r="J48" s="4"/>
      <c r="K48" s="4"/>
      <c r="L48" s="4"/>
      <c r="M48" s="4"/>
    </row>
    <row r="49" spans="1:13" ht="12.75">
      <c r="A49" s="4"/>
      <c r="B49" s="4"/>
      <c r="C49" s="4"/>
      <c r="D49" s="4"/>
      <c r="E49" s="4"/>
      <c r="F49" s="4"/>
      <c r="G49" s="4"/>
      <c r="H49" s="4"/>
      <c r="I49" s="4"/>
      <c r="J49" s="4"/>
      <c r="K49" s="4"/>
      <c r="L49" s="4"/>
      <c r="M49" s="4"/>
    </row>
  </sheetData>
  <sheetProtection/>
  <mergeCells count="23">
    <mergeCell ref="A21:G21"/>
    <mergeCell ref="D9:D10"/>
    <mergeCell ref="A22:G22"/>
    <mergeCell ref="A23:G23"/>
    <mergeCell ref="A20:G20"/>
    <mergeCell ref="M9:M10"/>
    <mergeCell ref="A15:M15"/>
    <mergeCell ref="A18:G18"/>
    <mergeCell ref="A19:G19"/>
    <mergeCell ref="G9:G10"/>
    <mergeCell ref="B5:G5"/>
    <mergeCell ref="A8:G8"/>
    <mergeCell ref="H8:L8"/>
    <mergeCell ref="A9:A10"/>
    <mergeCell ref="B9:B10"/>
    <mergeCell ref="C9:C10"/>
    <mergeCell ref="E9:E10"/>
    <mergeCell ref="H9:H10"/>
    <mergeCell ref="F9:F10"/>
    <mergeCell ref="J9:J10"/>
    <mergeCell ref="K9:K10"/>
    <mergeCell ref="L9:L10"/>
    <mergeCell ref="I9:I10"/>
  </mergeCells>
  <printOptions/>
  <pageMargins left="0.7" right="0.7" top="0.75" bottom="0.75" header="0.3" footer="0.3"/>
  <pageSetup horizontalDpi="600" verticalDpi="600" orientation="landscape" paperSize="8" scale="95" r:id="rId1"/>
</worksheet>
</file>

<file path=xl/worksheets/sheet3.xml><?xml version="1.0" encoding="utf-8"?>
<worksheet xmlns="http://schemas.openxmlformats.org/spreadsheetml/2006/main" xmlns:r="http://schemas.openxmlformats.org/officeDocument/2006/relationships">
  <dimension ref="A1:M26"/>
  <sheetViews>
    <sheetView zoomScalePageLayoutView="0" workbookViewId="0" topLeftCell="A1">
      <selection activeCell="A8" sqref="A8:G8"/>
    </sheetView>
  </sheetViews>
  <sheetFormatPr defaultColWidth="9.140625" defaultRowHeight="12.75"/>
  <cols>
    <col min="1" max="1" width="46.421875" style="5" customWidth="1"/>
    <col min="2" max="2" width="15.28125" style="5" customWidth="1"/>
    <col min="3" max="4" width="16.8515625" style="5" customWidth="1"/>
    <col min="5" max="5" width="17.28125" style="5" customWidth="1"/>
    <col min="6" max="7" width="9.140625" style="5" customWidth="1"/>
    <col min="8" max="8" width="20.7109375" style="5" customWidth="1"/>
    <col min="9" max="16384" width="9.140625" style="5" customWidth="1"/>
  </cols>
  <sheetData>
    <row r="1" spans="1:2" s="43" customFormat="1" ht="15.75">
      <c r="A1" s="11" t="s">
        <v>17</v>
      </c>
      <c r="B1" s="11"/>
    </row>
    <row r="2" spans="1:13" s="99" customFormat="1" ht="15.75">
      <c r="A2" s="97" t="s">
        <v>195</v>
      </c>
      <c r="B2" s="97"/>
      <c r="C2" s="97"/>
      <c r="D2" s="97"/>
      <c r="E2" s="97"/>
      <c r="F2" s="97"/>
      <c r="G2" s="97"/>
      <c r="H2" s="97"/>
      <c r="I2" s="97"/>
      <c r="J2" s="97"/>
      <c r="K2" s="97"/>
      <c r="L2" s="97"/>
      <c r="M2" s="97"/>
    </row>
    <row r="3" spans="1:13" s="43" customFormat="1" ht="15.75">
      <c r="A3" s="11"/>
      <c r="B3" s="11"/>
      <c r="C3" s="11"/>
      <c r="D3" s="11"/>
      <c r="E3" s="11"/>
      <c r="F3" s="11"/>
      <c r="G3" s="11"/>
      <c r="H3" s="11"/>
      <c r="I3" s="11"/>
      <c r="J3" s="11"/>
      <c r="K3" s="11"/>
      <c r="L3" s="11"/>
      <c r="M3" s="11"/>
    </row>
    <row r="4" spans="1:13" s="43" customFormat="1" ht="15.75">
      <c r="A4" s="12" t="s">
        <v>18</v>
      </c>
      <c r="B4" s="319">
        <v>2009</v>
      </c>
      <c r="C4" s="320"/>
      <c r="D4" s="320"/>
      <c r="E4" s="320"/>
      <c r="F4" s="320"/>
      <c r="G4" s="320"/>
      <c r="H4" s="321"/>
      <c r="I4" s="11"/>
      <c r="J4" s="11"/>
      <c r="K4" s="11"/>
      <c r="L4" s="11"/>
      <c r="M4" s="11"/>
    </row>
    <row r="5" spans="1:13" s="43" customFormat="1" ht="29.25" customHeight="1">
      <c r="A5" s="12" t="s">
        <v>19</v>
      </c>
      <c r="B5" s="296" t="s">
        <v>62</v>
      </c>
      <c r="C5" s="322"/>
      <c r="D5" s="322"/>
      <c r="E5" s="322"/>
      <c r="F5" s="322"/>
      <c r="G5" s="322"/>
      <c r="H5" s="44"/>
      <c r="I5" s="11"/>
      <c r="J5" s="11"/>
      <c r="K5" s="11"/>
      <c r="L5" s="11"/>
      <c r="M5" s="11"/>
    </row>
    <row r="6" spans="1:13" s="43" customFormat="1" ht="15.75">
      <c r="A6" s="12" t="s">
        <v>21</v>
      </c>
      <c r="B6" s="323" t="s">
        <v>63</v>
      </c>
      <c r="C6" s="324"/>
      <c r="D6" s="324"/>
      <c r="E6" s="324"/>
      <c r="F6" s="324"/>
      <c r="G6" s="324"/>
      <c r="H6" s="325"/>
      <c r="I6" s="11"/>
      <c r="J6" s="11"/>
      <c r="K6" s="11"/>
      <c r="L6" s="11"/>
      <c r="M6" s="11"/>
    </row>
    <row r="7" spans="1:13" s="43" customFormat="1" ht="33.75" customHeight="1" thickBot="1">
      <c r="A7" s="12" t="s">
        <v>200</v>
      </c>
      <c r="B7" s="106" t="s">
        <v>201</v>
      </c>
      <c r="C7" s="107" t="s">
        <v>202</v>
      </c>
      <c r="D7" s="102"/>
      <c r="E7" s="102"/>
      <c r="F7" s="102"/>
      <c r="G7" s="102"/>
      <c r="H7" s="103"/>
      <c r="I7" s="11"/>
      <c r="J7" s="11"/>
      <c r="K7" s="11"/>
      <c r="L7" s="11"/>
      <c r="M7" s="11"/>
    </row>
    <row r="8" spans="1:13" ht="75" customHeight="1" thickBot="1">
      <c r="A8" s="299"/>
      <c r="B8" s="300"/>
      <c r="C8" s="300"/>
      <c r="D8" s="300"/>
      <c r="E8" s="300"/>
      <c r="F8" s="300"/>
      <c r="G8" s="300"/>
      <c r="H8" s="301" t="s">
        <v>57</v>
      </c>
      <c r="I8" s="302"/>
      <c r="J8" s="302"/>
      <c r="K8" s="302"/>
      <c r="L8" s="303"/>
      <c r="M8" s="3"/>
    </row>
    <row r="9" spans="1:13" ht="12.75" customHeight="1">
      <c r="A9" s="304" t="s">
        <v>1</v>
      </c>
      <c r="B9" s="306" t="s">
        <v>2</v>
      </c>
      <c r="C9" s="327" t="s">
        <v>3</v>
      </c>
      <c r="D9" s="306" t="s">
        <v>196</v>
      </c>
      <c r="E9" s="306" t="s">
        <v>197</v>
      </c>
      <c r="F9" s="294" t="s">
        <v>23</v>
      </c>
      <c r="G9" s="327" t="s">
        <v>61</v>
      </c>
      <c r="H9" s="292" t="s">
        <v>24</v>
      </c>
      <c r="I9" s="292" t="s">
        <v>25</v>
      </c>
      <c r="J9" s="292" t="s">
        <v>26</v>
      </c>
      <c r="K9" s="292" t="s">
        <v>27</v>
      </c>
      <c r="L9" s="292" t="s">
        <v>28</v>
      </c>
      <c r="M9" s="311" t="s">
        <v>29</v>
      </c>
    </row>
    <row r="10" spans="1:13" ht="102.75" customHeight="1">
      <c r="A10" s="316"/>
      <c r="B10" s="326"/>
      <c r="C10" s="328"/>
      <c r="D10" s="308"/>
      <c r="E10" s="308"/>
      <c r="F10" s="329"/>
      <c r="G10" s="328"/>
      <c r="H10" s="318"/>
      <c r="I10" s="318"/>
      <c r="J10" s="318"/>
      <c r="K10" s="318"/>
      <c r="L10" s="318"/>
      <c r="M10" s="317"/>
    </row>
    <row r="11" spans="1:13" ht="12.75">
      <c r="A11" s="31" t="s">
        <v>65</v>
      </c>
      <c r="B11" s="26" t="s">
        <v>66</v>
      </c>
      <c r="C11" s="16" t="s">
        <v>67</v>
      </c>
      <c r="D11" s="16">
        <v>2.681</v>
      </c>
      <c r="E11" s="101">
        <v>88992.9</v>
      </c>
      <c r="F11" s="17">
        <v>50</v>
      </c>
      <c r="G11" s="22">
        <v>21</v>
      </c>
      <c r="H11" s="7" t="s">
        <v>31</v>
      </c>
      <c r="I11" s="7"/>
      <c r="J11" s="7"/>
      <c r="K11" s="7"/>
      <c r="L11" s="7"/>
      <c r="M11" s="33">
        <v>50</v>
      </c>
    </row>
    <row r="12" spans="1:13" ht="12.75">
      <c r="A12" s="34" t="s">
        <v>68</v>
      </c>
      <c r="B12" s="26" t="s">
        <v>69</v>
      </c>
      <c r="C12" s="16" t="s">
        <v>70</v>
      </c>
      <c r="D12" s="16">
        <v>1.896</v>
      </c>
      <c r="E12" s="101">
        <v>62935.67</v>
      </c>
      <c r="F12" s="17">
        <v>100</v>
      </c>
      <c r="G12" s="35" t="s">
        <v>71</v>
      </c>
      <c r="H12" s="8" t="s">
        <v>31</v>
      </c>
      <c r="I12" s="8"/>
      <c r="J12" s="8"/>
      <c r="K12" s="8"/>
      <c r="L12" s="8"/>
      <c r="M12" s="33">
        <v>0</v>
      </c>
    </row>
    <row r="13" spans="1:13" ht="12.75">
      <c r="A13" s="36" t="s">
        <v>50</v>
      </c>
      <c r="B13" s="26" t="s">
        <v>51</v>
      </c>
      <c r="C13" s="16" t="s">
        <v>72</v>
      </c>
      <c r="D13" s="16">
        <v>0.264</v>
      </c>
      <c r="E13" s="101">
        <v>8763.19</v>
      </c>
      <c r="F13" s="24">
        <v>50</v>
      </c>
      <c r="G13" s="18">
        <v>21</v>
      </c>
      <c r="H13" s="8" t="s">
        <v>31</v>
      </c>
      <c r="I13" s="8"/>
      <c r="J13" s="8"/>
      <c r="K13" s="8"/>
      <c r="L13" s="8"/>
      <c r="M13" s="30">
        <v>50</v>
      </c>
    </row>
    <row r="14" spans="1:13" ht="12.75">
      <c r="A14" s="37" t="s">
        <v>30</v>
      </c>
      <c r="B14" s="26" t="s">
        <v>73</v>
      </c>
      <c r="C14" s="24" t="s">
        <v>74</v>
      </c>
      <c r="D14" s="105">
        <v>4.24</v>
      </c>
      <c r="E14" s="101">
        <v>140742.22</v>
      </c>
      <c r="F14" s="21">
        <v>50</v>
      </c>
      <c r="G14" s="22">
        <v>29</v>
      </c>
      <c r="H14" s="8" t="s">
        <v>31</v>
      </c>
      <c r="I14" s="8"/>
      <c r="J14" s="8"/>
      <c r="K14" s="8"/>
      <c r="L14" s="8"/>
      <c r="M14" s="29">
        <v>50</v>
      </c>
    </row>
    <row r="15" spans="1:13" ht="12.75">
      <c r="A15" s="31" t="s">
        <v>14</v>
      </c>
      <c r="B15" s="26" t="s">
        <v>15</v>
      </c>
      <c r="C15" s="20" t="s">
        <v>75</v>
      </c>
      <c r="D15" s="20">
        <v>2.035</v>
      </c>
      <c r="E15" s="101">
        <v>67549.62</v>
      </c>
      <c r="F15" s="21">
        <v>50</v>
      </c>
      <c r="G15" s="22">
        <v>24</v>
      </c>
      <c r="H15" s="8" t="s">
        <v>31</v>
      </c>
      <c r="I15" s="8"/>
      <c r="J15" s="8"/>
      <c r="K15" s="8"/>
      <c r="L15" s="8"/>
      <c r="M15" s="29">
        <v>50</v>
      </c>
    </row>
    <row r="16" spans="1:13" ht="12.75">
      <c r="A16" s="34" t="s">
        <v>76</v>
      </c>
      <c r="B16" s="26" t="s">
        <v>77</v>
      </c>
      <c r="C16" s="16" t="s">
        <v>78</v>
      </c>
      <c r="D16" s="16">
        <v>3.309</v>
      </c>
      <c r="E16" s="101">
        <v>109838.68</v>
      </c>
      <c r="F16" s="17">
        <v>97</v>
      </c>
      <c r="G16" s="35" t="s">
        <v>39</v>
      </c>
      <c r="H16" s="8" t="s">
        <v>31</v>
      </c>
      <c r="I16" s="8"/>
      <c r="J16" s="8"/>
      <c r="K16" s="8"/>
      <c r="L16" s="8"/>
      <c r="M16" s="33">
        <v>3</v>
      </c>
    </row>
    <row r="17" spans="1:13" ht="13.5" thickBot="1">
      <c r="A17" s="38" t="s">
        <v>79</v>
      </c>
      <c r="B17" s="39" t="s">
        <v>80</v>
      </c>
      <c r="C17" s="25" t="s">
        <v>81</v>
      </c>
      <c r="D17" s="32">
        <v>0.69</v>
      </c>
      <c r="E17" s="104">
        <v>22923.72</v>
      </c>
      <c r="F17" s="40">
        <v>25</v>
      </c>
      <c r="G17" s="41">
        <v>33</v>
      </c>
      <c r="H17" s="9" t="s">
        <v>31</v>
      </c>
      <c r="I17" s="9"/>
      <c r="J17" s="9"/>
      <c r="K17" s="9"/>
      <c r="L17" s="9"/>
      <c r="M17" s="42">
        <v>75</v>
      </c>
    </row>
    <row r="18" spans="1:13" ht="25.5" customHeight="1">
      <c r="A18" s="330" t="s">
        <v>52</v>
      </c>
      <c r="B18" s="331"/>
      <c r="C18" s="331"/>
      <c r="D18" s="331"/>
      <c r="E18" s="331"/>
      <c r="F18" s="331"/>
      <c r="G18" s="331"/>
      <c r="H18" s="331"/>
      <c r="I18" s="332"/>
      <c r="J18" s="332"/>
      <c r="K18" s="332"/>
      <c r="L18" s="332"/>
      <c r="M18" s="332"/>
    </row>
    <row r="19" ht="12.75">
      <c r="B19" s="100"/>
    </row>
    <row r="20" spans="1:2" ht="15" customHeight="1">
      <c r="A20" s="2" t="s">
        <v>53</v>
      </c>
      <c r="B20" s="2"/>
    </row>
    <row r="21" spans="1:13" ht="39.75" customHeight="1">
      <c r="A21" s="310" t="s">
        <v>58</v>
      </c>
      <c r="B21" s="310"/>
      <c r="C21" s="310"/>
      <c r="D21" s="310"/>
      <c r="E21" s="310"/>
      <c r="F21" s="310"/>
      <c r="G21" s="310"/>
      <c r="H21" s="10"/>
      <c r="I21" s="10"/>
      <c r="J21" s="10"/>
      <c r="K21" s="10"/>
      <c r="L21" s="10"/>
      <c r="M21" s="10"/>
    </row>
    <row r="22" spans="1:13" ht="39" customHeight="1">
      <c r="A22" s="309" t="s">
        <v>59</v>
      </c>
      <c r="B22" s="310"/>
      <c r="C22" s="310"/>
      <c r="D22" s="310"/>
      <c r="E22" s="310"/>
      <c r="F22" s="310"/>
      <c r="G22" s="310"/>
      <c r="H22" s="10"/>
      <c r="I22" s="10"/>
      <c r="J22" s="10"/>
      <c r="K22" s="10"/>
      <c r="L22" s="10"/>
      <c r="M22" s="10"/>
    </row>
    <row r="23" spans="1:13" ht="28.5" customHeight="1">
      <c r="A23" s="310" t="s">
        <v>54</v>
      </c>
      <c r="B23" s="310"/>
      <c r="C23" s="310"/>
      <c r="D23" s="310"/>
      <c r="E23" s="310"/>
      <c r="F23" s="310"/>
      <c r="G23" s="310"/>
      <c r="H23" s="10"/>
      <c r="I23" s="10"/>
      <c r="J23" s="10"/>
      <c r="K23" s="10"/>
      <c r="L23" s="10"/>
      <c r="M23" s="10"/>
    </row>
    <row r="24" spans="1:13" ht="27" customHeight="1">
      <c r="A24" s="309" t="s">
        <v>55</v>
      </c>
      <c r="B24" s="310"/>
      <c r="C24" s="310"/>
      <c r="D24" s="310"/>
      <c r="E24" s="310"/>
      <c r="F24" s="310"/>
      <c r="G24" s="310"/>
      <c r="H24" s="10"/>
      <c r="I24" s="10"/>
      <c r="J24" s="10"/>
      <c r="K24" s="10"/>
      <c r="L24" s="10"/>
      <c r="M24" s="10"/>
    </row>
    <row r="25" spans="1:13" ht="39.75" customHeight="1">
      <c r="A25" s="310" t="s">
        <v>56</v>
      </c>
      <c r="B25" s="310"/>
      <c r="C25" s="310"/>
      <c r="D25" s="310"/>
      <c r="E25" s="310"/>
      <c r="F25" s="310"/>
      <c r="G25" s="310"/>
      <c r="H25" s="10"/>
      <c r="I25" s="10"/>
      <c r="J25" s="10"/>
      <c r="K25" s="10"/>
      <c r="L25" s="10"/>
      <c r="M25" s="10"/>
    </row>
    <row r="26" spans="1:12" ht="39.75" customHeight="1">
      <c r="A26" s="310" t="s">
        <v>60</v>
      </c>
      <c r="B26" s="310"/>
      <c r="C26" s="310"/>
      <c r="D26" s="310"/>
      <c r="E26" s="310"/>
      <c r="F26" s="310"/>
      <c r="G26" s="310"/>
      <c r="H26" s="10"/>
      <c r="I26" s="10"/>
      <c r="J26" s="10"/>
      <c r="K26" s="10"/>
      <c r="L26" s="10"/>
    </row>
  </sheetData>
  <sheetProtection/>
  <mergeCells count="25">
    <mergeCell ref="A26:G26"/>
    <mergeCell ref="A18:M18"/>
    <mergeCell ref="A21:G21"/>
    <mergeCell ref="A22:G22"/>
    <mergeCell ref="A23:G23"/>
    <mergeCell ref="A24:G24"/>
    <mergeCell ref="A25:G25"/>
    <mergeCell ref="B4:H4"/>
    <mergeCell ref="B5:G5"/>
    <mergeCell ref="B6:H6"/>
    <mergeCell ref="E9:E10"/>
    <mergeCell ref="B9:B10"/>
    <mergeCell ref="G9:G10"/>
    <mergeCell ref="F9:F10"/>
    <mergeCell ref="C9:C10"/>
    <mergeCell ref="H8:L8"/>
    <mergeCell ref="H9:H10"/>
    <mergeCell ref="A8:G8"/>
    <mergeCell ref="A9:A10"/>
    <mergeCell ref="D9:D10"/>
    <mergeCell ref="M9:M10"/>
    <mergeCell ref="L9:L10"/>
    <mergeCell ref="I9:I10"/>
    <mergeCell ref="J9:J10"/>
    <mergeCell ref="K9:K10"/>
  </mergeCells>
  <printOptions/>
  <pageMargins left="0.7" right="0.7" top="0.75" bottom="0.75" header="0.3" footer="0.3"/>
  <pageSetup horizontalDpi="600" verticalDpi="600" orientation="landscape" paperSize="8" scale="95" r:id="rId1"/>
</worksheet>
</file>

<file path=xl/worksheets/sheet4.xml><?xml version="1.0" encoding="utf-8"?>
<worksheet xmlns="http://schemas.openxmlformats.org/spreadsheetml/2006/main" xmlns:r="http://schemas.openxmlformats.org/officeDocument/2006/relationships">
  <dimension ref="A1:M52"/>
  <sheetViews>
    <sheetView zoomScalePageLayoutView="0" workbookViewId="0" topLeftCell="A1">
      <selection activeCell="A54" sqref="A54"/>
    </sheetView>
  </sheetViews>
  <sheetFormatPr defaultColWidth="9.140625" defaultRowHeight="12.75"/>
  <cols>
    <col min="1" max="1" width="46.421875" style="5" customWidth="1"/>
    <col min="2" max="2" width="16.140625" style="5" customWidth="1"/>
    <col min="3" max="3" width="17.28125" style="5" customWidth="1"/>
    <col min="4" max="4" width="16.8515625" style="5" customWidth="1"/>
    <col min="5" max="5" width="17.28125" style="5" customWidth="1"/>
    <col min="6" max="7" width="9.140625" style="5" customWidth="1"/>
    <col min="8" max="8" width="31.57421875" style="5" customWidth="1"/>
    <col min="9" max="16384" width="9.140625" style="5" customWidth="1"/>
  </cols>
  <sheetData>
    <row r="1" spans="1:2" s="43" customFormat="1" ht="15.75">
      <c r="A1" s="11" t="s">
        <v>17</v>
      </c>
      <c r="B1" s="11"/>
    </row>
    <row r="2" spans="1:13" s="99" customFormat="1" ht="15.75">
      <c r="A2" s="97" t="s">
        <v>195</v>
      </c>
      <c r="B2" s="97"/>
      <c r="C2" s="97"/>
      <c r="D2" s="97"/>
      <c r="E2" s="97"/>
      <c r="F2" s="97"/>
      <c r="G2" s="97"/>
      <c r="H2" s="97"/>
      <c r="I2" s="97"/>
      <c r="J2" s="97"/>
      <c r="K2" s="97"/>
      <c r="L2" s="97"/>
      <c r="M2" s="97"/>
    </row>
    <row r="3" spans="1:13" s="43" customFormat="1" ht="15.75">
      <c r="A3" s="11"/>
      <c r="B3" s="11"/>
      <c r="C3" s="11"/>
      <c r="D3" s="11"/>
      <c r="E3" s="11"/>
      <c r="F3" s="11"/>
      <c r="G3" s="11"/>
      <c r="H3" s="11"/>
      <c r="I3" s="11"/>
      <c r="J3" s="11"/>
      <c r="K3" s="11"/>
      <c r="L3" s="11"/>
      <c r="M3" s="11"/>
    </row>
    <row r="4" spans="1:13" s="43" customFormat="1" ht="15.75">
      <c r="A4" s="12" t="s">
        <v>18</v>
      </c>
      <c r="B4" s="333">
        <v>2009</v>
      </c>
      <c r="C4" s="334"/>
      <c r="D4" s="334"/>
      <c r="E4" s="334"/>
      <c r="F4" s="334"/>
      <c r="G4" s="335"/>
      <c r="H4" s="59"/>
      <c r="I4" s="11"/>
      <c r="J4" s="11"/>
      <c r="K4" s="11"/>
      <c r="L4" s="11"/>
      <c r="M4" s="11"/>
    </row>
    <row r="5" spans="1:13" s="43" customFormat="1" ht="50.25" customHeight="1">
      <c r="A5" s="12" t="s">
        <v>19</v>
      </c>
      <c r="B5" s="336" t="s">
        <v>82</v>
      </c>
      <c r="C5" s="337"/>
      <c r="D5" s="337"/>
      <c r="E5" s="337"/>
      <c r="F5" s="337"/>
      <c r="G5" s="338"/>
      <c r="H5" s="62"/>
      <c r="I5" s="11"/>
      <c r="J5" s="11"/>
      <c r="K5" s="11"/>
      <c r="L5" s="11"/>
      <c r="M5" s="11"/>
    </row>
    <row r="6" spans="1:13" s="43" customFormat="1" ht="15.75">
      <c r="A6" s="12" t="s">
        <v>21</v>
      </c>
      <c r="B6" s="339" t="s">
        <v>83</v>
      </c>
      <c r="C6" s="337"/>
      <c r="D6" s="337"/>
      <c r="E6" s="337"/>
      <c r="F6" s="337"/>
      <c r="G6" s="338"/>
      <c r="H6" s="59"/>
      <c r="I6" s="11"/>
      <c r="J6" s="11"/>
      <c r="K6" s="11"/>
      <c r="L6" s="11"/>
      <c r="M6" s="11"/>
    </row>
    <row r="7" spans="1:13" s="43" customFormat="1" ht="36" customHeight="1" thickBot="1">
      <c r="A7" s="12" t="s">
        <v>200</v>
      </c>
      <c r="B7" s="106" t="s">
        <v>348</v>
      </c>
      <c r="C7" s="112" t="s">
        <v>349</v>
      </c>
      <c r="D7" s="127"/>
      <c r="E7" s="126"/>
      <c r="F7" s="108"/>
      <c r="G7" s="109"/>
      <c r="H7" s="59"/>
      <c r="I7" s="11"/>
      <c r="J7" s="11"/>
      <c r="K7" s="11"/>
      <c r="L7" s="11"/>
      <c r="M7" s="11"/>
    </row>
    <row r="8" spans="1:13" ht="75" customHeight="1" thickBot="1">
      <c r="A8" s="299"/>
      <c r="B8" s="300"/>
      <c r="C8" s="300"/>
      <c r="D8" s="300"/>
      <c r="E8" s="300"/>
      <c r="F8" s="300"/>
      <c r="G8" s="300"/>
      <c r="H8" s="301" t="s">
        <v>57</v>
      </c>
      <c r="I8" s="302"/>
      <c r="J8" s="302"/>
      <c r="K8" s="302"/>
      <c r="L8" s="303"/>
      <c r="M8" s="3"/>
    </row>
    <row r="9" spans="1:13" ht="12.75" customHeight="1">
      <c r="A9" s="304" t="s">
        <v>1</v>
      </c>
      <c r="B9" s="306" t="s">
        <v>2</v>
      </c>
      <c r="C9" s="327" t="s">
        <v>3</v>
      </c>
      <c r="D9" s="306" t="s">
        <v>196</v>
      </c>
      <c r="E9" s="306" t="s">
        <v>197</v>
      </c>
      <c r="F9" s="294" t="s">
        <v>23</v>
      </c>
      <c r="G9" s="327" t="s">
        <v>61</v>
      </c>
      <c r="H9" s="292" t="s">
        <v>24</v>
      </c>
      <c r="I9" s="292" t="s">
        <v>25</v>
      </c>
      <c r="J9" s="292" t="s">
        <v>26</v>
      </c>
      <c r="K9" s="292" t="s">
        <v>27</v>
      </c>
      <c r="L9" s="292" t="s">
        <v>28</v>
      </c>
      <c r="M9" s="311" t="s">
        <v>29</v>
      </c>
    </row>
    <row r="10" spans="1:13" ht="102.75" customHeight="1" thickBot="1">
      <c r="A10" s="345"/>
      <c r="B10" s="341"/>
      <c r="C10" s="340"/>
      <c r="D10" s="308"/>
      <c r="E10" s="308"/>
      <c r="F10" s="342"/>
      <c r="G10" s="340"/>
      <c r="H10" s="343"/>
      <c r="I10" s="343"/>
      <c r="J10" s="343"/>
      <c r="K10" s="343"/>
      <c r="L10" s="343"/>
      <c r="M10" s="344"/>
    </row>
    <row r="11" spans="1:13" ht="12.75">
      <c r="A11" s="45" t="s">
        <v>85</v>
      </c>
      <c r="B11" s="50">
        <v>31722156</v>
      </c>
      <c r="C11" s="50" t="s">
        <v>86</v>
      </c>
      <c r="D11" s="51">
        <f>E11*30.126/1000000</f>
        <v>2.1849999174600003</v>
      </c>
      <c r="E11" s="110">
        <v>72528.71</v>
      </c>
      <c r="F11" s="23">
        <v>30</v>
      </c>
      <c r="G11" s="46">
        <v>72</v>
      </c>
      <c r="H11" s="8" t="s">
        <v>31</v>
      </c>
      <c r="I11" s="8"/>
      <c r="J11" s="8"/>
      <c r="K11" s="8"/>
      <c r="L11" s="8"/>
      <c r="M11" s="29">
        <v>70</v>
      </c>
    </row>
    <row r="12" spans="1:13" ht="12.75">
      <c r="A12" s="45" t="s">
        <v>88</v>
      </c>
      <c r="B12" s="50">
        <v>36736490</v>
      </c>
      <c r="C12" s="50" t="s">
        <v>89</v>
      </c>
      <c r="D12" s="51">
        <f aca="true" t="shared" si="0" ref="D12:D43">E12*30.126/1000000</f>
        <v>2.33099985252</v>
      </c>
      <c r="E12" s="110">
        <v>77375.02</v>
      </c>
      <c r="F12" s="23">
        <v>64</v>
      </c>
      <c r="G12" s="46">
        <v>72</v>
      </c>
      <c r="H12" s="8" t="s">
        <v>31</v>
      </c>
      <c r="I12" s="8"/>
      <c r="J12" s="8"/>
      <c r="K12" s="8"/>
      <c r="L12" s="8"/>
      <c r="M12" s="29">
        <v>36</v>
      </c>
    </row>
    <row r="13" spans="1:13" ht="12.75">
      <c r="A13" s="45" t="s">
        <v>91</v>
      </c>
      <c r="B13" s="53">
        <v>35748320</v>
      </c>
      <c r="C13" s="50" t="s">
        <v>92</v>
      </c>
      <c r="D13" s="51">
        <f t="shared" si="0"/>
        <v>1.0269998589</v>
      </c>
      <c r="E13" s="110">
        <v>34090.15</v>
      </c>
      <c r="F13" s="23">
        <v>62</v>
      </c>
      <c r="G13" s="46">
        <v>72</v>
      </c>
      <c r="H13" s="7" t="s">
        <v>31</v>
      </c>
      <c r="I13" s="7"/>
      <c r="J13" s="7"/>
      <c r="K13" s="7"/>
      <c r="L13" s="7"/>
      <c r="M13" s="29">
        <v>38</v>
      </c>
    </row>
    <row r="14" spans="1:13" ht="12.75">
      <c r="A14" s="45" t="s">
        <v>93</v>
      </c>
      <c r="B14" s="53">
        <v>34134727</v>
      </c>
      <c r="C14" s="50" t="s">
        <v>94</v>
      </c>
      <c r="D14" s="51">
        <f t="shared" si="0"/>
        <v>2.4909999423</v>
      </c>
      <c r="E14" s="110">
        <v>82686.05</v>
      </c>
      <c r="F14" s="23">
        <v>60</v>
      </c>
      <c r="G14" s="46">
        <v>72</v>
      </c>
      <c r="H14" s="7" t="s">
        <v>31</v>
      </c>
      <c r="I14" s="7"/>
      <c r="J14" s="7"/>
      <c r="K14" s="7"/>
      <c r="L14" s="7"/>
      <c r="M14" s="29">
        <v>40</v>
      </c>
    </row>
    <row r="15" spans="1:13" ht="12.75">
      <c r="A15" s="45" t="s">
        <v>95</v>
      </c>
      <c r="B15" s="50">
        <v>36606936</v>
      </c>
      <c r="C15" s="50" t="s">
        <v>96</v>
      </c>
      <c r="D15" s="51">
        <f t="shared" si="0"/>
        <v>2.45599985676</v>
      </c>
      <c r="E15" s="110">
        <v>81524.26</v>
      </c>
      <c r="F15" s="23">
        <v>69</v>
      </c>
      <c r="G15" s="46">
        <v>72</v>
      </c>
      <c r="H15" s="7" t="s">
        <v>31</v>
      </c>
      <c r="I15" s="8"/>
      <c r="J15" s="8"/>
      <c r="K15" s="8"/>
      <c r="L15" s="8"/>
      <c r="M15" s="29">
        <v>31</v>
      </c>
    </row>
    <row r="16" spans="1:13" ht="12.75">
      <c r="A16" s="45" t="s">
        <v>97</v>
      </c>
      <c r="B16" s="50" t="s">
        <v>98</v>
      </c>
      <c r="C16" s="50" t="s">
        <v>99</v>
      </c>
      <c r="D16" s="51">
        <f t="shared" si="0"/>
        <v>3.7320001434600005</v>
      </c>
      <c r="E16" s="110">
        <v>123879.71</v>
      </c>
      <c r="F16" s="23">
        <v>49</v>
      </c>
      <c r="G16" s="46">
        <v>72</v>
      </c>
      <c r="H16" s="7" t="s">
        <v>31</v>
      </c>
      <c r="I16" s="49"/>
      <c r="J16" s="49"/>
      <c r="K16" s="49"/>
      <c r="L16" s="49"/>
      <c r="M16" s="29">
        <v>51</v>
      </c>
    </row>
    <row r="17" spans="1:13" ht="12.75">
      <c r="A17" s="45" t="s">
        <v>100</v>
      </c>
      <c r="B17" s="50">
        <v>31586368</v>
      </c>
      <c r="C17" s="50" t="s">
        <v>101</v>
      </c>
      <c r="D17" s="51">
        <f t="shared" si="0"/>
        <v>1.3689998512200001</v>
      </c>
      <c r="E17" s="110">
        <v>45442.47</v>
      </c>
      <c r="F17" s="23">
        <v>45</v>
      </c>
      <c r="G17" s="46">
        <v>72</v>
      </c>
      <c r="H17" s="7" t="s">
        <v>31</v>
      </c>
      <c r="I17" s="49"/>
      <c r="J17" s="49"/>
      <c r="K17" s="49"/>
      <c r="L17" s="49"/>
      <c r="M17" s="29">
        <v>55</v>
      </c>
    </row>
    <row r="18" spans="1:13" ht="12.75">
      <c r="A18" s="45" t="s">
        <v>102</v>
      </c>
      <c r="B18" s="50">
        <v>34135227</v>
      </c>
      <c r="C18" s="50" t="s">
        <v>103</v>
      </c>
      <c r="D18" s="51">
        <f t="shared" si="0"/>
        <v>1.50000005088</v>
      </c>
      <c r="E18" s="110">
        <v>49790.88</v>
      </c>
      <c r="F18" s="23">
        <v>60</v>
      </c>
      <c r="G18" s="46">
        <v>72</v>
      </c>
      <c r="H18" s="7" t="s">
        <v>31</v>
      </c>
      <c r="I18" s="49"/>
      <c r="J18" s="49"/>
      <c r="K18" s="49"/>
      <c r="L18" s="49"/>
      <c r="M18" s="29">
        <v>40</v>
      </c>
    </row>
    <row r="19" spans="1:13" ht="12.75">
      <c r="A19" s="45" t="s">
        <v>104</v>
      </c>
      <c r="B19" s="53">
        <v>36473685</v>
      </c>
      <c r="C19" s="50" t="s">
        <v>105</v>
      </c>
      <c r="D19" s="51">
        <f t="shared" si="0"/>
        <v>2.50200014994</v>
      </c>
      <c r="E19" s="110">
        <v>83051.19</v>
      </c>
      <c r="F19" s="23">
        <v>62</v>
      </c>
      <c r="G19" s="46">
        <v>72</v>
      </c>
      <c r="H19" s="7" t="s">
        <v>31</v>
      </c>
      <c r="I19" s="49"/>
      <c r="J19" s="49"/>
      <c r="K19" s="49"/>
      <c r="L19" s="49"/>
      <c r="M19" s="29">
        <v>38</v>
      </c>
    </row>
    <row r="20" spans="1:13" ht="12.75">
      <c r="A20" s="45" t="s">
        <v>106</v>
      </c>
      <c r="B20" s="50">
        <v>36464589</v>
      </c>
      <c r="C20" s="50" t="s">
        <v>107</v>
      </c>
      <c r="D20" s="51">
        <f t="shared" si="0"/>
        <v>0.63000003342</v>
      </c>
      <c r="E20" s="110">
        <v>20912.17</v>
      </c>
      <c r="F20" s="23">
        <v>45</v>
      </c>
      <c r="G20" s="46">
        <v>72</v>
      </c>
      <c r="H20" s="7" t="s">
        <v>31</v>
      </c>
      <c r="I20" s="49"/>
      <c r="J20" s="49"/>
      <c r="K20" s="49"/>
      <c r="L20" s="49"/>
      <c r="M20" s="29">
        <v>55</v>
      </c>
    </row>
    <row r="21" spans="1:13" ht="12.75">
      <c r="A21" s="45" t="s">
        <v>108</v>
      </c>
      <c r="B21" s="50">
        <v>34112146</v>
      </c>
      <c r="C21" s="50" t="s">
        <v>109</v>
      </c>
      <c r="D21" s="51">
        <f t="shared" si="0"/>
        <v>1.5890000876400001</v>
      </c>
      <c r="E21" s="110">
        <v>52745.14</v>
      </c>
      <c r="F21" s="23">
        <v>40</v>
      </c>
      <c r="G21" s="46">
        <v>72</v>
      </c>
      <c r="H21" s="7" t="s">
        <v>31</v>
      </c>
      <c r="I21" s="14"/>
      <c r="J21" s="14"/>
      <c r="K21" s="14"/>
      <c r="L21" s="14"/>
      <c r="M21" s="29">
        <v>60</v>
      </c>
    </row>
    <row r="22" spans="1:13" ht="12.75">
      <c r="A22" s="45" t="s">
        <v>110</v>
      </c>
      <c r="B22" s="50">
        <v>31581064</v>
      </c>
      <c r="C22" s="50" t="s">
        <v>111</v>
      </c>
      <c r="D22" s="51">
        <f t="shared" si="0"/>
        <v>1.5039998799</v>
      </c>
      <c r="E22" s="110">
        <v>49923.65</v>
      </c>
      <c r="F22" s="23">
        <v>70</v>
      </c>
      <c r="G22" s="46">
        <v>72</v>
      </c>
      <c r="H22" s="7" t="s">
        <v>31</v>
      </c>
      <c r="I22" s="14"/>
      <c r="J22" s="14"/>
      <c r="K22" s="14"/>
      <c r="L22" s="14"/>
      <c r="M22" s="29">
        <v>30</v>
      </c>
    </row>
    <row r="23" spans="1:13" ht="12.75">
      <c r="A23" s="45" t="s">
        <v>113</v>
      </c>
      <c r="B23" s="50">
        <v>36369209</v>
      </c>
      <c r="C23" s="50" t="s">
        <v>114</v>
      </c>
      <c r="D23" s="51">
        <f t="shared" si="0"/>
        <v>2.45299990968</v>
      </c>
      <c r="E23" s="110">
        <v>81424.68</v>
      </c>
      <c r="F23" s="23">
        <v>70</v>
      </c>
      <c r="G23" s="46">
        <v>72</v>
      </c>
      <c r="H23" s="7" t="s">
        <v>31</v>
      </c>
      <c r="I23" s="14"/>
      <c r="J23" s="14"/>
      <c r="K23" s="14"/>
      <c r="L23" s="14"/>
      <c r="M23" s="29">
        <v>30</v>
      </c>
    </row>
    <row r="24" spans="1:13" ht="12.75">
      <c r="A24" s="45" t="s">
        <v>115</v>
      </c>
      <c r="B24" s="50">
        <v>36704954</v>
      </c>
      <c r="C24" s="50" t="s">
        <v>116</v>
      </c>
      <c r="D24" s="51">
        <f t="shared" si="0"/>
        <v>2.1189998766600002</v>
      </c>
      <c r="E24" s="110">
        <v>70337.91</v>
      </c>
      <c r="F24" s="23">
        <v>60</v>
      </c>
      <c r="G24" s="46">
        <v>72</v>
      </c>
      <c r="H24" s="7" t="s">
        <v>31</v>
      </c>
      <c r="I24" s="14"/>
      <c r="J24" s="14"/>
      <c r="K24" s="14"/>
      <c r="L24" s="14"/>
      <c r="M24" s="29">
        <v>40</v>
      </c>
    </row>
    <row r="25" spans="1:13" ht="12.75" customHeight="1">
      <c r="A25" s="45" t="s">
        <v>117</v>
      </c>
      <c r="B25" s="50">
        <v>36203360</v>
      </c>
      <c r="C25" s="50" t="s">
        <v>118</v>
      </c>
      <c r="D25" s="51">
        <f t="shared" si="0"/>
        <v>0.98900012754</v>
      </c>
      <c r="E25" s="110">
        <v>32828.79</v>
      </c>
      <c r="F25" s="23">
        <v>64</v>
      </c>
      <c r="G25" s="46">
        <v>72</v>
      </c>
      <c r="H25" s="7" t="s">
        <v>31</v>
      </c>
      <c r="I25" s="14"/>
      <c r="J25" s="14"/>
      <c r="K25" s="14"/>
      <c r="L25" s="14"/>
      <c r="M25" s="29">
        <v>36</v>
      </c>
    </row>
    <row r="26" spans="1:13" ht="12.75">
      <c r="A26" s="45" t="s">
        <v>119</v>
      </c>
      <c r="B26" s="50">
        <v>31645861</v>
      </c>
      <c r="C26" s="50" t="s">
        <v>120</v>
      </c>
      <c r="D26" s="51">
        <f t="shared" si="0"/>
        <v>2.2530000234</v>
      </c>
      <c r="E26" s="110">
        <v>74785.9</v>
      </c>
      <c r="F26" s="23">
        <v>63</v>
      </c>
      <c r="G26" s="46">
        <v>72</v>
      </c>
      <c r="H26" s="7" t="s">
        <v>31</v>
      </c>
      <c r="I26" s="14"/>
      <c r="J26" s="14"/>
      <c r="K26" s="14"/>
      <c r="L26" s="14"/>
      <c r="M26" s="29">
        <v>37</v>
      </c>
    </row>
    <row r="27" spans="1:13" ht="12.75" customHeight="1">
      <c r="A27" s="45" t="s">
        <v>121</v>
      </c>
      <c r="B27" s="50">
        <v>35810327</v>
      </c>
      <c r="C27" s="50" t="s">
        <v>122</v>
      </c>
      <c r="D27" s="51">
        <f t="shared" si="0"/>
        <v>2.5319999220000002</v>
      </c>
      <c r="E27" s="110">
        <v>84047</v>
      </c>
      <c r="F27" s="23">
        <v>55</v>
      </c>
      <c r="G27" s="46">
        <v>72</v>
      </c>
      <c r="H27" s="7" t="s">
        <v>31</v>
      </c>
      <c r="I27" s="14"/>
      <c r="J27" s="14"/>
      <c r="K27" s="14"/>
      <c r="L27" s="14"/>
      <c r="M27" s="29">
        <v>45</v>
      </c>
    </row>
    <row r="28" spans="1:13" ht="12.75" customHeight="1">
      <c r="A28" s="45" t="s">
        <v>123</v>
      </c>
      <c r="B28" s="50">
        <v>35757736</v>
      </c>
      <c r="C28" s="50" t="s">
        <v>124</v>
      </c>
      <c r="D28" s="51">
        <f t="shared" si="0"/>
        <v>0.77099995626</v>
      </c>
      <c r="E28" s="110">
        <v>25592.51</v>
      </c>
      <c r="F28" s="23">
        <v>35</v>
      </c>
      <c r="G28" s="46">
        <v>72</v>
      </c>
      <c r="H28" s="7" t="s">
        <v>31</v>
      </c>
      <c r="I28" s="14"/>
      <c r="J28" s="14"/>
      <c r="K28" s="14"/>
      <c r="L28" s="14"/>
      <c r="M28" s="29">
        <v>65</v>
      </c>
    </row>
    <row r="29" spans="1:13" ht="12.75" customHeight="1">
      <c r="A29" s="45" t="s">
        <v>125</v>
      </c>
      <c r="B29" s="50">
        <v>36253774</v>
      </c>
      <c r="C29" s="50" t="s">
        <v>126</v>
      </c>
      <c r="D29" s="51">
        <f t="shared" si="0"/>
        <v>2.5000000848000004</v>
      </c>
      <c r="E29" s="110">
        <v>82984.8</v>
      </c>
      <c r="F29" s="23">
        <v>50</v>
      </c>
      <c r="G29" s="46">
        <v>72</v>
      </c>
      <c r="H29" s="7" t="s">
        <v>31</v>
      </c>
      <c r="I29" s="14"/>
      <c r="J29" s="14"/>
      <c r="K29" s="14"/>
      <c r="L29" s="14"/>
      <c r="M29" s="29">
        <v>50</v>
      </c>
    </row>
    <row r="30" spans="1:13" ht="12.75">
      <c r="A30" s="47" t="s">
        <v>37</v>
      </c>
      <c r="B30" s="13" t="s">
        <v>38</v>
      </c>
      <c r="C30" s="52" t="s">
        <v>129</v>
      </c>
      <c r="D30" s="51">
        <f t="shared" si="0"/>
        <v>3.4689998622</v>
      </c>
      <c r="E30" s="111">
        <v>115149.7</v>
      </c>
      <c r="F30" s="48">
        <v>70</v>
      </c>
      <c r="G30" s="46">
        <v>72</v>
      </c>
      <c r="H30" s="7" t="s">
        <v>31</v>
      </c>
      <c r="I30" s="14"/>
      <c r="J30" s="14"/>
      <c r="K30" s="14"/>
      <c r="L30" s="14"/>
      <c r="M30" s="27">
        <v>30</v>
      </c>
    </row>
    <row r="31" spans="1:13" ht="12.75">
      <c r="A31" s="47" t="s">
        <v>37</v>
      </c>
      <c r="B31" s="13" t="s">
        <v>38</v>
      </c>
      <c r="C31" s="52" t="s">
        <v>130</v>
      </c>
      <c r="D31" s="51">
        <f t="shared" si="0"/>
        <v>2.14699988484</v>
      </c>
      <c r="E31" s="111">
        <v>71267.34</v>
      </c>
      <c r="F31" s="48">
        <v>70</v>
      </c>
      <c r="G31" s="46">
        <v>72</v>
      </c>
      <c r="H31" s="7" t="s">
        <v>31</v>
      </c>
      <c r="I31" s="14"/>
      <c r="J31" s="14"/>
      <c r="K31" s="14"/>
      <c r="L31" s="14"/>
      <c r="M31" s="27">
        <v>30</v>
      </c>
    </row>
    <row r="32" spans="1:13" ht="12.75">
      <c r="A32" s="47" t="s">
        <v>37</v>
      </c>
      <c r="B32" s="52" t="s">
        <v>38</v>
      </c>
      <c r="C32" s="52" t="s">
        <v>131</v>
      </c>
      <c r="D32" s="51">
        <f t="shared" si="0"/>
        <v>2.43699999108</v>
      </c>
      <c r="E32" s="111">
        <v>80893.58</v>
      </c>
      <c r="F32" s="48">
        <v>70</v>
      </c>
      <c r="G32" s="46">
        <v>72</v>
      </c>
      <c r="H32" s="7" t="s">
        <v>31</v>
      </c>
      <c r="I32" s="14"/>
      <c r="J32" s="14"/>
      <c r="K32" s="14"/>
      <c r="L32" s="14"/>
      <c r="M32" s="27">
        <v>30</v>
      </c>
    </row>
    <row r="33" spans="1:13" ht="12.75">
      <c r="A33" s="45" t="s">
        <v>37</v>
      </c>
      <c r="B33" s="50" t="s">
        <v>38</v>
      </c>
      <c r="C33" s="50" t="s">
        <v>84</v>
      </c>
      <c r="D33" s="51">
        <f t="shared" si="0"/>
        <v>8.05299973812</v>
      </c>
      <c r="E33" s="110">
        <f>E30+E31+E32</f>
        <v>267310.62</v>
      </c>
      <c r="F33" s="23"/>
      <c r="G33" s="46">
        <v>72</v>
      </c>
      <c r="H33" s="7" t="s">
        <v>31</v>
      </c>
      <c r="I33" s="14"/>
      <c r="J33" s="14"/>
      <c r="K33" s="14"/>
      <c r="L33" s="14"/>
      <c r="M33" s="29"/>
    </row>
    <row r="34" spans="1:13" ht="12.75">
      <c r="A34" s="47" t="s">
        <v>40</v>
      </c>
      <c r="B34" s="13" t="s">
        <v>41</v>
      </c>
      <c r="C34" s="52" t="s">
        <v>132</v>
      </c>
      <c r="D34" s="51">
        <f t="shared" si="0"/>
        <v>2.6000000279400006</v>
      </c>
      <c r="E34" s="111">
        <v>86304.19</v>
      </c>
      <c r="F34" s="48">
        <v>50</v>
      </c>
      <c r="G34" s="46">
        <v>72</v>
      </c>
      <c r="H34" s="7" t="s">
        <v>31</v>
      </c>
      <c r="I34" s="14"/>
      <c r="J34" s="14"/>
      <c r="K34" s="14"/>
      <c r="L34" s="14"/>
      <c r="M34" s="27">
        <v>50</v>
      </c>
    </row>
    <row r="35" spans="1:13" ht="12.75">
      <c r="A35" s="47" t="s">
        <v>40</v>
      </c>
      <c r="B35" s="13" t="s">
        <v>41</v>
      </c>
      <c r="C35" s="52" t="s">
        <v>133</v>
      </c>
      <c r="D35" s="51">
        <f t="shared" si="0"/>
        <v>2.0799999621000005</v>
      </c>
      <c r="E35" s="111">
        <v>69043.35</v>
      </c>
      <c r="F35" s="48">
        <v>40</v>
      </c>
      <c r="G35" s="46">
        <v>72</v>
      </c>
      <c r="H35" s="7" t="s">
        <v>31</v>
      </c>
      <c r="I35" s="14"/>
      <c r="J35" s="14"/>
      <c r="K35" s="14"/>
      <c r="L35" s="14"/>
      <c r="M35" s="27">
        <v>60</v>
      </c>
    </row>
    <row r="36" spans="1:13" ht="12.75">
      <c r="A36" s="45" t="s">
        <v>40</v>
      </c>
      <c r="B36" s="15" t="s">
        <v>41</v>
      </c>
      <c r="C36" s="50" t="s">
        <v>84</v>
      </c>
      <c r="D36" s="51">
        <f t="shared" si="0"/>
        <v>4.679999990040001</v>
      </c>
      <c r="E36" s="110">
        <f>E34+E35</f>
        <v>155347.54</v>
      </c>
      <c r="F36" s="23"/>
      <c r="G36" s="46">
        <v>72</v>
      </c>
      <c r="H36" s="7" t="s">
        <v>31</v>
      </c>
      <c r="I36" s="14"/>
      <c r="J36" s="14"/>
      <c r="K36" s="14"/>
      <c r="L36" s="14"/>
      <c r="M36" s="29"/>
    </row>
    <row r="37" spans="1:13" ht="12.75">
      <c r="A37" s="47" t="s">
        <v>48</v>
      </c>
      <c r="B37" s="26" t="s">
        <v>49</v>
      </c>
      <c r="C37" s="52" t="s">
        <v>134</v>
      </c>
      <c r="D37" s="51">
        <f t="shared" si="0"/>
        <v>1.5050000631</v>
      </c>
      <c r="E37" s="111">
        <v>49956.85</v>
      </c>
      <c r="F37" s="48">
        <v>70</v>
      </c>
      <c r="G37" s="46">
        <v>72</v>
      </c>
      <c r="H37" s="7" t="s">
        <v>31</v>
      </c>
      <c r="I37" s="14"/>
      <c r="J37" s="14"/>
      <c r="K37" s="14"/>
      <c r="L37" s="14"/>
      <c r="M37" s="27">
        <v>30</v>
      </c>
    </row>
    <row r="38" spans="1:13" ht="12.75">
      <c r="A38" s="47" t="s">
        <v>48</v>
      </c>
      <c r="B38" s="26" t="s">
        <v>49</v>
      </c>
      <c r="C38" s="52" t="s">
        <v>135</v>
      </c>
      <c r="D38" s="51">
        <f t="shared" si="0"/>
        <v>2.50200014994</v>
      </c>
      <c r="E38" s="111">
        <v>83051.19</v>
      </c>
      <c r="F38" s="48">
        <v>70</v>
      </c>
      <c r="G38" s="46">
        <v>72</v>
      </c>
      <c r="H38" s="7" t="s">
        <v>31</v>
      </c>
      <c r="I38" s="14"/>
      <c r="J38" s="14"/>
      <c r="K38" s="14"/>
      <c r="L38" s="14"/>
      <c r="M38" s="27">
        <v>30</v>
      </c>
    </row>
    <row r="39" spans="1:13" ht="12.75">
      <c r="A39" s="47" t="s">
        <v>48</v>
      </c>
      <c r="B39" s="26" t="s">
        <v>49</v>
      </c>
      <c r="C39" s="52" t="s">
        <v>136</v>
      </c>
      <c r="D39" s="51">
        <f t="shared" si="0"/>
        <v>1.65399994524</v>
      </c>
      <c r="E39" s="111">
        <v>54902.74</v>
      </c>
      <c r="F39" s="48">
        <v>70</v>
      </c>
      <c r="G39" s="46">
        <v>72</v>
      </c>
      <c r="H39" s="7" t="s">
        <v>31</v>
      </c>
      <c r="I39" s="14"/>
      <c r="J39" s="14"/>
      <c r="K39" s="14"/>
      <c r="L39" s="14"/>
      <c r="M39" s="27">
        <v>30</v>
      </c>
    </row>
    <row r="40" spans="1:13" ht="12.75">
      <c r="A40" s="45" t="s">
        <v>48</v>
      </c>
      <c r="B40" s="19" t="s">
        <v>49</v>
      </c>
      <c r="C40" s="50" t="s">
        <v>84</v>
      </c>
      <c r="D40" s="51">
        <f t="shared" si="0"/>
        <v>5.66100015828</v>
      </c>
      <c r="E40" s="110">
        <f>E37+E38+E39</f>
        <v>187910.78</v>
      </c>
      <c r="F40" s="23"/>
      <c r="G40" s="46">
        <v>72</v>
      </c>
      <c r="H40" s="7" t="s">
        <v>31</v>
      </c>
      <c r="I40" s="14"/>
      <c r="J40" s="14"/>
      <c r="K40" s="14"/>
      <c r="L40" s="14"/>
      <c r="M40" s="29"/>
    </row>
    <row r="41" spans="1:13" ht="12.75">
      <c r="A41" s="47" t="s">
        <v>138</v>
      </c>
      <c r="B41" s="13" t="s">
        <v>139</v>
      </c>
      <c r="C41" s="52" t="s">
        <v>140</v>
      </c>
      <c r="D41" s="51">
        <f t="shared" si="0"/>
        <v>1.1179999608000002</v>
      </c>
      <c r="E41" s="111">
        <v>37110.8</v>
      </c>
      <c r="F41" s="48">
        <v>45</v>
      </c>
      <c r="G41" s="46">
        <v>72</v>
      </c>
      <c r="H41" s="7" t="s">
        <v>31</v>
      </c>
      <c r="I41" s="14"/>
      <c r="J41" s="14"/>
      <c r="K41" s="14"/>
      <c r="L41" s="14"/>
      <c r="M41" s="27">
        <v>55</v>
      </c>
    </row>
    <row r="42" spans="1:13" ht="12.75">
      <c r="A42" s="47" t="s">
        <v>138</v>
      </c>
      <c r="B42" s="13" t="s">
        <v>139</v>
      </c>
      <c r="C42" s="52" t="s">
        <v>141</v>
      </c>
      <c r="D42" s="51">
        <f t="shared" si="0"/>
        <v>1.56400002654</v>
      </c>
      <c r="E42" s="111">
        <v>51915.29</v>
      </c>
      <c r="F42" s="48">
        <v>45</v>
      </c>
      <c r="G42" s="46">
        <v>72</v>
      </c>
      <c r="H42" s="7" t="s">
        <v>31</v>
      </c>
      <c r="I42" s="14"/>
      <c r="J42" s="14"/>
      <c r="K42" s="14"/>
      <c r="L42" s="14"/>
      <c r="M42" s="27">
        <v>55</v>
      </c>
    </row>
    <row r="43" spans="1:13" ht="12.75">
      <c r="A43" s="45" t="s">
        <v>138</v>
      </c>
      <c r="B43" s="15" t="s">
        <v>139</v>
      </c>
      <c r="C43" s="50" t="s">
        <v>84</v>
      </c>
      <c r="D43" s="51">
        <f t="shared" si="0"/>
        <v>2.68199998734</v>
      </c>
      <c r="E43" s="110">
        <f>E41+E42</f>
        <v>89026.09</v>
      </c>
      <c r="F43" s="23"/>
      <c r="G43" s="46">
        <v>72</v>
      </c>
      <c r="H43" s="7" t="s">
        <v>31</v>
      </c>
      <c r="I43" s="14"/>
      <c r="J43" s="14"/>
      <c r="K43" s="14"/>
      <c r="L43" s="14"/>
      <c r="M43" s="29"/>
    </row>
    <row r="44" spans="1:13" ht="25.5" customHeight="1">
      <c r="A44" s="330" t="s">
        <v>52</v>
      </c>
      <c r="B44" s="331"/>
      <c r="C44" s="331"/>
      <c r="D44" s="331"/>
      <c r="E44" s="331"/>
      <c r="F44" s="331"/>
      <c r="G44" s="331"/>
      <c r="H44" s="331"/>
      <c r="I44" s="332"/>
      <c r="J44" s="332"/>
      <c r="K44" s="332"/>
      <c r="L44" s="332"/>
      <c r="M44" s="332"/>
    </row>
    <row r="45" ht="31.5" customHeight="1">
      <c r="B45" s="100"/>
    </row>
    <row r="46" spans="1:2" ht="15" customHeight="1">
      <c r="A46" s="2" t="s">
        <v>53</v>
      </c>
      <c r="B46" s="2"/>
    </row>
    <row r="47" spans="1:13" ht="39.75" customHeight="1">
      <c r="A47" s="310" t="s">
        <v>58</v>
      </c>
      <c r="B47" s="310"/>
      <c r="C47" s="310"/>
      <c r="D47" s="310"/>
      <c r="E47" s="310"/>
      <c r="F47" s="310"/>
      <c r="G47" s="310"/>
      <c r="H47" s="10"/>
      <c r="I47" s="10"/>
      <c r="J47" s="10"/>
      <c r="K47" s="10"/>
      <c r="L47" s="10"/>
      <c r="M47" s="10"/>
    </row>
    <row r="48" spans="1:13" ht="39" customHeight="1">
      <c r="A48" s="309" t="s">
        <v>59</v>
      </c>
      <c r="B48" s="310"/>
      <c r="C48" s="310"/>
      <c r="D48" s="310"/>
      <c r="E48" s="310"/>
      <c r="F48" s="310"/>
      <c r="G48" s="310"/>
      <c r="H48" s="10"/>
      <c r="I48" s="10"/>
      <c r="J48" s="10"/>
      <c r="K48" s="10"/>
      <c r="L48" s="10"/>
      <c r="M48" s="10"/>
    </row>
    <row r="49" spans="1:13" ht="28.5" customHeight="1">
      <c r="A49" s="310" t="s">
        <v>54</v>
      </c>
      <c r="B49" s="310"/>
      <c r="C49" s="310"/>
      <c r="D49" s="310"/>
      <c r="E49" s="310"/>
      <c r="F49" s="310"/>
      <c r="G49" s="310"/>
      <c r="H49" s="10"/>
      <c r="I49" s="10"/>
      <c r="J49" s="10"/>
      <c r="K49" s="10"/>
      <c r="L49" s="10"/>
      <c r="M49" s="10"/>
    </row>
    <row r="50" spans="1:13" ht="27" customHeight="1">
      <c r="A50" s="309" t="s">
        <v>55</v>
      </c>
      <c r="B50" s="310"/>
      <c r="C50" s="310"/>
      <c r="D50" s="310"/>
      <c r="E50" s="310"/>
      <c r="F50" s="310"/>
      <c r="G50" s="310"/>
      <c r="H50" s="10"/>
      <c r="I50" s="10"/>
      <c r="J50" s="10"/>
      <c r="K50" s="10"/>
      <c r="L50" s="10"/>
      <c r="M50" s="10"/>
    </row>
    <row r="51" spans="1:13" ht="39.75" customHeight="1">
      <c r="A51" s="310" t="s">
        <v>56</v>
      </c>
      <c r="B51" s="310"/>
      <c r="C51" s="310"/>
      <c r="D51" s="310"/>
      <c r="E51" s="310"/>
      <c r="F51" s="310"/>
      <c r="G51" s="310"/>
      <c r="H51" s="10"/>
      <c r="I51" s="10"/>
      <c r="J51" s="10"/>
      <c r="K51" s="10"/>
      <c r="L51" s="10"/>
      <c r="M51" s="10"/>
    </row>
    <row r="52" spans="1:12" ht="39.75" customHeight="1">
      <c r="A52" s="310" t="s">
        <v>60</v>
      </c>
      <c r="B52" s="310"/>
      <c r="C52" s="310"/>
      <c r="D52" s="310"/>
      <c r="E52" s="310"/>
      <c r="F52" s="310"/>
      <c r="G52" s="310"/>
      <c r="H52" s="10"/>
      <c r="I52" s="10"/>
      <c r="J52" s="10"/>
      <c r="K52" s="10"/>
      <c r="L52" s="10"/>
    </row>
  </sheetData>
  <sheetProtection/>
  <mergeCells count="25">
    <mergeCell ref="H8:L8"/>
    <mergeCell ref="A8:G8"/>
    <mergeCell ref="A52:G52"/>
    <mergeCell ref="A51:G51"/>
    <mergeCell ref="A44:M44"/>
    <mergeCell ref="A47:G47"/>
    <mergeCell ref="A50:G50"/>
    <mergeCell ref="A48:G48"/>
    <mergeCell ref="A49:G49"/>
    <mergeCell ref="L9:L10"/>
    <mergeCell ref="J9:J10"/>
    <mergeCell ref="M9:M10"/>
    <mergeCell ref="A9:A10"/>
    <mergeCell ref="K9:K10"/>
    <mergeCell ref="I9:I10"/>
    <mergeCell ref="H9:H10"/>
    <mergeCell ref="B4:G4"/>
    <mergeCell ref="B5:G5"/>
    <mergeCell ref="B6:G6"/>
    <mergeCell ref="C9:C10"/>
    <mergeCell ref="E9:E10"/>
    <mergeCell ref="B9:B10"/>
    <mergeCell ref="F9:F10"/>
    <mergeCell ref="G9:G10"/>
    <mergeCell ref="D9:D10"/>
  </mergeCells>
  <printOptions/>
  <pageMargins left="0.7" right="0.7" top="0.75" bottom="0.75" header="0.3" footer="0.3"/>
  <pageSetup horizontalDpi="600" verticalDpi="600" orientation="landscape" paperSize="8" scale="90" r:id="rId1"/>
</worksheet>
</file>

<file path=xl/worksheets/sheet5.xml><?xml version="1.0" encoding="utf-8"?>
<worksheet xmlns="http://schemas.openxmlformats.org/spreadsheetml/2006/main" xmlns:r="http://schemas.openxmlformats.org/officeDocument/2006/relationships">
  <dimension ref="A1:N56"/>
  <sheetViews>
    <sheetView zoomScalePageLayoutView="0" workbookViewId="0" topLeftCell="A1">
      <selection activeCell="D7" sqref="D7:G7"/>
    </sheetView>
  </sheetViews>
  <sheetFormatPr defaultColWidth="9.140625" defaultRowHeight="12.75"/>
  <cols>
    <col min="1" max="1" width="46.421875" style="10" customWidth="1"/>
    <col min="2" max="2" width="15.57421875" style="10" customWidth="1"/>
    <col min="3" max="4" width="16.8515625" style="10" customWidth="1"/>
    <col min="5" max="5" width="17.28125" style="10" customWidth="1"/>
    <col min="6" max="7" width="9.140625" style="10" customWidth="1"/>
    <col min="8" max="8" width="36.7109375" style="10" customWidth="1"/>
    <col min="9" max="16384" width="9.140625" style="10" customWidth="1"/>
  </cols>
  <sheetData>
    <row r="1" spans="1:13" s="60" customFormat="1" ht="15.75">
      <c r="A1" s="361" t="s">
        <v>188</v>
      </c>
      <c r="B1" s="362"/>
      <c r="C1" s="362"/>
      <c r="D1" s="362"/>
      <c r="E1" s="362"/>
      <c r="F1" s="362"/>
      <c r="G1" s="362"/>
      <c r="H1" s="62"/>
      <c r="I1" s="363"/>
      <c r="J1" s="363"/>
      <c r="K1" s="363"/>
      <c r="L1" s="363"/>
      <c r="M1" s="363"/>
    </row>
    <row r="2" spans="1:13" s="96" customFormat="1" ht="15.75">
      <c r="A2" s="364" t="s">
        <v>195</v>
      </c>
      <c r="B2" s="364"/>
      <c r="C2" s="364"/>
      <c r="D2" s="364"/>
      <c r="E2" s="364"/>
      <c r="F2" s="364"/>
      <c r="G2" s="364"/>
      <c r="H2" s="95"/>
      <c r="I2" s="365"/>
      <c r="J2" s="365"/>
      <c r="K2" s="365"/>
      <c r="L2" s="365"/>
      <c r="M2" s="365"/>
    </row>
    <row r="3" spans="1:13" s="60" customFormat="1" ht="15.75">
      <c r="A3" s="151"/>
      <c r="B3" s="151"/>
      <c r="C3" s="151"/>
      <c r="D3" s="151"/>
      <c r="E3" s="151"/>
      <c r="F3" s="151"/>
      <c r="G3" s="151"/>
      <c r="H3" s="59"/>
      <c r="I3" s="150"/>
      <c r="J3" s="150"/>
      <c r="K3" s="150"/>
      <c r="L3" s="150"/>
      <c r="M3" s="150"/>
    </row>
    <row r="4" spans="1:13" s="96" customFormat="1" ht="15.75">
      <c r="A4" s="149" t="s">
        <v>18</v>
      </c>
      <c r="B4" s="92">
        <v>2009</v>
      </c>
      <c r="C4" s="93"/>
      <c r="D4" s="93"/>
      <c r="E4" s="93"/>
      <c r="F4" s="93"/>
      <c r="G4" s="94"/>
      <c r="H4" s="95"/>
      <c r="I4" s="365"/>
      <c r="J4" s="365"/>
      <c r="K4" s="365"/>
      <c r="L4" s="365"/>
      <c r="M4" s="365"/>
    </row>
    <row r="5" spans="1:13" s="60" customFormat="1" ht="32.25" customHeight="1">
      <c r="A5" s="55" t="s">
        <v>19</v>
      </c>
      <c r="B5" s="336" t="s">
        <v>62</v>
      </c>
      <c r="C5" s="337"/>
      <c r="D5" s="337"/>
      <c r="E5" s="337"/>
      <c r="F5" s="337"/>
      <c r="G5" s="338"/>
      <c r="H5" s="59"/>
      <c r="I5" s="363"/>
      <c r="J5" s="363"/>
      <c r="K5" s="363"/>
      <c r="L5" s="363"/>
      <c r="M5" s="363"/>
    </row>
    <row r="6" spans="1:13" s="60" customFormat="1" ht="15.75">
      <c r="A6" s="149" t="s">
        <v>21</v>
      </c>
      <c r="B6" s="57" t="s">
        <v>145</v>
      </c>
      <c r="C6" s="57"/>
      <c r="D6" s="57"/>
      <c r="E6" s="57"/>
      <c r="F6" s="57"/>
      <c r="G6" s="58"/>
      <c r="H6" s="59"/>
      <c r="I6" s="151"/>
      <c r="J6" s="151"/>
      <c r="K6" s="151"/>
      <c r="L6" s="151"/>
      <c r="M6" s="151"/>
    </row>
    <row r="7" spans="1:8" s="60" customFormat="1" ht="32.25" thickBot="1">
      <c r="A7" s="55" t="s">
        <v>200</v>
      </c>
      <c r="B7" s="253" t="s">
        <v>350</v>
      </c>
      <c r="C7" s="254" t="s">
        <v>351</v>
      </c>
      <c r="D7" s="369" t="s">
        <v>521</v>
      </c>
      <c r="E7" s="370"/>
      <c r="F7" s="370"/>
      <c r="G7" s="371"/>
      <c r="H7" s="62"/>
    </row>
    <row r="8" spans="4:12" ht="63.75" customHeight="1" thickBot="1">
      <c r="D8" s="120"/>
      <c r="E8" s="120"/>
      <c r="H8" s="366" t="s">
        <v>57</v>
      </c>
      <c r="I8" s="367"/>
      <c r="J8" s="367"/>
      <c r="K8" s="367"/>
      <c r="L8" s="368"/>
    </row>
    <row r="9" spans="1:14" s="56" customFormat="1" ht="54.75" customHeight="1">
      <c r="A9" s="352" t="s">
        <v>1</v>
      </c>
      <c r="B9" s="346" t="s">
        <v>2</v>
      </c>
      <c r="C9" s="346" t="s">
        <v>3</v>
      </c>
      <c r="D9" s="350" t="s">
        <v>196</v>
      </c>
      <c r="E9" s="350" t="s">
        <v>197</v>
      </c>
      <c r="F9" s="356" t="s">
        <v>23</v>
      </c>
      <c r="G9" s="346" t="s">
        <v>61</v>
      </c>
      <c r="H9" s="352" t="s">
        <v>1</v>
      </c>
      <c r="I9" s="348" t="s">
        <v>24</v>
      </c>
      <c r="J9" s="348" t="s">
        <v>25</v>
      </c>
      <c r="K9" s="348" t="s">
        <v>26</v>
      </c>
      <c r="L9" s="348" t="s">
        <v>27</v>
      </c>
      <c r="M9" s="348" t="s">
        <v>28</v>
      </c>
      <c r="N9" s="354" t="s">
        <v>29</v>
      </c>
    </row>
    <row r="10" spans="1:14" s="56" customFormat="1" ht="56.25" customHeight="1" thickBot="1">
      <c r="A10" s="353"/>
      <c r="B10" s="347"/>
      <c r="C10" s="347"/>
      <c r="D10" s="351"/>
      <c r="E10" s="351"/>
      <c r="F10" s="357"/>
      <c r="G10" s="347"/>
      <c r="H10" s="353"/>
      <c r="I10" s="349"/>
      <c r="J10" s="349"/>
      <c r="K10" s="349"/>
      <c r="L10" s="349"/>
      <c r="M10" s="349"/>
      <c r="N10" s="355"/>
    </row>
    <row r="11" spans="1:14" s="56" customFormat="1" ht="12">
      <c r="A11" s="63" t="s">
        <v>146</v>
      </c>
      <c r="B11" s="255">
        <v>35728256</v>
      </c>
      <c r="C11" s="64" t="s">
        <v>147</v>
      </c>
      <c r="D11" s="118">
        <f>E11*30.126/1000000</f>
        <v>1.36200007512</v>
      </c>
      <c r="E11" s="119">
        <v>45210.12</v>
      </c>
      <c r="F11" s="61">
        <v>49</v>
      </c>
      <c r="G11" s="65">
        <v>72</v>
      </c>
      <c r="H11" s="63" t="s">
        <v>146</v>
      </c>
      <c r="I11" s="65"/>
      <c r="J11" s="256"/>
      <c r="K11" s="256"/>
      <c r="L11" s="256"/>
      <c r="M11" s="256"/>
      <c r="N11" s="66">
        <v>51</v>
      </c>
    </row>
    <row r="12" spans="1:14" s="56" customFormat="1" ht="12">
      <c r="A12" s="67" t="s">
        <v>4</v>
      </c>
      <c r="B12" s="257">
        <v>36279889</v>
      </c>
      <c r="C12" s="68" t="s">
        <v>5</v>
      </c>
      <c r="D12" s="118">
        <f aca="true" t="shared" si="0" ref="D12:D45">E12*30.126/1000000</f>
        <v>2.8700000853000005</v>
      </c>
      <c r="E12" s="113">
        <v>95266.55</v>
      </c>
      <c r="F12" s="69">
        <v>50</v>
      </c>
      <c r="G12" s="69">
        <v>72</v>
      </c>
      <c r="H12" s="67" t="s">
        <v>4</v>
      </c>
      <c r="I12" s="258" t="s">
        <v>148</v>
      </c>
      <c r="J12" s="70"/>
      <c r="K12" s="70" t="s">
        <v>149</v>
      </c>
      <c r="L12" s="70" t="s">
        <v>149</v>
      </c>
      <c r="M12" s="70" t="s">
        <v>149</v>
      </c>
      <c r="N12" s="71">
        <v>50</v>
      </c>
    </row>
    <row r="13" spans="1:14" s="56" customFormat="1" ht="12">
      <c r="A13" s="67" t="s">
        <v>150</v>
      </c>
      <c r="B13" s="257">
        <v>35857579</v>
      </c>
      <c r="C13" s="68" t="s">
        <v>151</v>
      </c>
      <c r="D13" s="118">
        <f t="shared" si="0"/>
        <v>1.0990000951200003</v>
      </c>
      <c r="E13" s="113">
        <v>36480.12</v>
      </c>
      <c r="F13" s="69">
        <v>50</v>
      </c>
      <c r="G13" s="69">
        <v>72</v>
      </c>
      <c r="H13" s="67" t="s">
        <v>150</v>
      </c>
      <c r="I13" s="258"/>
      <c r="J13" s="70"/>
      <c r="K13" s="72"/>
      <c r="L13" s="70"/>
      <c r="M13" s="70"/>
      <c r="N13" s="71">
        <v>50</v>
      </c>
    </row>
    <row r="14" spans="1:14" s="56" customFormat="1" ht="12">
      <c r="A14" s="67" t="s">
        <v>6</v>
      </c>
      <c r="B14" s="257">
        <v>31412432</v>
      </c>
      <c r="C14" s="68" t="s">
        <v>7</v>
      </c>
      <c r="D14" s="118">
        <f t="shared" si="0"/>
        <v>1.51899991656</v>
      </c>
      <c r="E14" s="113">
        <v>50421.56</v>
      </c>
      <c r="F14" s="69">
        <v>49</v>
      </c>
      <c r="G14" s="69">
        <v>72</v>
      </c>
      <c r="H14" s="67" t="s">
        <v>6</v>
      </c>
      <c r="I14" s="258" t="s">
        <v>148</v>
      </c>
      <c r="J14" s="70" t="s">
        <v>149</v>
      </c>
      <c r="K14" s="70" t="s">
        <v>149</v>
      </c>
      <c r="L14" s="70" t="s">
        <v>149</v>
      </c>
      <c r="M14" s="70" t="s">
        <v>149</v>
      </c>
      <c r="N14" s="71">
        <v>51</v>
      </c>
    </row>
    <row r="15" spans="1:14" s="56" customFormat="1" ht="12">
      <c r="A15" s="67" t="s">
        <v>152</v>
      </c>
      <c r="B15" s="257">
        <v>31563538</v>
      </c>
      <c r="C15" s="68" t="s">
        <v>153</v>
      </c>
      <c r="D15" s="118">
        <f t="shared" si="0"/>
        <v>1.5159999694800002</v>
      </c>
      <c r="E15" s="113">
        <v>50321.98</v>
      </c>
      <c r="F15" s="69">
        <v>54</v>
      </c>
      <c r="G15" s="69">
        <v>72</v>
      </c>
      <c r="H15" s="67" t="s">
        <v>152</v>
      </c>
      <c r="I15" s="258"/>
      <c r="J15" s="70"/>
      <c r="K15" s="70"/>
      <c r="L15" s="70"/>
      <c r="M15" s="70"/>
      <c r="N15" s="71">
        <v>46</v>
      </c>
    </row>
    <row r="16" spans="1:14" s="56" customFormat="1" ht="12">
      <c r="A16" s="67" t="s">
        <v>8</v>
      </c>
      <c r="B16" s="259">
        <v>31562507</v>
      </c>
      <c r="C16" s="68" t="s">
        <v>9</v>
      </c>
      <c r="D16" s="118">
        <f t="shared" si="0"/>
        <v>4.17100013184</v>
      </c>
      <c r="E16" s="114">
        <v>138451.84</v>
      </c>
      <c r="F16" s="69">
        <v>55</v>
      </c>
      <c r="G16" s="69">
        <v>72</v>
      </c>
      <c r="H16" s="67" t="s">
        <v>8</v>
      </c>
      <c r="I16" s="258" t="s">
        <v>148</v>
      </c>
      <c r="J16" s="70" t="s">
        <v>149</v>
      </c>
      <c r="K16" s="70" t="s">
        <v>149</v>
      </c>
      <c r="L16" s="70" t="s">
        <v>149</v>
      </c>
      <c r="M16" s="70" t="s">
        <v>149</v>
      </c>
      <c r="N16" s="71">
        <v>45</v>
      </c>
    </row>
    <row r="17" spans="1:14" s="56" customFormat="1" ht="12">
      <c r="A17" s="67" t="s">
        <v>154</v>
      </c>
      <c r="B17" s="257">
        <v>35864320</v>
      </c>
      <c r="C17" s="68" t="s">
        <v>155</v>
      </c>
      <c r="D17" s="118">
        <f t="shared" si="0"/>
        <v>1.83999997806</v>
      </c>
      <c r="E17" s="113">
        <v>61076.81</v>
      </c>
      <c r="F17" s="69">
        <v>50</v>
      </c>
      <c r="G17" s="69">
        <v>72</v>
      </c>
      <c r="H17" s="67" t="s">
        <v>154</v>
      </c>
      <c r="I17" s="258"/>
      <c r="J17" s="70"/>
      <c r="K17" s="70"/>
      <c r="L17" s="70"/>
      <c r="M17" s="70"/>
      <c r="N17" s="71">
        <v>50</v>
      </c>
    </row>
    <row r="18" spans="1:14" s="56" customFormat="1" ht="12">
      <c r="A18" s="67" t="s">
        <v>65</v>
      </c>
      <c r="B18" s="259">
        <v>35780355</v>
      </c>
      <c r="C18" s="68" t="s">
        <v>156</v>
      </c>
      <c r="D18" s="118">
        <f t="shared" si="0"/>
        <v>2.5599999301799996</v>
      </c>
      <c r="E18" s="114">
        <v>84976.43</v>
      </c>
      <c r="F18" s="69">
        <v>100</v>
      </c>
      <c r="G18" s="69">
        <v>72</v>
      </c>
      <c r="H18" s="67" t="s">
        <v>65</v>
      </c>
      <c r="I18" s="258"/>
      <c r="J18" s="70"/>
      <c r="K18" s="70"/>
      <c r="L18" s="70"/>
      <c r="M18" s="70"/>
      <c r="N18" s="71">
        <v>0</v>
      </c>
    </row>
    <row r="19" spans="1:14" s="56" customFormat="1" ht="12">
      <c r="A19" s="67" t="s">
        <v>157</v>
      </c>
      <c r="B19" s="257">
        <v>584851</v>
      </c>
      <c r="C19" s="68" t="s">
        <v>158</v>
      </c>
      <c r="D19" s="118">
        <f t="shared" si="0"/>
        <v>3.03999989826</v>
      </c>
      <c r="E19" s="114">
        <v>100909.51</v>
      </c>
      <c r="F19" s="69">
        <v>42</v>
      </c>
      <c r="G19" s="69">
        <v>72</v>
      </c>
      <c r="H19" s="67" t="s">
        <v>157</v>
      </c>
      <c r="I19" s="258"/>
      <c r="J19" s="70"/>
      <c r="K19" s="70"/>
      <c r="L19" s="70"/>
      <c r="M19" s="70"/>
      <c r="N19" s="71">
        <v>58</v>
      </c>
    </row>
    <row r="20" spans="1:14" s="56" customFormat="1" ht="12">
      <c r="A20" s="67" t="s">
        <v>159</v>
      </c>
      <c r="B20" s="257">
        <v>603015</v>
      </c>
      <c r="C20" s="68" t="s">
        <v>160</v>
      </c>
      <c r="D20" s="118">
        <f t="shared" si="0"/>
        <v>6.58500012696</v>
      </c>
      <c r="E20" s="114">
        <v>218581.96</v>
      </c>
      <c r="F20" s="69">
        <v>61</v>
      </c>
      <c r="G20" s="69">
        <v>72</v>
      </c>
      <c r="H20" s="67" t="s">
        <v>159</v>
      </c>
      <c r="I20" s="258"/>
      <c r="J20" s="70"/>
      <c r="K20" s="70"/>
      <c r="L20" s="70"/>
      <c r="M20" s="70"/>
      <c r="N20" s="71">
        <v>39</v>
      </c>
    </row>
    <row r="21" spans="1:14" s="56" customFormat="1" ht="12">
      <c r="A21" s="67" t="s">
        <v>119</v>
      </c>
      <c r="B21" s="257">
        <v>31645861</v>
      </c>
      <c r="C21" s="68" t="s">
        <v>161</v>
      </c>
      <c r="D21" s="118">
        <f t="shared" si="0"/>
        <v>2.2020000192599998</v>
      </c>
      <c r="E21" s="114">
        <v>73093.01</v>
      </c>
      <c r="F21" s="69">
        <v>55</v>
      </c>
      <c r="G21" s="69">
        <v>72</v>
      </c>
      <c r="H21" s="67" t="s">
        <v>119</v>
      </c>
      <c r="I21" s="258"/>
      <c r="J21" s="70"/>
      <c r="K21" s="70"/>
      <c r="L21" s="70"/>
      <c r="M21" s="70"/>
      <c r="N21" s="71">
        <v>45</v>
      </c>
    </row>
    <row r="22" spans="1:14" s="56" customFormat="1" ht="12">
      <c r="A22" s="67" t="s">
        <v>64</v>
      </c>
      <c r="B22" s="259">
        <v>35805609</v>
      </c>
      <c r="C22" s="68" t="s">
        <v>162</v>
      </c>
      <c r="D22" s="118">
        <f t="shared" si="0"/>
        <v>4.00000013568</v>
      </c>
      <c r="E22" s="113">
        <v>132775.68</v>
      </c>
      <c r="F22" s="69">
        <v>60</v>
      </c>
      <c r="G22" s="69">
        <v>72</v>
      </c>
      <c r="H22" s="67" t="s">
        <v>64</v>
      </c>
      <c r="I22" s="258"/>
      <c r="J22" s="70"/>
      <c r="K22" s="70"/>
      <c r="L22" s="70"/>
      <c r="M22" s="70"/>
      <c r="N22" s="71">
        <v>40</v>
      </c>
    </row>
    <row r="23" spans="1:14" s="73" customFormat="1" ht="12">
      <c r="A23" s="67" t="s">
        <v>163</v>
      </c>
      <c r="B23" s="257">
        <v>31342159</v>
      </c>
      <c r="C23" s="68" t="s">
        <v>164</v>
      </c>
      <c r="D23" s="118">
        <f t="shared" si="0"/>
        <v>3.6499998828000004</v>
      </c>
      <c r="E23" s="113">
        <v>121157.8</v>
      </c>
      <c r="F23" s="69">
        <v>38</v>
      </c>
      <c r="G23" s="69">
        <v>72</v>
      </c>
      <c r="H23" s="67" t="s">
        <v>163</v>
      </c>
      <c r="I23" s="258"/>
      <c r="J23" s="70"/>
      <c r="K23" s="70"/>
      <c r="L23" s="70"/>
      <c r="M23" s="70"/>
      <c r="N23" s="71">
        <v>62</v>
      </c>
    </row>
    <row r="24" spans="1:14" s="56" customFormat="1" ht="12">
      <c r="A24" s="67" t="s">
        <v>10</v>
      </c>
      <c r="B24" s="259">
        <v>36177644</v>
      </c>
      <c r="C24" s="68" t="s">
        <v>11</v>
      </c>
      <c r="D24" s="118">
        <f t="shared" si="0"/>
        <v>3.4780000047</v>
      </c>
      <c r="E24" s="114">
        <v>115448.45</v>
      </c>
      <c r="F24" s="69">
        <v>60</v>
      </c>
      <c r="G24" s="69">
        <v>72</v>
      </c>
      <c r="H24" s="67" t="s">
        <v>10</v>
      </c>
      <c r="I24" s="258" t="s">
        <v>148</v>
      </c>
      <c r="J24" s="70"/>
      <c r="K24" s="70" t="s">
        <v>149</v>
      </c>
      <c r="L24" s="70" t="s">
        <v>149</v>
      </c>
      <c r="M24" s="70" t="s">
        <v>149</v>
      </c>
      <c r="N24" s="71">
        <v>40</v>
      </c>
    </row>
    <row r="25" spans="1:14" s="56" customFormat="1" ht="12">
      <c r="A25" s="67" t="s">
        <v>12</v>
      </c>
      <c r="B25" s="257">
        <v>31687580</v>
      </c>
      <c r="C25" s="68" t="s">
        <v>13</v>
      </c>
      <c r="D25" s="118">
        <f t="shared" si="0"/>
        <v>2.3019999624</v>
      </c>
      <c r="E25" s="113">
        <v>76412.4</v>
      </c>
      <c r="F25" s="69">
        <v>51</v>
      </c>
      <c r="G25" s="69">
        <v>72</v>
      </c>
      <c r="H25" s="67" t="s">
        <v>12</v>
      </c>
      <c r="I25" s="258" t="s">
        <v>148</v>
      </c>
      <c r="J25" s="70" t="s">
        <v>149</v>
      </c>
      <c r="K25" s="70" t="s">
        <v>149</v>
      </c>
      <c r="L25" s="70" t="s">
        <v>149</v>
      </c>
      <c r="M25" s="70" t="s">
        <v>149</v>
      </c>
      <c r="N25" s="71">
        <v>49</v>
      </c>
    </row>
    <row r="26" spans="1:14" s="56" customFormat="1" ht="12">
      <c r="A26" s="74" t="s">
        <v>37</v>
      </c>
      <c r="B26" s="260" t="s">
        <v>38</v>
      </c>
      <c r="C26" s="75" t="s">
        <v>165</v>
      </c>
      <c r="D26" s="128">
        <f t="shared" si="0"/>
        <v>3.7400001027600003</v>
      </c>
      <c r="E26" s="115">
        <v>124145.26</v>
      </c>
      <c r="F26" s="76">
        <v>70</v>
      </c>
      <c r="G26" s="76">
        <v>72</v>
      </c>
      <c r="H26" s="74" t="s">
        <v>37</v>
      </c>
      <c r="I26" s="72"/>
      <c r="J26" s="70"/>
      <c r="K26" s="70"/>
      <c r="L26" s="70"/>
      <c r="M26" s="70"/>
      <c r="N26" s="77">
        <v>30</v>
      </c>
    </row>
    <row r="27" spans="1:14" s="56" customFormat="1" ht="12">
      <c r="A27" s="74" t="s">
        <v>37</v>
      </c>
      <c r="B27" s="260" t="s">
        <v>38</v>
      </c>
      <c r="C27" s="75" t="s">
        <v>166</v>
      </c>
      <c r="D27" s="128">
        <f t="shared" si="0"/>
        <v>0.91000011522</v>
      </c>
      <c r="E27" s="116">
        <v>30206.47</v>
      </c>
      <c r="F27" s="76">
        <v>58</v>
      </c>
      <c r="G27" s="76">
        <v>72</v>
      </c>
      <c r="H27" s="74" t="s">
        <v>37</v>
      </c>
      <c r="I27" s="72"/>
      <c r="J27" s="70"/>
      <c r="K27" s="70"/>
      <c r="L27" s="70"/>
      <c r="M27" s="70"/>
      <c r="N27" s="77">
        <v>42</v>
      </c>
    </row>
    <row r="28" spans="1:14" s="56" customFormat="1" ht="12">
      <c r="A28" s="67" t="s">
        <v>37</v>
      </c>
      <c r="B28" s="259" t="s">
        <v>38</v>
      </c>
      <c r="C28" s="68" t="s">
        <v>84</v>
      </c>
      <c r="D28" s="118">
        <f t="shared" si="0"/>
        <v>4.650000217979999</v>
      </c>
      <c r="E28" s="114">
        <f>E26+E27</f>
        <v>154351.72999999998</v>
      </c>
      <c r="F28" s="69">
        <v>58</v>
      </c>
      <c r="G28" s="69">
        <v>72</v>
      </c>
      <c r="H28" s="67" t="s">
        <v>37</v>
      </c>
      <c r="I28" s="258"/>
      <c r="J28" s="70"/>
      <c r="K28" s="70"/>
      <c r="L28" s="70"/>
      <c r="M28" s="70"/>
      <c r="N28" s="71">
        <v>42</v>
      </c>
    </row>
    <row r="29" spans="1:14" s="56" customFormat="1" ht="12">
      <c r="A29" s="67" t="s">
        <v>14</v>
      </c>
      <c r="B29" s="259" t="s">
        <v>15</v>
      </c>
      <c r="C29" s="68" t="s">
        <v>16</v>
      </c>
      <c r="D29" s="118">
        <f t="shared" si="0"/>
        <v>3.950000013480001</v>
      </c>
      <c r="E29" s="114">
        <v>131115.98</v>
      </c>
      <c r="F29" s="69">
        <v>39</v>
      </c>
      <c r="G29" s="69">
        <v>72</v>
      </c>
      <c r="H29" s="67" t="s">
        <v>14</v>
      </c>
      <c r="I29" s="258" t="s">
        <v>148</v>
      </c>
      <c r="J29" s="70" t="s">
        <v>149</v>
      </c>
      <c r="K29" s="70" t="s">
        <v>149</v>
      </c>
      <c r="L29" s="70" t="s">
        <v>149</v>
      </c>
      <c r="M29" s="70" t="s">
        <v>149</v>
      </c>
      <c r="N29" s="71">
        <v>61</v>
      </c>
    </row>
    <row r="30" spans="1:14" s="56" customFormat="1" ht="12">
      <c r="A30" s="67" t="s">
        <v>167</v>
      </c>
      <c r="B30" s="261">
        <v>31319394</v>
      </c>
      <c r="C30" s="68" t="s">
        <v>168</v>
      </c>
      <c r="D30" s="118">
        <f t="shared" si="0"/>
        <v>1.2500000424000002</v>
      </c>
      <c r="E30" s="113">
        <v>41492.4</v>
      </c>
      <c r="F30" s="69">
        <v>65</v>
      </c>
      <c r="G30" s="69">
        <v>72</v>
      </c>
      <c r="H30" s="67" t="s">
        <v>167</v>
      </c>
      <c r="I30" s="258"/>
      <c r="J30" s="70"/>
      <c r="K30" s="70"/>
      <c r="L30" s="70"/>
      <c r="M30" s="70"/>
      <c r="N30" s="71">
        <v>35</v>
      </c>
    </row>
    <row r="31" spans="1:14" s="56" customFormat="1" ht="12">
      <c r="A31" s="67" t="s">
        <v>169</v>
      </c>
      <c r="B31" s="261">
        <v>17310229</v>
      </c>
      <c r="C31" s="68" t="s">
        <v>170</v>
      </c>
      <c r="D31" s="118">
        <f t="shared" si="0"/>
        <v>1.95600014106</v>
      </c>
      <c r="E31" s="113">
        <v>64927.31</v>
      </c>
      <c r="F31" s="69">
        <v>50</v>
      </c>
      <c r="G31" s="69">
        <v>72</v>
      </c>
      <c r="H31" s="67" t="s">
        <v>169</v>
      </c>
      <c r="I31" s="258"/>
      <c r="J31" s="70"/>
      <c r="K31" s="70"/>
      <c r="L31" s="70"/>
      <c r="M31" s="70"/>
      <c r="N31" s="71">
        <v>50</v>
      </c>
    </row>
    <row r="32" spans="1:14" s="56" customFormat="1" ht="12">
      <c r="A32" s="67" t="s">
        <v>40</v>
      </c>
      <c r="B32" s="259" t="s">
        <v>41</v>
      </c>
      <c r="C32" s="68" t="s">
        <v>171</v>
      </c>
      <c r="D32" s="118">
        <f t="shared" si="0"/>
        <v>2.7999999142200003</v>
      </c>
      <c r="E32" s="113">
        <v>92942.97</v>
      </c>
      <c r="F32" s="69">
        <v>49</v>
      </c>
      <c r="G32" s="69">
        <v>72</v>
      </c>
      <c r="H32" s="67" t="s">
        <v>40</v>
      </c>
      <c r="I32" s="258"/>
      <c r="J32" s="70"/>
      <c r="K32" s="72"/>
      <c r="L32" s="70"/>
      <c r="M32" s="70"/>
      <c r="N32" s="71">
        <v>51</v>
      </c>
    </row>
    <row r="33" spans="1:14" s="56" customFormat="1" ht="12">
      <c r="A33" s="67" t="s">
        <v>48</v>
      </c>
      <c r="B33" s="259" t="s">
        <v>49</v>
      </c>
      <c r="C33" s="68" t="s">
        <v>172</v>
      </c>
      <c r="D33" s="118">
        <f t="shared" si="0"/>
        <v>3.0380001343800003</v>
      </c>
      <c r="E33" s="113">
        <v>100843.13</v>
      </c>
      <c r="F33" s="69">
        <v>60</v>
      </c>
      <c r="G33" s="69">
        <v>72</v>
      </c>
      <c r="H33" s="67" t="s">
        <v>48</v>
      </c>
      <c r="I33" s="258"/>
      <c r="J33" s="70"/>
      <c r="K33" s="70"/>
      <c r="L33" s="70"/>
      <c r="M33" s="70"/>
      <c r="N33" s="71">
        <v>40</v>
      </c>
    </row>
    <row r="34" spans="1:14" s="56" customFormat="1" ht="12">
      <c r="A34" s="67" t="s">
        <v>173</v>
      </c>
      <c r="B34" s="259" t="s">
        <v>137</v>
      </c>
      <c r="C34" s="68" t="s">
        <v>174</v>
      </c>
      <c r="D34" s="118">
        <f t="shared" si="0"/>
        <v>3.29199997188</v>
      </c>
      <c r="E34" s="113">
        <v>109274.38</v>
      </c>
      <c r="F34" s="69">
        <v>70</v>
      </c>
      <c r="G34" s="69">
        <v>72</v>
      </c>
      <c r="H34" s="67" t="s">
        <v>173</v>
      </c>
      <c r="I34" s="258"/>
      <c r="J34" s="70"/>
      <c r="K34" s="70"/>
      <c r="L34" s="70"/>
      <c r="M34" s="70"/>
      <c r="N34" s="71">
        <v>30</v>
      </c>
    </row>
    <row r="35" spans="1:14" s="56" customFormat="1" ht="12">
      <c r="A35" s="74" t="s">
        <v>175</v>
      </c>
      <c r="B35" s="76">
        <v>31583814</v>
      </c>
      <c r="C35" s="75" t="s">
        <v>176</v>
      </c>
      <c r="D35" s="128">
        <f t="shared" si="0"/>
        <v>3.50500013094</v>
      </c>
      <c r="E35" s="116">
        <v>116344.69</v>
      </c>
      <c r="F35" s="76">
        <v>70</v>
      </c>
      <c r="G35" s="76">
        <v>72</v>
      </c>
      <c r="H35" s="74" t="s">
        <v>175</v>
      </c>
      <c r="I35" s="72"/>
      <c r="J35" s="70"/>
      <c r="K35" s="70"/>
      <c r="L35" s="70"/>
      <c r="M35" s="70"/>
      <c r="N35" s="77">
        <v>30</v>
      </c>
    </row>
    <row r="36" spans="1:14" s="56" customFormat="1" ht="12">
      <c r="A36" s="74" t="s">
        <v>175</v>
      </c>
      <c r="B36" s="76">
        <v>31583814</v>
      </c>
      <c r="C36" s="75" t="s">
        <v>177</v>
      </c>
      <c r="D36" s="128">
        <f t="shared" si="0"/>
        <v>2.4499999626</v>
      </c>
      <c r="E36" s="115">
        <v>81325.1</v>
      </c>
      <c r="F36" s="76">
        <v>70</v>
      </c>
      <c r="G36" s="76">
        <v>72</v>
      </c>
      <c r="H36" s="74" t="s">
        <v>175</v>
      </c>
      <c r="I36" s="72"/>
      <c r="J36" s="70"/>
      <c r="K36" s="70"/>
      <c r="L36" s="70"/>
      <c r="M36" s="70"/>
      <c r="N36" s="77">
        <v>30</v>
      </c>
    </row>
    <row r="37" spans="1:14" s="56" customFormat="1" ht="12">
      <c r="A37" s="67" t="s">
        <v>175</v>
      </c>
      <c r="B37" s="69">
        <v>31583814</v>
      </c>
      <c r="C37" s="68" t="s">
        <v>177</v>
      </c>
      <c r="D37" s="118">
        <f t="shared" si="0"/>
        <v>5.955000093540001</v>
      </c>
      <c r="E37" s="113">
        <f>E35+E36</f>
        <v>197669.79</v>
      </c>
      <c r="F37" s="69">
        <v>70</v>
      </c>
      <c r="G37" s="69">
        <v>72</v>
      </c>
      <c r="H37" s="67" t="s">
        <v>175</v>
      </c>
      <c r="I37" s="258"/>
      <c r="J37" s="70"/>
      <c r="K37" s="70"/>
      <c r="L37" s="70"/>
      <c r="M37" s="70"/>
      <c r="N37" s="71">
        <v>30</v>
      </c>
    </row>
    <row r="38" spans="1:14" s="56" customFormat="1" ht="12">
      <c r="A38" s="74" t="s">
        <v>178</v>
      </c>
      <c r="B38" s="260" t="s">
        <v>51</v>
      </c>
      <c r="C38" s="75" t="s">
        <v>179</v>
      </c>
      <c r="D38" s="128">
        <f t="shared" si="0"/>
        <v>5.3849999055</v>
      </c>
      <c r="E38" s="115">
        <v>178749.25</v>
      </c>
      <c r="F38" s="76">
        <v>50</v>
      </c>
      <c r="G38" s="76">
        <v>72</v>
      </c>
      <c r="H38" s="74" t="s">
        <v>178</v>
      </c>
      <c r="I38" s="72"/>
      <c r="J38" s="70"/>
      <c r="K38" s="70"/>
      <c r="L38" s="70"/>
      <c r="M38" s="70"/>
      <c r="N38" s="77">
        <v>50</v>
      </c>
    </row>
    <row r="39" spans="1:14" s="56" customFormat="1" ht="12">
      <c r="A39" s="74" t="s">
        <v>180</v>
      </c>
      <c r="B39" s="260" t="s">
        <v>51</v>
      </c>
      <c r="C39" s="75" t="s">
        <v>181</v>
      </c>
      <c r="D39" s="128">
        <f t="shared" si="0"/>
        <v>3.98399991582</v>
      </c>
      <c r="E39" s="116">
        <v>132244.57</v>
      </c>
      <c r="F39" s="76">
        <v>100</v>
      </c>
      <c r="G39" s="76">
        <v>72</v>
      </c>
      <c r="H39" s="74" t="s">
        <v>180</v>
      </c>
      <c r="I39" s="72"/>
      <c r="J39" s="70"/>
      <c r="K39" s="70"/>
      <c r="L39" s="70"/>
      <c r="M39" s="70"/>
      <c r="N39" s="77">
        <v>0</v>
      </c>
    </row>
    <row r="40" spans="1:14" s="56" customFormat="1" ht="12">
      <c r="A40" s="74" t="s">
        <v>143</v>
      </c>
      <c r="B40" s="260" t="s">
        <v>51</v>
      </c>
      <c r="C40" s="75" t="s">
        <v>182</v>
      </c>
      <c r="D40" s="128">
        <f t="shared" si="0"/>
        <v>5.23199989308</v>
      </c>
      <c r="E40" s="116">
        <v>173670.58</v>
      </c>
      <c r="F40" s="76">
        <v>50</v>
      </c>
      <c r="G40" s="76">
        <v>72</v>
      </c>
      <c r="H40" s="74" t="s">
        <v>143</v>
      </c>
      <c r="I40" s="72"/>
      <c r="J40" s="70"/>
      <c r="K40" s="70"/>
      <c r="L40" s="70"/>
      <c r="M40" s="70"/>
      <c r="N40" s="77">
        <v>50</v>
      </c>
    </row>
    <row r="41" spans="1:14" s="56" customFormat="1" ht="24">
      <c r="A41" s="74" t="s">
        <v>183</v>
      </c>
      <c r="B41" s="260" t="s">
        <v>51</v>
      </c>
      <c r="C41" s="75" t="s">
        <v>184</v>
      </c>
      <c r="D41" s="128">
        <f t="shared" si="0"/>
        <v>4.445949891</v>
      </c>
      <c r="E41" s="115">
        <v>147578.5</v>
      </c>
      <c r="F41" s="76">
        <v>50</v>
      </c>
      <c r="G41" s="76">
        <v>72</v>
      </c>
      <c r="H41" s="262" t="s">
        <v>183</v>
      </c>
      <c r="I41" s="72"/>
      <c r="J41" s="70"/>
      <c r="K41" s="70"/>
      <c r="L41" s="70"/>
      <c r="M41" s="70"/>
      <c r="N41" s="77">
        <v>50</v>
      </c>
    </row>
    <row r="42" spans="1:14" s="56" customFormat="1" ht="12">
      <c r="A42" s="67" t="s">
        <v>180</v>
      </c>
      <c r="B42" s="259" t="s">
        <v>51</v>
      </c>
      <c r="C42" s="68" t="s">
        <v>84</v>
      </c>
      <c r="D42" s="118">
        <f t="shared" si="0"/>
        <v>19.0469496054</v>
      </c>
      <c r="E42" s="114">
        <f>E38+E39+E40+E41</f>
        <v>632242.9</v>
      </c>
      <c r="F42" s="69">
        <v>100</v>
      </c>
      <c r="G42" s="69">
        <v>72</v>
      </c>
      <c r="H42" s="67" t="s">
        <v>180</v>
      </c>
      <c r="I42" s="258"/>
      <c r="J42" s="70"/>
      <c r="K42" s="70"/>
      <c r="L42" s="70"/>
      <c r="M42" s="70"/>
      <c r="N42" s="71">
        <v>0</v>
      </c>
    </row>
    <row r="43" spans="1:14" s="56" customFormat="1" ht="12">
      <c r="A43" s="74" t="s">
        <v>185</v>
      </c>
      <c r="B43" s="76">
        <v>31651585</v>
      </c>
      <c r="C43" s="75" t="s">
        <v>186</v>
      </c>
      <c r="D43" s="128">
        <f t="shared" si="0"/>
        <v>2.0230000638</v>
      </c>
      <c r="E43" s="115">
        <v>67151.3</v>
      </c>
      <c r="F43" s="76">
        <v>70</v>
      </c>
      <c r="G43" s="76">
        <v>72</v>
      </c>
      <c r="H43" s="74" t="s">
        <v>185</v>
      </c>
      <c r="I43" s="72"/>
      <c r="J43" s="70"/>
      <c r="K43" s="70"/>
      <c r="L43" s="70"/>
      <c r="M43" s="70"/>
      <c r="N43" s="77">
        <v>30</v>
      </c>
    </row>
    <row r="44" spans="1:14" s="56" customFormat="1" ht="12">
      <c r="A44" s="74" t="s">
        <v>185</v>
      </c>
      <c r="B44" s="76">
        <v>31651585</v>
      </c>
      <c r="C44" s="75" t="s">
        <v>187</v>
      </c>
      <c r="D44" s="128">
        <f t="shared" si="0"/>
        <v>3.16799984958</v>
      </c>
      <c r="E44" s="115">
        <v>105158.33</v>
      </c>
      <c r="F44" s="76">
        <v>70</v>
      </c>
      <c r="G44" s="76">
        <v>72</v>
      </c>
      <c r="H44" s="74" t="s">
        <v>185</v>
      </c>
      <c r="I44" s="72"/>
      <c r="J44" s="70"/>
      <c r="K44" s="70"/>
      <c r="L44" s="70"/>
      <c r="M44" s="70"/>
      <c r="N44" s="77">
        <v>30</v>
      </c>
    </row>
    <row r="45" spans="1:14" s="56" customFormat="1" ht="12.75" thickBot="1">
      <c r="A45" s="78" t="s">
        <v>185</v>
      </c>
      <c r="B45" s="79">
        <v>31651585</v>
      </c>
      <c r="C45" s="80" t="s">
        <v>84</v>
      </c>
      <c r="D45" s="130">
        <f t="shared" si="0"/>
        <v>5.190999913380001</v>
      </c>
      <c r="E45" s="117">
        <f>E43+E44</f>
        <v>172309.63</v>
      </c>
      <c r="F45" s="79">
        <v>70</v>
      </c>
      <c r="G45" s="79">
        <v>72</v>
      </c>
      <c r="H45" s="78" t="s">
        <v>185</v>
      </c>
      <c r="I45" s="79"/>
      <c r="J45" s="81"/>
      <c r="K45" s="81"/>
      <c r="L45" s="81"/>
      <c r="M45" s="81"/>
      <c r="N45" s="82">
        <v>30</v>
      </c>
    </row>
    <row r="46" spans="1:13" ht="25.5" customHeight="1">
      <c r="A46" s="358" t="s">
        <v>52</v>
      </c>
      <c r="B46" s="359"/>
      <c r="C46" s="359"/>
      <c r="D46" s="359"/>
      <c r="E46" s="359"/>
      <c r="F46" s="359"/>
      <c r="G46" s="359"/>
      <c r="H46" s="359"/>
      <c r="I46" s="360"/>
      <c r="J46" s="360"/>
      <c r="K46" s="360"/>
      <c r="L46" s="360"/>
      <c r="M46" s="360"/>
    </row>
    <row r="47" ht="12.75">
      <c r="B47" s="263"/>
    </row>
    <row r="48" spans="1:2" ht="15" customHeight="1">
      <c r="A48" s="264" t="s">
        <v>53</v>
      </c>
      <c r="B48" s="264"/>
    </row>
    <row r="49" spans="1:7" ht="39.75" customHeight="1">
      <c r="A49" s="310" t="s">
        <v>58</v>
      </c>
      <c r="B49" s="310"/>
      <c r="C49" s="310"/>
      <c r="D49" s="310"/>
      <c r="E49" s="310"/>
      <c r="F49" s="310"/>
      <c r="G49" s="310"/>
    </row>
    <row r="50" spans="1:7" ht="39" customHeight="1">
      <c r="A50" s="309" t="s">
        <v>59</v>
      </c>
      <c r="B50" s="310"/>
      <c r="C50" s="310"/>
      <c r="D50" s="310"/>
      <c r="E50" s="310"/>
      <c r="F50" s="310"/>
      <c r="G50" s="310"/>
    </row>
    <row r="51" spans="1:7" ht="28.5" customHeight="1">
      <c r="A51" s="310" t="s">
        <v>54</v>
      </c>
      <c r="B51" s="310"/>
      <c r="C51" s="310"/>
      <c r="D51" s="310"/>
      <c r="E51" s="310"/>
      <c r="F51" s="310"/>
      <c r="G51" s="310"/>
    </row>
    <row r="52" spans="1:7" ht="27" customHeight="1">
      <c r="A52" s="309" t="s">
        <v>55</v>
      </c>
      <c r="B52" s="310"/>
      <c r="C52" s="310"/>
      <c r="D52" s="310"/>
      <c r="E52" s="310"/>
      <c r="F52" s="310"/>
      <c r="G52" s="310"/>
    </row>
    <row r="53" spans="1:7" ht="39.75" customHeight="1">
      <c r="A53" s="310" t="s">
        <v>56</v>
      </c>
      <c r="B53" s="310"/>
      <c r="C53" s="310"/>
      <c r="D53" s="310"/>
      <c r="E53" s="310"/>
      <c r="F53" s="310"/>
      <c r="G53" s="310"/>
    </row>
    <row r="54" spans="1:7" ht="39.75" customHeight="1">
      <c r="A54" s="310" t="s">
        <v>60</v>
      </c>
      <c r="B54" s="310"/>
      <c r="C54" s="310"/>
      <c r="D54" s="310"/>
      <c r="E54" s="310"/>
      <c r="F54" s="310"/>
      <c r="G54" s="310"/>
    </row>
    <row r="56" ht="12.75">
      <c r="A56" s="10" t="s">
        <v>383</v>
      </c>
    </row>
  </sheetData>
  <sheetProtection/>
  <protectedRanges>
    <protectedRange password="B0E3" sqref="B29" name="Rozsah1"/>
    <protectedRange password="B0E3" sqref="B33" name="Rozsah1_3"/>
  </protectedRanges>
  <mergeCells count="30">
    <mergeCell ref="A52:G52"/>
    <mergeCell ref="A1:G1"/>
    <mergeCell ref="I1:M1"/>
    <mergeCell ref="A2:G2"/>
    <mergeCell ref="I2:M2"/>
    <mergeCell ref="H8:L8"/>
    <mergeCell ref="D7:G7"/>
    <mergeCell ref="I5:M5"/>
    <mergeCell ref="I4:M4"/>
    <mergeCell ref="B5:G5"/>
    <mergeCell ref="F9:F10"/>
    <mergeCell ref="M9:M10"/>
    <mergeCell ref="L9:L10"/>
    <mergeCell ref="K9:K10"/>
    <mergeCell ref="A54:G54"/>
    <mergeCell ref="A46:M46"/>
    <mergeCell ref="A49:G49"/>
    <mergeCell ref="A50:G50"/>
    <mergeCell ref="A51:G51"/>
    <mergeCell ref="A53:G53"/>
    <mergeCell ref="B9:B10"/>
    <mergeCell ref="I9:I10"/>
    <mergeCell ref="D9:D10"/>
    <mergeCell ref="G9:G10"/>
    <mergeCell ref="A9:A10"/>
    <mergeCell ref="N9:N10"/>
    <mergeCell ref="C9:C10"/>
    <mergeCell ref="E9:E10"/>
    <mergeCell ref="H9:H10"/>
    <mergeCell ref="J9:J10"/>
  </mergeCells>
  <printOptions/>
  <pageMargins left="0.75" right="0.75" top="1" bottom="1" header="0.4921259845" footer="0.4921259845"/>
  <pageSetup horizontalDpi="600" verticalDpi="600" orientation="landscape" paperSize="8" scale="85" r:id="rId1"/>
</worksheet>
</file>

<file path=xl/worksheets/sheet6.xml><?xml version="1.0" encoding="utf-8"?>
<worksheet xmlns="http://schemas.openxmlformats.org/spreadsheetml/2006/main" xmlns:r="http://schemas.openxmlformats.org/officeDocument/2006/relationships">
  <dimension ref="A1:N125"/>
  <sheetViews>
    <sheetView zoomScalePageLayoutView="0" workbookViewId="0" topLeftCell="A1">
      <selection activeCell="B8" sqref="B8"/>
    </sheetView>
  </sheetViews>
  <sheetFormatPr defaultColWidth="9.140625" defaultRowHeight="12.75"/>
  <cols>
    <col min="1" max="1" width="49.00390625" style="10" customWidth="1"/>
    <col min="2" max="2" width="15.57421875" style="10" customWidth="1"/>
    <col min="3" max="4" width="16.8515625" style="10" customWidth="1"/>
    <col min="5" max="5" width="17.28125" style="10" customWidth="1"/>
    <col min="6" max="7" width="9.140625" style="10" customWidth="1"/>
    <col min="8" max="8" width="36.7109375" style="10" customWidth="1"/>
    <col min="9" max="16384" width="9.140625" style="10" customWidth="1"/>
  </cols>
  <sheetData>
    <row r="1" spans="1:13" s="60" customFormat="1" ht="15.75">
      <c r="A1" s="361" t="s">
        <v>188</v>
      </c>
      <c r="B1" s="362"/>
      <c r="C1" s="362"/>
      <c r="D1" s="362"/>
      <c r="E1" s="362"/>
      <c r="F1" s="362"/>
      <c r="G1" s="362"/>
      <c r="H1" s="62"/>
      <c r="I1" s="363"/>
      <c r="J1" s="363"/>
      <c r="K1" s="363"/>
      <c r="L1" s="363"/>
      <c r="M1" s="363"/>
    </row>
    <row r="2" spans="1:13" s="96" customFormat="1" ht="15.75">
      <c r="A2" s="364" t="s">
        <v>195</v>
      </c>
      <c r="B2" s="364"/>
      <c r="C2" s="364"/>
      <c r="D2" s="364"/>
      <c r="E2" s="364"/>
      <c r="F2" s="364"/>
      <c r="G2" s="364"/>
      <c r="H2" s="95"/>
      <c r="I2" s="365"/>
      <c r="J2" s="365"/>
      <c r="K2" s="365"/>
      <c r="L2" s="365"/>
      <c r="M2" s="365"/>
    </row>
    <row r="3" spans="1:13" s="60" customFormat="1" ht="15.75">
      <c r="A3" s="151"/>
      <c r="B3" s="151"/>
      <c r="C3" s="151"/>
      <c r="D3" s="151"/>
      <c r="E3" s="151"/>
      <c r="F3" s="151"/>
      <c r="G3" s="151"/>
      <c r="H3" s="59"/>
      <c r="I3" s="150"/>
      <c r="J3" s="150"/>
      <c r="K3" s="150"/>
      <c r="L3" s="150"/>
      <c r="M3" s="150"/>
    </row>
    <row r="4" spans="1:13" s="96" customFormat="1" ht="15.75">
      <c r="A4" s="149" t="s">
        <v>18</v>
      </c>
      <c r="B4" s="92">
        <v>2009</v>
      </c>
      <c r="C4" s="93"/>
      <c r="D4" s="93"/>
      <c r="E4" s="93"/>
      <c r="F4" s="93"/>
      <c r="G4" s="94"/>
      <c r="H4" s="95"/>
      <c r="I4" s="365"/>
      <c r="J4" s="365"/>
      <c r="K4" s="365"/>
      <c r="L4" s="365"/>
      <c r="M4" s="365"/>
    </row>
    <row r="5" spans="1:13" s="60" customFormat="1" ht="32.25" customHeight="1">
      <c r="A5" s="55" t="s">
        <v>19</v>
      </c>
      <c r="B5" s="336" t="s">
        <v>62</v>
      </c>
      <c r="C5" s="337"/>
      <c r="D5" s="337"/>
      <c r="E5" s="337"/>
      <c r="F5" s="337"/>
      <c r="G5" s="338"/>
      <c r="H5" s="59"/>
      <c r="I5" s="363"/>
      <c r="J5" s="363"/>
      <c r="K5" s="363"/>
      <c r="L5" s="363"/>
      <c r="M5" s="363"/>
    </row>
    <row r="6" spans="1:13" s="60" customFormat="1" ht="15.75">
      <c r="A6" s="149" t="s">
        <v>21</v>
      </c>
      <c r="B6" s="57" t="s">
        <v>145</v>
      </c>
      <c r="C6" s="57"/>
      <c r="D6" s="57"/>
      <c r="E6" s="57"/>
      <c r="F6" s="57"/>
      <c r="G6" s="58"/>
      <c r="H6" s="59"/>
      <c r="I6" s="151"/>
      <c r="J6" s="151"/>
      <c r="K6" s="151"/>
      <c r="L6" s="151"/>
      <c r="M6" s="151"/>
    </row>
    <row r="7" spans="1:8" s="60" customFormat="1" ht="32.25" thickBot="1">
      <c r="A7" s="55" t="s">
        <v>200</v>
      </c>
      <c r="B7" s="253" t="s">
        <v>346</v>
      </c>
      <c r="C7" s="254" t="s">
        <v>347</v>
      </c>
      <c r="D7" s="372" t="s">
        <v>522</v>
      </c>
      <c r="E7" s="370"/>
      <c r="F7" s="370"/>
      <c r="G7" s="371"/>
      <c r="H7" s="62"/>
    </row>
    <row r="8" spans="4:12" ht="63.75" customHeight="1" thickBot="1">
      <c r="D8" s="120"/>
      <c r="E8" s="120"/>
      <c r="H8" s="366" t="s">
        <v>57</v>
      </c>
      <c r="I8" s="367"/>
      <c r="J8" s="367"/>
      <c r="K8" s="367"/>
      <c r="L8" s="368"/>
    </row>
    <row r="9" spans="1:14" s="56" customFormat="1" ht="54.75" customHeight="1">
      <c r="A9" s="352" t="s">
        <v>1</v>
      </c>
      <c r="B9" s="346" t="s">
        <v>2</v>
      </c>
      <c r="C9" s="346" t="s">
        <v>3</v>
      </c>
      <c r="D9" s="350" t="s">
        <v>196</v>
      </c>
      <c r="E9" s="350" t="s">
        <v>197</v>
      </c>
      <c r="F9" s="356" t="s">
        <v>23</v>
      </c>
      <c r="G9" s="346" t="s">
        <v>61</v>
      </c>
      <c r="H9" s="352" t="s">
        <v>1</v>
      </c>
      <c r="I9" s="348" t="s">
        <v>24</v>
      </c>
      <c r="J9" s="348" t="s">
        <v>25</v>
      </c>
      <c r="K9" s="348" t="s">
        <v>26</v>
      </c>
      <c r="L9" s="348" t="s">
        <v>27</v>
      </c>
      <c r="M9" s="348" t="s">
        <v>28</v>
      </c>
      <c r="N9" s="354" t="s">
        <v>29</v>
      </c>
    </row>
    <row r="10" spans="1:14" s="56" customFormat="1" ht="56.25" customHeight="1" thickBot="1">
      <c r="A10" s="353"/>
      <c r="B10" s="347"/>
      <c r="C10" s="347"/>
      <c r="D10" s="351"/>
      <c r="E10" s="351"/>
      <c r="F10" s="357"/>
      <c r="G10" s="347"/>
      <c r="H10" s="353"/>
      <c r="I10" s="349"/>
      <c r="J10" s="349"/>
      <c r="K10" s="349"/>
      <c r="L10" s="349"/>
      <c r="M10" s="349"/>
      <c r="N10" s="355"/>
    </row>
    <row r="11" spans="1:14" s="56" customFormat="1" ht="12">
      <c r="A11" s="265" t="s">
        <v>203</v>
      </c>
      <c r="B11" s="266">
        <v>44205651</v>
      </c>
      <c r="C11" s="265" t="s">
        <v>249</v>
      </c>
      <c r="D11" s="124">
        <f>(E11*30.126)/1000000</f>
        <v>0.906280458</v>
      </c>
      <c r="E11" s="119">
        <v>30083</v>
      </c>
      <c r="F11" s="61">
        <v>66</v>
      </c>
      <c r="G11" s="65">
        <v>72</v>
      </c>
      <c r="H11" s="63"/>
      <c r="I11" s="65"/>
      <c r="J11" s="256"/>
      <c r="K11" s="256"/>
      <c r="L11" s="256"/>
      <c r="M11" s="256"/>
      <c r="N11" s="129">
        <f>100-F11</f>
        <v>34</v>
      </c>
    </row>
    <row r="12" spans="1:14" s="56" customFormat="1" ht="12">
      <c r="A12" s="267" t="s">
        <v>204</v>
      </c>
      <c r="B12" s="268">
        <v>31384081</v>
      </c>
      <c r="C12" s="267" t="s">
        <v>250</v>
      </c>
      <c r="D12" s="124">
        <f aca="true" t="shared" si="0" ref="D12:D78">(E12*30.126)/1000000</f>
        <v>3.099121872</v>
      </c>
      <c r="E12" s="113">
        <v>102872</v>
      </c>
      <c r="F12" s="69">
        <v>59</v>
      </c>
      <c r="G12" s="65">
        <v>72</v>
      </c>
      <c r="H12" s="67"/>
      <c r="I12" s="258"/>
      <c r="J12" s="70"/>
      <c r="K12" s="70"/>
      <c r="L12" s="70"/>
      <c r="M12" s="70"/>
      <c r="N12" s="129">
        <f aca="true" t="shared" si="1" ref="N12:N74">100-F12</f>
        <v>41</v>
      </c>
    </row>
    <row r="13" spans="1:14" s="56" customFormat="1" ht="12">
      <c r="A13" s="265" t="s">
        <v>85</v>
      </c>
      <c r="B13" s="267">
        <v>31722156</v>
      </c>
      <c r="C13" s="265" t="s">
        <v>251</v>
      </c>
      <c r="D13" s="124">
        <f t="shared" si="0"/>
        <v>0.9670446000000001</v>
      </c>
      <c r="E13" s="113">
        <v>32100</v>
      </c>
      <c r="F13" s="69">
        <v>52</v>
      </c>
      <c r="G13" s="65">
        <v>72</v>
      </c>
      <c r="H13" s="67"/>
      <c r="I13" s="258"/>
      <c r="J13" s="70"/>
      <c r="K13" s="72"/>
      <c r="L13" s="70"/>
      <c r="M13" s="70"/>
      <c r="N13" s="129">
        <f t="shared" si="1"/>
        <v>48</v>
      </c>
    </row>
    <row r="14" spans="1:14" s="56" customFormat="1" ht="12">
      <c r="A14" s="269" t="s">
        <v>205</v>
      </c>
      <c r="B14" s="268">
        <v>31102689</v>
      </c>
      <c r="C14" s="269" t="s">
        <v>252</v>
      </c>
      <c r="D14" s="124">
        <f t="shared" si="0"/>
        <v>1.726882572</v>
      </c>
      <c r="E14" s="113">
        <v>57322</v>
      </c>
      <c r="F14" s="69">
        <v>70</v>
      </c>
      <c r="G14" s="65">
        <v>72</v>
      </c>
      <c r="H14" s="67"/>
      <c r="I14" s="258"/>
      <c r="J14" s="70"/>
      <c r="K14" s="70"/>
      <c r="L14" s="70"/>
      <c r="M14" s="70"/>
      <c r="N14" s="129">
        <f t="shared" si="1"/>
        <v>30</v>
      </c>
    </row>
    <row r="15" spans="1:14" s="56" customFormat="1" ht="12">
      <c r="A15" s="265" t="s">
        <v>87</v>
      </c>
      <c r="B15" s="266">
        <v>31329209</v>
      </c>
      <c r="C15" s="265" t="s">
        <v>253</v>
      </c>
      <c r="D15" s="124">
        <f t="shared" si="0"/>
        <v>1.6781387040000002</v>
      </c>
      <c r="E15" s="113">
        <v>55704</v>
      </c>
      <c r="F15" s="69">
        <v>60</v>
      </c>
      <c r="G15" s="65">
        <v>72</v>
      </c>
      <c r="H15" s="67"/>
      <c r="I15" s="258"/>
      <c r="J15" s="70"/>
      <c r="K15" s="70"/>
      <c r="L15" s="70"/>
      <c r="M15" s="70"/>
      <c r="N15" s="129">
        <f t="shared" si="1"/>
        <v>40</v>
      </c>
    </row>
    <row r="16" spans="1:14" s="56" customFormat="1" ht="24">
      <c r="A16" s="265" t="s">
        <v>337</v>
      </c>
      <c r="B16" s="267">
        <v>36126055</v>
      </c>
      <c r="C16" s="265" t="s">
        <v>338</v>
      </c>
      <c r="D16" s="124">
        <f t="shared" si="0"/>
        <v>1.3776921060000002</v>
      </c>
      <c r="E16" s="113">
        <v>45731</v>
      </c>
      <c r="F16" s="69">
        <v>78</v>
      </c>
      <c r="G16" s="65">
        <v>72</v>
      </c>
      <c r="H16" s="67"/>
      <c r="I16" s="258"/>
      <c r="J16" s="70"/>
      <c r="K16" s="70"/>
      <c r="L16" s="70"/>
      <c r="M16" s="70"/>
      <c r="N16" s="129">
        <f t="shared" si="1"/>
        <v>22</v>
      </c>
    </row>
    <row r="17" spans="1:14" s="56" customFormat="1" ht="12">
      <c r="A17" s="265" t="s">
        <v>206</v>
      </c>
      <c r="B17" s="270">
        <v>35917571</v>
      </c>
      <c r="C17" s="269" t="s">
        <v>254</v>
      </c>
      <c r="D17" s="124">
        <f t="shared" si="0"/>
        <v>0.75315</v>
      </c>
      <c r="E17" s="114">
        <v>25000</v>
      </c>
      <c r="F17" s="69">
        <v>69</v>
      </c>
      <c r="G17" s="65">
        <v>72</v>
      </c>
      <c r="H17" s="67"/>
      <c r="I17" s="258"/>
      <c r="J17" s="70"/>
      <c r="K17" s="70"/>
      <c r="L17" s="70"/>
      <c r="M17" s="70"/>
      <c r="N17" s="129">
        <f t="shared" si="1"/>
        <v>31</v>
      </c>
    </row>
    <row r="18" spans="1:14" s="56" customFormat="1" ht="12">
      <c r="A18" s="265" t="s">
        <v>88</v>
      </c>
      <c r="B18" s="267">
        <v>36736490</v>
      </c>
      <c r="C18" s="265" t="s">
        <v>255</v>
      </c>
      <c r="D18" s="124">
        <f t="shared" si="0"/>
        <v>0.16048120200000002</v>
      </c>
      <c r="E18" s="113">
        <v>5327</v>
      </c>
      <c r="F18" s="69">
        <v>70</v>
      </c>
      <c r="G18" s="65">
        <v>72</v>
      </c>
      <c r="H18" s="67"/>
      <c r="I18" s="258"/>
      <c r="J18" s="70"/>
      <c r="K18" s="70"/>
      <c r="L18" s="70"/>
      <c r="M18" s="70"/>
      <c r="N18" s="129">
        <f t="shared" si="1"/>
        <v>30</v>
      </c>
    </row>
    <row r="19" spans="1:14" s="56" customFormat="1" ht="12">
      <c r="A19" s="265" t="s">
        <v>90</v>
      </c>
      <c r="B19" s="267">
        <v>34146237</v>
      </c>
      <c r="C19" s="265" t="s">
        <v>256</v>
      </c>
      <c r="D19" s="124">
        <f t="shared" si="0"/>
        <v>0.7847823</v>
      </c>
      <c r="E19" s="114">
        <v>26050</v>
      </c>
      <c r="F19" s="69">
        <v>70</v>
      </c>
      <c r="G19" s="65">
        <v>72</v>
      </c>
      <c r="H19" s="67"/>
      <c r="I19" s="258"/>
      <c r="J19" s="70"/>
      <c r="K19" s="70"/>
      <c r="L19" s="70"/>
      <c r="M19" s="70"/>
      <c r="N19" s="129">
        <f t="shared" si="1"/>
        <v>30</v>
      </c>
    </row>
    <row r="20" spans="1:14" s="56" customFormat="1" ht="12">
      <c r="A20" s="269" t="s">
        <v>146</v>
      </c>
      <c r="B20" s="268">
        <v>35728256</v>
      </c>
      <c r="C20" s="269" t="s">
        <v>257</v>
      </c>
      <c r="D20" s="124">
        <f t="shared" si="0"/>
        <v>0.686179902</v>
      </c>
      <c r="E20" s="114">
        <v>22777</v>
      </c>
      <c r="F20" s="69">
        <v>69</v>
      </c>
      <c r="G20" s="65">
        <v>72</v>
      </c>
      <c r="H20" s="67"/>
      <c r="I20" s="258"/>
      <c r="J20" s="70"/>
      <c r="K20" s="70"/>
      <c r="L20" s="70"/>
      <c r="M20" s="70"/>
      <c r="N20" s="129">
        <f t="shared" si="1"/>
        <v>31</v>
      </c>
    </row>
    <row r="21" spans="1:14" s="56" customFormat="1" ht="12">
      <c r="A21" s="269" t="s">
        <v>207</v>
      </c>
      <c r="B21" s="268">
        <v>31568963</v>
      </c>
      <c r="C21" s="269" t="s">
        <v>258</v>
      </c>
      <c r="D21" s="124">
        <f t="shared" si="0"/>
        <v>1.144788</v>
      </c>
      <c r="E21" s="114">
        <v>38000</v>
      </c>
      <c r="F21" s="69">
        <v>60</v>
      </c>
      <c r="G21" s="65">
        <v>72</v>
      </c>
      <c r="H21" s="67"/>
      <c r="I21" s="258"/>
      <c r="J21" s="70"/>
      <c r="K21" s="70"/>
      <c r="L21" s="70"/>
      <c r="M21" s="70"/>
      <c r="N21" s="129">
        <f t="shared" si="1"/>
        <v>40</v>
      </c>
    </row>
    <row r="22" spans="1:14" s="56" customFormat="1" ht="12">
      <c r="A22" s="265" t="s">
        <v>93</v>
      </c>
      <c r="B22" s="267">
        <v>34134727</v>
      </c>
      <c r="C22" s="265" t="s">
        <v>259</v>
      </c>
      <c r="D22" s="124">
        <f t="shared" si="0"/>
        <v>0.21088200000000001</v>
      </c>
      <c r="E22" s="114">
        <v>7000</v>
      </c>
      <c r="F22" s="69">
        <v>70</v>
      </c>
      <c r="G22" s="65">
        <v>72</v>
      </c>
      <c r="H22" s="67"/>
      <c r="I22" s="258"/>
      <c r="J22" s="70"/>
      <c r="K22" s="70"/>
      <c r="L22" s="70"/>
      <c r="M22" s="70"/>
      <c r="N22" s="129">
        <f t="shared" si="1"/>
        <v>30</v>
      </c>
    </row>
    <row r="23" spans="1:14" s="56" customFormat="1" ht="12">
      <c r="A23" s="265" t="s">
        <v>208</v>
      </c>
      <c r="B23" s="267">
        <v>36675431</v>
      </c>
      <c r="C23" s="265" t="s">
        <v>260</v>
      </c>
      <c r="D23" s="124">
        <f t="shared" si="0"/>
        <v>0.9175777079999999</v>
      </c>
      <c r="E23" s="113">
        <v>30458</v>
      </c>
      <c r="F23" s="69">
        <v>70</v>
      </c>
      <c r="G23" s="65">
        <v>72</v>
      </c>
      <c r="H23" s="67"/>
      <c r="I23" s="258"/>
      <c r="J23" s="70"/>
      <c r="K23" s="70"/>
      <c r="L23" s="70"/>
      <c r="M23" s="70"/>
      <c r="N23" s="129">
        <f t="shared" si="1"/>
        <v>30</v>
      </c>
    </row>
    <row r="24" spans="1:14" s="73" customFormat="1" ht="12">
      <c r="A24" s="269" t="s">
        <v>209</v>
      </c>
      <c r="B24" s="265">
        <v>591998</v>
      </c>
      <c r="C24" s="269" t="s">
        <v>261</v>
      </c>
      <c r="D24" s="124">
        <f t="shared" si="0"/>
        <v>1.235166</v>
      </c>
      <c r="E24" s="113">
        <v>41000</v>
      </c>
      <c r="F24" s="69">
        <v>59</v>
      </c>
      <c r="G24" s="65">
        <v>72</v>
      </c>
      <c r="H24" s="67"/>
      <c r="I24" s="258"/>
      <c r="J24" s="70"/>
      <c r="K24" s="70"/>
      <c r="L24" s="70"/>
      <c r="M24" s="70"/>
      <c r="N24" s="129">
        <f t="shared" si="1"/>
        <v>41</v>
      </c>
    </row>
    <row r="25" spans="1:14" s="56" customFormat="1" ht="12">
      <c r="A25" s="265" t="s">
        <v>210</v>
      </c>
      <c r="B25" s="268">
        <v>35880236</v>
      </c>
      <c r="C25" s="265" t="s">
        <v>262</v>
      </c>
      <c r="D25" s="124">
        <f t="shared" si="0"/>
        <v>0.708202008</v>
      </c>
      <c r="E25" s="114">
        <v>23508</v>
      </c>
      <c r="F25" s="69">
        <v>70</v>
      </c>
      <c r="G25" s="65">
        <v>72</v>
      </c>
      <c r="H25" s="67"/>
      <c r="I25" s="258"/>
      <c r="J25" s="70"/>
      <c r="K25" s="70"/>
      <c r="L25" s="70"/>
      <c r="M25" s="70"/>
      <c r="N25" s="129">
        <f t="shared" si="1"/>
        <v>30</v>
      </c>
    </row>
    <row r="26" spans="1:14" s="56" customFormat="1" ht="12">
      <c r="A26" s="271" t="s">
        <v>211</v>
      </c>
      <c r="B26" s="272">
        <v>31652859</v>
      </c>
      <c r="C26" s="265" t="s">
        <v>263</v>
      </c>
      <c r="D26" s="125">
        <f t="shared" si="0"/>
        <v>2.53992306</v>
      </c>
      <c r="E26" s="115">
        <v>84310</v>
      </c>
      <c r="F26" s="69">
        <v>59</v>
      </c>
      <c r="G26" s="65">
        <v>72</v>
      </c>
      <c r="H26" s="67"/>
      <c r="I26" s="258"/>
      <c r="J26" s="70"/>
      <c r="K26" s="70"/>
      <c r="L26" s="70"/>
      <c r="M26" s="70"/>
      <c r="N26" s="129">
        <f t="shared" si="1"/>
        <v>41</v>
      </c>
    </row>
    <row r="27" spans="1:14" s="56" customFormat="1" ht="12">
      <c r="A27" s="271" t="s">
        <v>211</v>
      </c>
      <c r="B27" s="272">
        <v>31652859</v>
      </c>
      <c r="C27" s="265" t="s">
        <v>264</v>
      </c>
      <c r="D27" s="125">
        <f t="shared" si="0"/>
        <v>1.699829424</v>
      </c>
      <c r="E27" s="115">
        <v>56424</v>
      </c>
      <c r="F27" s="69">
        <v>59</v>
      </c>
      <c r="G27" s="65">
        <v>72</v>
      </c>
      <c r="H27" s="74"/>
      <c r="I27" s="72"/>
      <c r="J27" s="70"/>
      <c r="K27" s="70"/>
      <c r="L27" s="70"/>
      <c r="M27" s="70"/>
      <c r="N27" s="129">
        <f t="shared" si="1"/>
        <v>41</v>
      </c>
    </row>
    <row r="28" spans="1:14" s="56" customFormat="1" ht="12">
      <c r="A28" s="265" t="s">
        <v>211</v>
      </c>
      <c r="B28" s="268">
        <v>31652859</v>
      </c>
      <c r="C28" s="265" t="s">
        <v>336</v>
      </c>
      <c r="D28" s="124">
        <f t="shared" si="0"/>
        <v>4.239752484</v>
      </c>
      <c r="E28" s="113">
        <f>E26+E27</f>
        <v>140734</v>
      </c>
      <c r="F28" s="76"/>
      <c r="G28" s="65">
        <v>72</v>
      </c>
      <c r="H28" s="74"/>
      <c r="I28" s="72"/>
      <c r="J28" s="70"/>
      <c r="K28" s="70"/>
      <c r="L28" s="70"/>
      <c r="M28" s="70"/>
      <c r="N28" s="129"/>
    </row>
    <row r="29" spans="1:14" s="56" customFormat="1" ht="12">
      <c r="A29" s="265" t="s">
        <v>212</v>
      </c>
      <c r="B29" s="267">
        <v>36017680</v>
      </c>
      <c r="C29" s="265" t="s">
        <v>265</v>
      </c>
      <c r="D29" s="124">
        <f t="shared" si="0"/>
        <v>1.778367906</v>
      </c>
      <c r="E29" s="114">
        <v>59031</v>
      </c>
      <c r="F29" s="69">
        <v>58</v>
      </c>
      <c r="G29" s="65">
        <v>72</v>
      </c>
      <c r="H29" s="74"/>
      <c r="I29" s="72"/>
      <c r="J29" s="70"/>
      <c r="K29" s="70"/>
      <c r="L29" s="70"/>
      <c r="M29" s="70"/>
      <c r="N29" s="129">
        <f t="shared" si="1"/>
        <v>42</v>
      </c>
    </row>
    <row r="30" spans="1:14" s="56" customFormat="1" ht="12">
      <c r="A30" s="265" t="s">
        <v>97</v>
      </c>
      <c r="B30" s="267">
        <v>35738685</v>
      </c>
      <c r="C30" s="265" t="s">
        <v>266</v>
      </c>
      <c r="D30" s="124">
        <f t="shared" si="0"/>
        <v>0.586944858</v>
      </c>
      <c r="E30" s="114">
        <v>19483</v>
      </c>
      <c r="F30" s="69">
        <v>58</v>
      </c>
      <c r="G30" s="65">
        <v>72</v>
      </c>
      <c r="H30" s="67"/>
      <c r="I30" s="258"/>
      <c r="J30" s="70"/>
      <c r="K30" s="70"/>
      <c r="L30" s="70"/>
      <c r="M30" s="70"/>
      <c r="N30" s="129">
        <f t="shared" si="1"/>
        <v>42</v>
      </c>
    </row>
    <row r="31" spans="1:14" s="56" customFormat="1" ht="12">
      <c r="A31" s="265" t="s">
        <v>213</v>
      </c>
      <c r="B31" s="267">
        <v>36410110</v>
      </c>
      <c r="C31" s="265" t="s">
        <v>267</v>
      </c>
      <c r="D31" s="124">
        <f t="shared" si="0"/>
        <v>0.9414977520000001</v>
      </c>
      <c r="E31" s="114">
        <v>31252</v>
      </c>
      <c r="F31" s="69">
        <v>64</v>
      </c>
      <c r="G31" s="65">
        <v>72</v>
      </c>
      <c r="H31" s="67"/>
      <c r="I31" s="258"/>
      <c r="J31" s="70"/>
      <c r="K31" s="70"/>
      <c r="L31" s="70"/>
      <c r="M31" s="70"/>
      <c r="N31" s="129">
        <f t="shared" si="1"/>
        <v>36</v>
      </c>
    </row>
    <row r="32" spans="1:14" s="56" customFormat="1" ht="12">
      <c r="A32" s="265" t="s">
        <v>214</v>
      </c>
      <c r="B32" s="267">
        <v>36410543</v>
      </c>
      <c r="C32" s="265" t="s">
        <v>268</v>
      </c>
      <c r="D32" s="124">
        <f t="shared" si="0"/>
        <v>1.7662572539999999</v>
      </c>
      <c r="E32" s="113">
        <v>58629</v>
      </c>
      <c r="F32" s="69">
        <v>70</v>
      </c>
      <c r="G32" s="65">
        <v>72</v>
      </c>
      <c r="H32" s="67"/>
      <c r="I32" s="258"/>
      <c r="J32" s="70"/>
      <c r="K32" s="70"/>
      <c r="L32" s="70"/>
      <c r="M32" s="70"/>
      <c r="N32" s="129">
        <f t="shared" si="1"/>
        <v>30</v>
      </c>
    </row>
    <row r="33" spans="1:14" s="56" customFormat="1" ht="12">
      <c r="A33" s="265" t="s">
        <v>102</v>
      </c>
      <c r="B33" s="267">
        <v>34135227</v>
      </c>
      <c r="C33" s="265" t="s">
        <v>269</v>
      </c>
      <c r="D33" s="124">
        <f t="shared" si="0"/>
        <v>0.5317239</v>
      </c>
      <c r="E33" s="113">
        <v>17650</v>
      </c>
      <c r="F33" s="69">
        <v>63</v>
      </c>
      <c r="G33" s="65">
        <v>72</v>
      </c>
      <c r="H33" s="67"/>
      <c r="I33" s="258"/>
      <c r="J33" s="70"/>
      <c r="K33" s="70"/>
      <c r="L33" s="70"/>
      <c r="M33" s="70"/>
      <c r="N33" s="129">
        <f t="shared" si="1"/>
        <v>37</v>
      </c>
    </row>
    <row r="34" spans="1:14" s="56" customFormat="1" ht="12">
      <c r="A34" s="267" t="s">
        <v>215</v>
      </c>
      <c r="B34" s="268">
        <v>35698616</v>
      </c>
      <c r="C34" s="267" t="s">
        <v>270</v>
      </c>
      <c r="D34" s="124">
        <f t="shared" si="0"/>
        <v>0.95981436</v>
      </c>
      <c r="E34" s="113">
        <v>31860</v>
      </c>
      <c r="F34" s="69">
        <v>70</v>
      </c>
      <c r="G34" s="65">
        <v>72</v>
      </c>
      <c r="H34" s="67"/>
      <c r="I34" s="258"/>
      <c r="J34" s="70"/>
      <c r="K34" s="72"/>
      <c r="L34" s="70"/>
      <c r="M34" s="70"/>
      <c r="N34" s="129">
        <f t="shared" si="1"/>
        <v>30</v>
      </c>
    </row>
    <row r="35" spans="1:14" s="56" customFormat="1" ht="12">
      <c r="A35" s="267" t="s">
        <v>216</v>
      </c>
      <c r="B35" s="268">
        <v>36242730</v>
      </c>
      <c r="C35" s="267" t="s">
        <v>271</v>
      </c>
      <c r="D35" s="124">
        <f t="shared" si="0"/>
        <v>1.03678629</v>
      </c>
      <c r="E35" s="113">
        <v>34415</v>
      </c>
      <c r="F35" s="69">
        <v>68</v>
      </c>
      <c r="G35" s="65">
        <v>72</v>
      </c>
      <c r="H35" s="67"/>
      <c r="I35" s="258"/>
      <c r="J35" s="70"/>
      <c r="K35" s="70"/>
      <c r="L35" s="70"/>
      <c r="M35" s="70"/>
      <c r="N35" s="129">
        <f t="shared" si="1"/>
        <v>32</v>
      </c>
    </row>
    <row r="36" spans="1:14" s="56" customFormat="1" ht="12">
      <c r="A36" s="265" t="s">
        <v>112</v>
      </c>
      <c r="B36" s="266">
        <v>36024929</v>
      </c>
      <c r="C36" s="265" t="s">
        <v>272</v>
      </c>
      <c r="D36" s="124">
        <f t="shared" si="0"/>
        <v>0.9001648800000001</v>
      </c>
      <c r="E36" s="113">
        <v>29880</v>
      </c>
      <c r="F36" s="69">
        <v>43</v>
      </c>
      <c r="G36" s="65">
        <v>72</v>
      </c>
      <c r="H36" s="67"/>
      <c r="I36" s="258"/>
      <c r="J36" s="70"/>
      <c r="K36" s="70"/>
      <c r="L36" s="70"/>
      <c r="M36" s="70"/>
      <c r="N36" s="129">
        <f t="shared" si="1"/>
        <v>57</v>
      </c>
    </row>
    <row r="37" spans="1:14" s="56" customFormat="1" ht="12">
      <c r="A37" s="265" t="s">
        <v>113</v>
      </c>
      <c r="B37" s="267">
        <v>36369209</v>
      </c>
      <c r="C37" s="265" t="s">
        <v>273</v>
      </c>
      <c r="D37" s="124">
        <f t="shared" si="0"/>
        <v>0.751523196</v>
      </c>
      <c r="E37" s="114">
        <v>24946</v>
      </c>
      <c r="F37" s="69">
        <v>60</v>
      </c>
      <c r="G37" s="65">
        <v>72</v>
      </c>
      <c r="H37" s="74"/>
      <c r="I37" s="72"/>
      <c r="J37" s="70"/>
      <c r="K37" s="70"/>
      <c r="L37" s="70"/>
      <c r="M37" s="70"/>
      <c r="N37" s="129">
        <f t="shared" si="1"/>
        <v>40</v>
      </c>
    </row>
    <row r="38" spans="1:14" s="56" customFormat="1" ht="12">
      <c r="A38" s="265" t="s">
        <v>217</v>
      </c>
      <c r="B38" s="268">
        <v>36055832</v>
      </c>
      <c r="C38" s="265" t="s">
        <v>274</v>
      </c>
      <c r="D38" s="124">
        <f t="shared" si="0"/>
        <v>0.66894783</v>
      </c>
      <c r="E38" s="113">
        <v>22205</v>
      </c>
      <c r="F38" s="69">
        <v>45</v>
      </c>
      <c r="G38" s="65">
        <v>72</v>
      </c>
      <c r="H38" s="74"/>
      <c r="I38" s="72"/>
      <c r="J38" s="70"/>
      <c r="K38" s="70"/>
      <c r="L38" s="70"/>
      <c r="M38" s="70"/>
      <c r="N38" s="129">
        <f t="shared" si="1"/>
        <v>55</v>
      </c>
    </row>
    <row r="39" spans="1:14" s="56" customFormat="1" ht="12">
      <c r="A39" s="265" t="s">
        <v>218</v>
      </c>
      <c r="B39" s="266">
        <v>36315303</v>
      </c>
      <c r="C39" s="265" t="s">
        <v>275</v>
      </c>
      <c r="D39" s="124">
        <f t="shared" si="0"/>
        <v>1.334220288</v>
      </c>
      <c r="E39" s="113">
        <v>44288</v>
      </c>
      <c r="F39" s="69">
        <v>60</v>
      </c>
      <c r="G39" s="65">
        <v>72</v>
      </c>
      <c r="H39" s="67"/>
      <c r="I39" s="258"/>
      <c r="J39" s="70"/>
      <c r="K39" s="70"/>
      <c r="L39" s="70"/>
      <c r="M39" s="70"/>
      <c r="N39" s="129">
        <f t="shared" si="1"/>
        <v>40</v>
      </c>
    </row>
    <row r="40" spans="1:14" s="56" customFormat="1" ht="12">
      <c r="A40" s="265" t="s">
        <v>219</v>
      </c>
      <c r="B40" s="267">
        <v>36023299</v>
      </c>
      <c r="C40" s="265" t="s">
        <v>276</v>
      </c>
      <c r="D40" s="124">
        <f t="shared" si="0"/>
        <v>1.081915038</v>
      </c>
      <c r="E40" s="113">
        <v>35913</v>
      </c>
      <c r="F40" s="69">
        <v>60</v>
      </c>
      <c r="G40" s="65">
        <v>72</v>
      </c>
      <c r="H40" s="74"/>
      <c r="I40" s="72"/>
      <c r="J40" s="70"/>
      <c r="K40" s="70"/>
      <c r="L40" s="70"/>
      <c r="M40" s="70"/>
      <c r="N40" s="129">
        <f t="shared" si="1"/>
        <v>40</v>
      </c>
    </row>
    <row r="41" spans="1:14" s="56" customFormat="1" ht="12">
      <c r="A41" s="265" t="s">
        <v>220</v>
      </c>
      <c r="B41" s="268">
        <v>36034584</v>
      </c>
      <c r="C41" s="265" t="s">
        <v>277</v>
      </c>
      <c r="D41" s="124">
        <f t="shared" si="0"/>
        <v>0.981384576</v>
      </c>
      <c r="E41" s="114">
        <v>32576</v>
      </c>
      <c r="F41" s="69">
        <v>45</v>
      </c>
      <c r="G41" s="65">
        <v>72</v>
      </c>
      <c r="H41" s="74"/>
      <c r="I41" s="72"/>
      <c r="J41" s="70"/>
      <c r="K41" s="70"/>
      <c r="L41" s="70"/>
      <c r="M41" s="70"/>
      <c r="N41" s="129">
        <f t="shared" si="1"/>
        <v>55</v>
      </c>
    </row>
    <row r="42" spans="1:14" s="56" customFormat="1" ht="12">
      <c r="A42" s="265" t="s">
        <v>221</v>
      </c>
      <c r="B42" s="266">
        <v>43817602</v>
      </c>
      <c r="C42" s="265" t="s">
        <v>278</v>
      </c>
      <c r="D42" s="124">
        <f t="shared" si="0"/>
        <v>1.330544916</v>
      </c>
      <c r="E42" s="114">
        <v>44166</v>
      </c>
      <c r="F42" s="69">
        <v>53</v>
      </c>
      <c r="G42" s="65">
        <v>72</v>
      </c>
      <c r="H42" s="74"/>
      <c r="I42" s="72"/>
      <c r="J42" s="70"/>
      <c r="K42" s="70"/>
      <c r="L42" s="70"/>
      <c r="M42" s="70"/>
      <c r="N42" s="129">
        <f t="shared" si="1"/>
        <v>47</v>
      </c>
    </row>
    <row r="43" spans="1:14" s="56" customFormat="1" ht="12">
      <c r="A43" s="265" t="s">
        <v>223</v>
      </c>
      <c r="B43" s="266">
        <v>31341624</v>
      </c>
      <c r="C43" s="265" t="s">
        <v>280</v>
      </c>
      <c r="D43" s="124">
        <f>(E43*30.126)/1000000</f>
        <v>1.298069088</v>
      </c>
      <c r="E43" s="114">
        <v>43088</v>
      </c>
      <c r="F43" s="69">
        <v>55</v>
      </c>
      <c r="G43" s="65">
        <v>72</v>
      </c>
      <c r="H43" s="67"/>
      <c r="I43" s="258"/>
      <c r="J43" s="70"/>
      <c r="K43" s="70"/>
      <c r="L43" s="70"/>
      <c r="M43" s="70"/>
      <c r="N43" s="129">
        <f>100-F43</f>
        <v>45</v>
      </c>
    </row>
    <row r="44" spans="1:14" s="56" customFormat="1" ht="24">
      <c r="A44" s="269" t="s">
        <v>222</v>
      </c>
      <c r="B44" s="265">
        <v>35791489</v>
      </c>
      <c r="C44" s="269" t="s">
        <v>279</v>
      </c>
      <c r="D44" s="124">
        <f>(E44*30.126)/1000000</f>
        <v>1.226610216</v>
      </c>
      <c r="E44" s="113">
        <v>40716</v>
      </c>
      <c r="F44" s="69">
        <v>68</v>
      </c>
      <c r="G44" s="65">
        <v>72</v>
      </c>
      <c r="H44" s="262"/>
      <c r="I44" s="72"/>
      <c r="J44" s="70"/>
      <c r="K44" s="70"/>
      <c r="L44" s="70"/>
      <c r="M44" s="70"/>
      <c r="N44" s="129">
        <f>100-F44</f>
        <v>32</v>
      </c>
    </row>
    <row r="45" spans="1:14" s="56" customFormat="1" ht="12">
      <c r="A45" s="265" t="s">
        <v>224</v>
      </c>
      <c r="B45" s="270">
        <v>35970138</v>
      </c>
      <c r="C45" s="269" t="s">
        <v>281</v>
      </c>
      <c r="D45" s="124">
        <f t="shared" si="0"/>
        <v>0.282340872</v>
      </c>
      <c r="E45" s="113">
        <v>9372</v>
      </c>
      <c r="F45" s="69">
        <v>39</v>
      </c>
      <c r="G45" s="65">
        <v>72</v>
      </c>
      <c r="H45" s="74"/>
      <c r="I45" s="72"/>
      <c r="J45" s="70"/>
      <c r="K45" s="70"/>
      <c r="L45" s="70"/>
      <c r="M45" s="70"/>
      <c r="N45" s="129">
        <f t="shared" si="1"/>
        <v>61</v>
      </c>
    </row>
    <row r="46" spans="1:14" s="56" customFormat="1" ht="12">
      <c r="A46" s="265" t="s">
        <v>225</v>
      </c>
      <c r="B46" s="267">
        <v>36744930</v>
      </c>
      <c r="C46" s="265" t="s">
        <v>282</v>
      </c>
      <c r="D46" s="124">
        <f t="shared" si="0"/>
        <v>0.5244936600000001</v>
      </c>
      <c r="E46" s="119">
        <v>17410</v>
      </c>
      <c r="F46" s="61">
        <v>70</v>
      </c>
      <c r="G46" s="65">
        <v>72</v>
      </c>
      <c r="H46" s="63"/>
      <c r="I46" s="65"/>
      <c r="J46" s="256"/>
      <c r="K46" s="256"/>
      <c r="L46" s="256"/>
      <c r="M46" s="256"/>
      <c r="N46" s="129">
        <f t="shared" si="1"/>
        <v>30</v>
      </c>
    </row>
    <row r="47" spans="1:14" s="56" customFormat="1" ht="12">
      <c r="A47" s="265" t="s">
        <v>226</v>
      </c>
      <c r="B47" s="267">
        <v>35813750</v>
      </c>
      <c r="C47" s="265" t="s">
        <v>352</v>
      </c>
      <c r="D47" s="124">
        <f t="shared" si="0"/>
        <v>1.498346736</v>
      </c>
      <c r="E47" s="113">
        <v>49736</v>
      </c>
      <c r="F47" s="69">
        <v>65</v>
      </c>
      <c r="G47" s="65">
        <v>72</v>
      </c>
      <c r="H47" s="67"/>
      <c r="I47" s="258"/>
      <c r="J47" s="70"/>
      <c r="K47" s="70"/>
      <c r="L47" s="70"/>
      <c r="M47" s="70"/>
      <c r="N47" s="129">
        <f t="shared" si="1"/>
        <v>35</v>
      </c>
    </row>
    <row r="48" spans="1:14" s="56" customFormat="1" ht="12">
      <c r="A48" s="273" t="s">
        <v>227</v>
      </c>
      <c r="B48" s="272">
        <v>31568378</v>
      </c>
      <c r="C48" s="269" t="s">
        <v>283</v>
      </c>
      <c r="D48" s="125">
        <f t="shared" si="0"/>
        <v>1.25037963</v>
      </c>
      <c r="E48" s="115">
        <v>41505</v>
      </c>
      <c r="F48" s="69">
        <v>60</v>
      </c>
      <c r="G48" s="65">
        <v>72</v>
      </c>
      <c r="H48" s="67"/>
      <c r="I48" s="258"/>
      <c r="J48" s="70"/>
      <c r="K48" s="72"/>
      <c r="L48" s="70"/>
      <c r="M48" s="70"/>
      <c r="N48" s="129">
        <f t="shared" si="1"/>
        <v>40</v>
      </c>
    </row>
    <row r="49" spans="1:14" s="56" customFormat="1" ht="12">
      <c r="A49" s="273" t="s">
        <v>227</v>
      </c>
      <c r="B49" s="272">
        <v>31568378</v>
      </c>
      <c r="C49" s="269" t="s">
        <v>284</v>
      </c>
      <c r="D49" s="125">
        <f t="shared" si="0"/>
        <v>0.903418488</v>
      </c>
      <c r="E49" s="115">
        <v>29988</v>
      </c>
      <c r="F49" s="69">
        <v>60</v>
      </c>
      <c r="G49" s="65">
        <v>72</v>
      </c>
      <c r="H49" s="67"/>
      <c r="I49" s="258"/>
      <c r="J49" s="70"/>
      <c r="K49" s="70"/>
      <c r="L49" s="70"/>
      <c r="M49" s="70"/>
      <c r="N49" s="129">
        <f t="shared" si="1"/>
        <v>40</v>
      </c>
    </row>
    <row r="50" spans="1:14" s="56" customFormat="1" ht="12">
      <c r="A50" s="269" t="s">
        <v>227</v>
      </c>
      <c r="B50" s="268">
        <v>31568378</v>
      </c>
      <c r="C50" s="269" t="s">
        <v>336</v>
      </c>
      <c r="D50" s="124">
        <f t="shared" si="0"/>
        <v>2.153798118</v>
      </c>
      <c r="E50" s="113">
        <f>E48+E49</f>
        <v>71493</v>
      </c>
      <c r="F50" s="69"/>
      <c r="G50" s="65">
        <v>72</v>
      </c>
      <c r="H50" s="67"/>
      <c r="I50" s="258"/>
      <c r="J50" s="70"/>
      <c r="K50" s="70"/>
      <c r="L50" s="70"/>
      <c r="M50" s="70"/>
      <c r="N50" s="129"/>
    </row>
    <row r="51" spans="1:14" s="56" customFormat="1" ht="12">
      <c r="A51" s="265" t="s">
        <v>228</v>
      </c>
      <c r="B51" s="274">
        <v>36525162</v>
      </c>
      <c r="C51" s="265" t="s">
        <v>285</v>
      </c>
      <c r="D51" s="124">
        <f t="shared" si="0"/>
        <v>1.049619966</v>
      </c>
      <c r="E51" s="113">
        <v>34841</v>
      </c>
      <c r="F51" s="69">
        <v>55</v>
      </c>
      <c r="G51" s="65">
        <v>72</v>
      </c>
      <c r="H51" s="67"/>
      <c r="I51" s="258"/>
      <c r="J51" s="70"/>
      <c r="K51" s="70"/>
      <c r="L51" s="70"/>
      <c r="M51" s="70"/>
      <c r="N51" s="129">
        <f t="shared" si="1"/>
        <v>45</v>
      </c>
    </row>
    <row r="52" spans="1:14" s="56" customFormat="1" ht="12">
      <c r="A52" s="265" t="s">
        <v>119</v>
      </c>
      <c r="B52" s="265">
        <v>31645861</v>
      </c>
      <c r="C52" s="265" t="s">
        <v>286</v>
      </c>
      <c r="D52" s="124">
        <f t="shared" si="0"/>
        <v>1.117132332</v>
      </c>
      <c r="E52" s="114">
        <v>37082</v>
      </c>
      <c r="F52" s="69">
        <v>70</v>
      </c>
      <c r="G52" s="65">
        <v>72</v>
      </c>
      <c r="H52" s="67"/>
      <c r="I52" s="258"/>
      <c r="J52" s="70"/>
      <c r="K52" s="70"/>
      <c r="L52" s="70"/>
      <c r="M52" s="70"/>
      <c r="N52" s="129">
        <f t="shared" si="1"/>
        <v>30</v>
      </c>
    </row>
    <row r="53" spans="1:14" s="56" customFormat="1" ht="12">
      <c r="A53" s="267" t="s">
        <v>229</v>
      </c>
      <c r="B53" s="267">
        <v>207187</v>
      </c>
      <c r="C53" s="267" t="s">
        <v>287</v>
      </c>
      <c r="D53" s="124">
        <f t="shared" si="0"/>
        <v>0.326294706</v>
      </c>
      <c r="E53" s="113">
        <v>10831</v>
      </c>
      <c r="F53" s="69">
        <v>68</v>
      </c>
      <c r="G53" s="65">
        <v>72</v>
      </c>
      <c r="H53" s="67"/>
      <c r="I53" s="258"/>
      <c r="J53" s="70"/>
      <c r="K53" s="70"/>
      <c r="L53" s="70"/>
      <c r="M53" s="70"/>
      <c r="N53" s="129">
        <f t="shared" si="1"/>
        <v>32</v>
      </c>
    </row>
    <row r="54" spans="1:14" s="56" customFormat="1" ht="12">
      <c r="A54" s="265" t="s">
        <v>230</v>
      </c>
      <c r="B54" s="268">
        <v>31652573</v>
      </c>
      <c r="C54" s="265" t="s">
        <v>288</v>
      </c>
      <c r="D54" s="124">
        <f t="shared" si="0"/>
        <v>0.901128912</v>
      </c>
      <c r="E54" s="114">
        <v>29912</v>
      </c>
      <c r="F54" s="69">
        <v>43</v>
      </c>
      <c r="G54" s="65">
        <v>72</v>
      </c>
      <c r="H54" s="67"/>
      <c r="I54" s="258"/>
      <c r="J54" s="70"/>
      <c r="K54" s="70"/>
      <c r="L54" s="70"/>
      <c r="M54" s="70"/>
      <c r="N54" s="129">
        <f t="shared" si="1"/>
        <v>57</v>
      </c>
    </row>
    <row r="55" spans="1:14" s="56" customFormat="1" ht="12">
      <c r="A55" s="275" t="s">
        <v>231</v>
      </c>
      <c r="B55" s="272">
        <v>35805609</v>
      </c>
      <c r="C55" s="267" t="s">
        <v>289</v>
      </c>
      <c r="D55" s="125">
        <f t="shared" si="0"/>
        <v>1.243992918</v>
      </c>
      <c r="E55" s="116">
        <v>41293</v>
      </c>
      <c r="F55" s="69">
        <v>60</v>
      </c>
      <c r="G55" s="65">
        <v>72</v>
      </c>
      <c r="H55" s="67"/>
      <c r="I55" s="258"/>
      <c r="J55" s="70"/>
      <c r="K55" s="70"/>
      <c r="L55" s="70"/>
      <c r="M55" s="70"/>
      <c r="N55" s="129">
        <f t="shared" si="1"/>
        <v>40</v>
      </c>
    </row>
    <row r="56" spans="1:14" s="56" customFormat="1" ht="12">
      <c r="A56" s="275" t="s">
        <v>231</v>
      </c>
      <c r="B56" s="272">
        <v>35805609</v>
      </c>
      <c r="C56" s="267" t="s">
        <v>290</v>
      </c>
      <c r="D56" s="125">
        <f t="shared" si="0"/>
        <v>1.241884098</v>
      </c>
      <c r="E56" s="116">
        <v>41223</v>
      </c>
      <c r="F56" s="69">
        <v>60</v>
      </c>
      <c r="G56" s="65">
        <v>72</v>
      </c>
      <c r="H56" s="67"/>
      <c r="I56" s="258"/>
      <c r="J56" s="70"/>
      <c r="K56" s="70"/>
      <c r="L56" s="70"/>
      <c r="M56" s="70"/>
      <c r="N56" s="129">
        <f t="shared" si="1"/>
        <v>40</v>
      </c>
    </row>
    <row r="57" spans="1:14" s="56" customFormat="1" ht="12">
      <c r="A57" s="275" t="s">
        <v>231</v>
      </c>
      <c r="B57" s="272">
        <v>35805609</v>
      </c>
      <c r="C57" s="267" t="s">
        <v>291</v>
      </c>
      <c r="D57" s="125">
        <f t="shared" si="0"/>
        <v>1.570679262</v>
      </c>
      <c r="E57" s="116">
        <v>52137</v>
      </c>
      <c r="F57" s="69">
        <v>60</v>
      </c>
      <c r="G57" s="65">
        <v>72</v>
      </c>
      <c r="H57" s="67"/>
      <c r="I57" s="258"/>
      <c r="J57" s="70"/>
      <c r="K57" s="70"/>
      <c r="L57" s="70"/>
      <c r="M57" s="70"/>
      <c r="N57" s="129">
        <f t="shared" si="1"/>
        <v>40</v>
      </c>
    </row>
    <row r="58" spans="1:14" s="56" customFormat="1" ht="12">
      <c r="A58" s="275" t="s">
        <v>231</v>
      </c>
      <c r="B58" s="272">
        <v>35805609</v>
      </c>
      <c r="C58" s="267" t="s">
        <v>292</v>
      </c>
      <c r="D58" s="125">
        <f t="shared" si="0"/>
        <v>1.49530401</v>
      </c>
      <c r="E58" s="115">
        <v>49635</v>
      </c>
      <c r="F58" s="69">
        <v>60</v>
      </c>
      <c r="G58" s="65">
        <v>72</v>
      </c>
      <c r="H58" s="67"/>
      <c r="I58" s="258"/>
      <c r="J58" s="70"/>
      <c r="K58" s="70"/>
      <c r="L58" s="70"/>
      <c r="M58" s="70"/>
      <c r="N58" s="129">
        <f t="shared" si="1"/>
        <v>40</v>
      </c>
    </row>
    <row r="59" spans="1:14" s="73" customFormat="1" ht="12">
      <c r="A59" s="275" t="s">
        <v>231</v>
      </c>
      <c r="B59" s="272">
        <v>35805609</v>
      </c>
      <c r="C59" s="267" t="s">
        <v>293</v>
      </c>
      <c r="D59" s="125">
        <f t="shared" si="0"/>
        <v>1.316144688</v>
      </c>
      <c r="E59" s="115">
        <v>43688</v>
      </c>
      <c r="F59" s="69">
        <v>60</v>
      </c>
      <c r="G59" s="65">
        <v>72</v>
      </c>
      <c r="H59" s="67"/>
      <c r="I59" s="258"/>
      <c r="J59" s="70"/>
      <c r="K59" s="70"/>
      <c r="L59" s="70"/>
      <c r="M59" s="70"/>
      <c r="N59" s="129">
        <f t="shared" si="1"/>
        <v>40</v>
      </c>
    </row>
    <row r="60" spans="1:14" s="56" customFormat="1" ht="12">
      <c r="A60" s="275" t="s">
        <v>231</v>
      </c>
      <c r="B60" s="272">
        <v>35805609</v>
      </c>
      <c r="C60" s="267" t="s">
        <v>294</v>
      </c>
      <c r="D60" s="125">
        <f t="shared" si="0"/>
        <v>1.25399475</v>
      </c>
      <c r="E60" s="116">
        <v>41625</v>
      </c>
      <c r="F60" s="69">
        <v>60</v>
      </c>
      <c r="G60" s="65">
        <v>72</v>
      </c>
      <c r="H60" s="67"/>
      <c r="I60" s="258"/>
      <c r="J60" s="70"/>
      <c r="K60" s="70"/>
      <c r="L60" s="70"/>
      <c r="M60" s="70"/>
      <c r="N60" s="129">
        <f t="shared" si="1"/>
        <v>40</v>
      </c>
    </row>
    <row r="61" spans="1:14" s="56" customFormat="1" ht="12">
      <c r="A61" s="267" t="s">
        <v>231</v>
      </c>
      <c r="B61" s="268">
        <v>35805609</v>
      </c>
      <c r="C61" s="267" t="s">
        <v>336</v>
      </c>
      <c r="D61" s="124">
        <f t="shared" si="0"/>
        <v>8.121999726</v>
      </c>
      <c r="E61" s="114">
        <f>SUM(E55:E60)</f>
        <v>269601</v>
      </c>
      <c r="F61" s="69"/>
      <c r="G61" s="65">
        <v>72</v>
      </c>
      <c r="H61" s="67"/>
      <c r="I61" s="258"/>
      <c r="J61" s="70"/>
      <c r="K61" s="70"/>
      <c r="L61" s="70"/>
      <c r="M61" s="70"/>
      <c r="N61" s="129"/>
    </row>
    <row r="62" spans="1:14" s="56" customFormat="1" ht="12">
      <c r="A62" s="265" t="s">
        <v>232</v>
      </c>
      <c r="B62" s="267">
        <v>36640158</v>
      </c>
      <c r="C62" s="265" t="s">
        <v>295</v>
      </c>
      <c r="D62" s="124">
        <f t="shared" si="0"/>
        <v>1.470510312</v>
      </c>
      <c r="E62" s="113">
        <v>48812</v>
      </c>
      <c r="F62" s="69">
        <v>63</v>
      </c>
      <c r="G62" s="65">
        <v>72</v>
      </c>
      <c r="H62" s="67"/>
      <c r="I62" s="258"/>
      <c r="J62" s="70"/>
      <c r="K62" s="70"/>
      <c r="L62" s="70"/>
      <c r="M62" s="70"/>
      <c r="N62" s="129">
        <f t="shared" si="1"/>
        <v>37</v>
      </c>
    </row>
    <row r="63" spans="1:14" s="56" customFormat="1" ht="12">
      <c r="A63" s="265" t="s">
        <v>233</v>
      </c>
      <c r="B63" s="267">
        <v>31596771</v>
      </c>
      <c r="C63" s="265" t="s">
        <v>296</v>
      </c>
      <c r="D63" s="124">
        <f t="shared" si="0"/>
        <v>0.9696956880000001</v>
      </c>
      <c r="E63" s="113">
        <v>32188</v>
      </c>
      <c r="F63" s="69">
        <v>60</v>
      </c>
      <c r="G63" s="65">
        <v>72</v>
      </c>
      <c r="H63" s="74"/>
      <c r="I63" s="72"/>
      <c r="J63" s="70"/>
      <c r="K63" s="70"/>
      <c r="L63" s="70"/>
      <c r="M63" s="70"/>
      <c r="N63" s="129">
        <f t="shared" si="1"/>
        <v>40</v>
      </c>
    </row>
    <row r="64" spans="1:14" s="56" customFormat="1" ht="12">
      <c r="A64" s="267" t="s">
        <v>234</v>
      </c>
      <c r="B64" s="267">
        <v>208051</v>
      </c>
      <c r="C64" s="267" t="s">
        <v>297</v>
      </c>
      <c r="D64" s="124">
        <f t="shared" si="0"/>
        <v>0.30126</v>
      </c>
      <c r="E64" s="114">
        <v>10000</v>
      </c>
      <c r="F64" s="76">
        <v>60</v>
      </c>
      <c r="G64" s="65">
        <v>72</v>
      </c>
      <c r="H64" s="74"/>
      <c r="I64" s="72"/>
      <c r="J64" s="70"/>
      <c r="K64" s="70"/>
      <c r="L64" s="70"/>
      <c r="M64" s="70"/>
      <c r="N64" s="129">
        <f t="shared" si="1"/>
        <v>40</v>
      </c>
    </row>
    <row r="65" spans="1:14" s="56" customFormat="1" ht="12">
      <c r="A65" s="265" t="s">
        <v>235</v>
      </c>
      <c r="B65" s="268">
        <v>34108505</v>
      </c>
      <c r="C65" s="265" t="s">
        <v>298</v>
      </c>
      <c r="D65" s="124">
        <f t="shared" si="0"/>
        <v>0.330000204</v>
      </c>
      <c r="E65" s="114">
        <v>10954</v>
      </c>
      <c r="F65" s="69">
        <v>70</v>
      </c>
      <c r="G65" s="65">
        <v>72</v>
      </c>
      <c r="H65" s="67"/>
      <c r="I65" s="258"/>
      <c r="J65" s="70"/>
      <c r="K65" s="70"/>
      <c r="L65" s="70"/>
      <c r="M65" s="70"/>
      <c r="N65" s="129">
        <f t="shared" si="1"/>
        <v>30</v>
      </c>
    </row>
    <row r="66" spans="1:14" s="56" customFormat="1" ht="12">
      <c r="A66" s="269" t="s">
        <v>341</v>
      </c>
      <c r="B66" s="268">
        <v>36143235</v>
      </c>
      <c r="C66" s="269" t="s">
        <v>342</v>
      </c>
      <c r="D66" s="124">
        <f t="shared" si="0"/>
        <v>0.760651374</v>
      </c>
      <c r="E66" s="114">
        <v>25249</v>
      </c>
      <c r="F66" s="69">
        <v>68</v>
      </c>
      <c r="G66" s="65">
        <v>72</v>
      </c>
      <c r="H66" s="67"/>
      <c r="I66" s="258"/>
      <c r="J66" s="70"/>
      <c r="K66" s="70"/>
      <c r="L66" s="70"/>
      <c r="M66" s="70"/>
      <c r="N66" s="129">
        <f t="shared" si="1"/>
        <v>32</v>
      </c>
    </row>
    <row r="67" spans="1:14" s="56" customFormat="1" ht="12">
      <c r="A67" s="273" t="s">
        <v>236</v>
      </c>
      <c r="B67" s="272">
        <v>31373585</v>
      </c>
      <c r="C67" s="269" t="s">
        <v>299</v>
      </c>
      <c r="D67" s="125">
        <f t="shared" si="0"/>
        <v>1.7932501500000002</v>
      </c>
      <c r="E67" s="116">
        <v>59525</v>
      </c>
      <c r="F67" s="69">
        <v>70</v>
      </c>
      <c r="G67" s="65">
        <v>72</v>
      </c>
      <c r="H67" s="67"/>
      <c r="I67" s="258"/>
      <c r="J67" s="70"/>
      <c r="K67" s="70"/>
      <c r="L67" s="70"/>
      <c r="M67" s="70"/>
      <c r="N67" s="129">
        <f t="shared" si="1"/>
        <v>30</v>
      </c>
    </row>
    <row r="68" spans="1:14" s="56" customFormat="1" ht="12">
      <c r="A68" s="273" t="s">
        <v>236</v>
      </c>
      <c r="B68" s="272">
        <v>31373585</v>
      </c>
      <c r="C68" s="269" t="s">
        <v>300</v>
      </c>
      <c r="D68" s="125">
        <f t="shared" si="0"/>
        <v>1.34136015</v>
      </c>
      <c r="E68" s="115">
        <v>44525</v>
      </c>
      <c r="F68" s="69">
        <v>70</v>
      </c>
      <c r="G68" s="65">
        <v>72</v>
      </c>
      <c r="H68" s="67"/>
      <c r="I68" s="258"/>
      <c r="J68" s="70"/>
      <c r="K68" s="70"/>
      <c r="L68" s="70"/>
      <c r="M68" s="70"/>
      <c r="N68" s="129">
        <f t="shared" si="1"/>
        <v>30</v>
      </c>
    </row>
    <row r="69" spans="1:14" s="56" customFormat="1" ht="12">
      <c r="A69" s="273" t="s">
        <v>236</v>
      </c>
      <c r="B69" s="272">
        <v>31373585</v>
      </c>
      <c r="C69" s="269" t="s">
        <v>301</v>
      </c>
      <c r="D69" s="125">
        <f t="shared" si="0"/>
        <v>1.6242131640000002</v>
      </c>
      <c r="E69" s="115">
        <v>53914</v>
      </c>
      <c r="F69" s="69">
        <v>67</v>
      </c>
      <c r="G69" s="65">
        <v>72</v>
      </c>
      <c r="H69" s="67"/>
      <c r="I69" s="258"/>
      <c r="J69" s="70"/>
      <c r="K69" s="70"/>
      <c r="L69" s="70"/>
      <c r="M69" s="70"/>
      <c r="N69" s="129">
        <f t="shared" si="1"/>
        <v>33</v>
      </c>
    </row>
    <row r="70" spans="1:14" s="56" customFormat="1" ht="12">
      <c r="A70" s="269" t="s">
        <v>236</v>
      </c>
      <c r="B70" s="268">
        <v>31373585</v>
      </c>
      <c r="C70" s="269" t="s">
        <v>336</v>
      </c>
      <c r="D70" s="124">
        <f t="shared" si="0"/>
        <v>4.758823464000001</v>
      </c>
      <c r="E70" s="113">
        <f>SUM(E67:E69)</f>
        <v>157964</v>
      </c>
      <c r="F70" s="69"/>
      <c r="G70" s="65">
        <v>72</v>
      </c>
      <c r="H70" s="67"/>
      <c r="I70" s="258"/>
      <c r="J70" s="70"/>
      <c r="K70" s="70"/>
      <c r="L70" s="70"/>
      <c r="M70" s="70"/>
      <c r="N70" s="129"/>
    </row>
    <row r="71" spans="1:14" s="56" customFormat="1" ht="12">
      <c r="A71" s="265" t="s">
        <v>237</v>
      </c>
      <c r="B71" s="276">
        <v>36518123</v>
      </c>
      <c r="C71" s="265" t="s">
        <v>302</v>
      </c>
      <c r="D71" s="124">
        <f t="shared" si="0"/>
        <v>1.131020418</v>
      </c>
      <c r="E71" s="113">
        <v>37543</v>
      </c>
      <c r="F71" s="69">
        <v>58</v>
      </c>
      <c r="G71" s="65">
        <v>72</v>
      </c>
      <c r="H71" s="67"/>
      <c r="I71" s="258"/>
      <c r="J71" s="70"/>
      <c r="K71" s="72"/>
      <c r="L71" s="70"/>
      <c r="M71" s="70"/>
      <c r="N71" s="129">
        <f t="shared" si="1"/>
        <v>42</v>
      </c>
    </row>
    <row r="72" spans="1:14" s="56" customFormat="1" ht="12">
      <c r="A72" s="265" t="s">
        <v>238</v>
      </c>
      <c r="B72" s="266">
        <v>36327204</v>
      </c>
      <c r="C72" s="265" t="s">
        <v>303</v>
      </c>
      <c r="D72" s="124">
        <f t="shared" si="0"/>
        <v>1.041998088</v>
      </c>
      <c r="E72" s="113">
        <v>34588</v>
      </c>
      <c r="F72" s="69">
        <v>64</v>
      </c>
      <c r="G72" s="65">
        <v>72</v>
      </c>
      <c r="H72" s="67"/>
      <c r="I72" s="258"/>
      <c r="J72" s="70"/>
      <c r="K72" s="70"/>
      <c r="L72" s="70"/>
      <c r="M72" s="70"/>
      <c r="N72" s="129">
        <f t="shared" si="1"/>
        <v>36</v>
      </c>
    </row>
    <row r="73" spans="1:14" s="56" customFormat="1" ht="12">
      <c r="A73" s="265" t="s">
        <v>127</v>
      </c>
      <c r="B73" s="268">
        <v>36383562</v>
      </c>
      <c r="C73" s="265" t="s">
        <v>304</v>
      </c>
      <c r="D73" s="124">
        <f t="shared" si="0"/>
        <v>0.940895232</v>
      </c>
      <c r="E73" s="113">
        <v>31232</v>
      </c>
      <c r="F73" s="69">
        <v>41</v>
      </c>
      <c r="G73" s="65">
        <v>72</v>
      </c>
      <c r="H73" s="67"/>
      <c r="I73" s="258"/>
      <c r="J73" s="70"/>
      <c r="K73" s="70"/>
      <c r="L73" s="70"/>
      <c r="M73" s="70"/>
      <c r="N73" s="129">
        <f t="shared" si="1"/>
        <v>59</v>
      </c>
    </row>
    <row r="74" spans="1:14" s="56" customFormat="1" ht="12">
      <c r="A74" s="265" t="s">
        <v>128</v>
      </c>
      <c r="B74" s="266">
        <v>31430210</v>
      </c>
      <c r="C74" s="265" t="s">
        <v>305</v>
      </c>
      <c r="D74" s="124">
        <f t="shared" si="0"/>
        <v>0.614540274</v>
      </c>
      <c r="E74" s="114">
        <v>20399</v>
      </c>
      <c r="F74" s="69">
        <v>47</v>
      </c>
      <c r="G74" s="65">
        <v>72</v>
      </c>
      <c r="H74" s="74"/>
      <c r="I74" s="72"/>
      <c r="J74" s="70"/>
      <c r="K74" s="70"/>
      <c r="L74" s="70"/>
      <c r="M74" s="70"/>
      <c r="N74" s="129">
        <f t="shared" si="1"/>
        <v>53</v>
      </c>
    </row>
    <row r="75" spans="1:14" s="56" customFormat="1" ht="12">
      <c r="A75" s="269" t="s">
        <v>339</v>
      </c>
      <c r="B75" s="265">
        <v>490750</v>
      </c>
      <c r="C75" s="269" t="s">
        <v>340</v>
      </c>
      <c r="D75" s="124">
        <f>(E75*30.126)/1000000</f>
        <v>1.4927433</v>
      </c>
      <c r="E75" s="114">
        <v>49550</v>
      </c>
      <c r="F75" s="76">
        <v>58</v>
      </c>
      <c r="G75" s="65">
        <v>72</v>
      </c>
      <c r="H75" s="74"/>
      <c r="I75" s="72"/>
      <c r="J75" s="70"/>
      <c r="K75" s="70"/>
      <c r="L75" s="70"/>
      <c r="M75" s="70"/>
      <c r="N75" s="129">
        <f>100-F75</f>
        <v>42</v>
      </c>
    </row>
    <row r="76" spans="1:14" s="56" customFormat="1" ht="12">
      <c r="A76" s="265" t="s">
        <v>239</v>
      </c>
      <c r="B76" s="267">
        <v>36682144</v>
      </c>
      <c r="C76" s="265" t="s">
        <v>306</v>
      </c>
      <c r="D76" s="124">
        <f t="shared" si="0"/>
        <v>1.1225248859999999</v>
      </c>
      <c r="E76" s="113">
        <v>37261</v>
      </c>
      <c r="F76" s="69">
        <v>70</v>
      </c>
      <c r="G76" s="65">
        <v>72</v>
      </c>
      <c r="H76" s="74"/>
      <c r="I76" s="72"/>
      <c r="J76" s="70"/>
      <c r="K76" s="70"/>
      <c r="L76" s="70"/>
      <c r="M76" s="70"/>
      <c r="N76" s="129">
        <f aca="true" t="shared" si="2" ref="N76:N114">100-F76</f>
        <v>30</v>
      </c>
    </row>
    <row r="77" spans="1:14" s="56" customFormat="1" ht="12">
      <c r="A77" s="265" t="s">
        <v>240</v>
      </c>
      <c r="B77" s="267">
        <v>31682731</v>
      </c>
      <c r="C77" s="265" t="s">
        <v>307</v>
      </c>
      <c r="D77" s="124">
        <f t="shared" si="0"/>
        <v>0.470055978</v>
      </c>
      <c r="E77" s="113">
        <v>15603</v>
      </c>
      <c r="F77" s="69">
        <v>45</v>
      </c>
      <c r="G77" s="65">
        <v>72</v>
      </c>
      <c r="H77" s="67"/>
      <c r="I77" s="258"/>
      <c r="J77" s="70"/>
      <c r="K77" s="70"/>
      <c r="L77" s="70"/>
      <c r="M77" s="70"/>
      <c r="N77" s="129">
        <f t="shared" si="2"/>
        <v>55</v>
      </c>
    </row>
    <row r="78" spans="1:14" s="56" customFormat="1" ht="12">
      <c r="A78" s="265" t="s">
        <v>241</v>
      </c>
      <c r="B78" s="266">
        <v>36331759</v>
      </c>
      <c r="C78" s="265" t="s">
        <v>308</v>
      </c>
      <c r="D78" s="124">
        <f t="shared" si="0"/>
        <v>0.745497996</v>
      </c>
      <c r="E78" s="113">
        <v>24746</v>
      </c>
      <c r="F78" s="69">
        <v>45</v>
      </c>
      <c r="G78" s="65">
        <v>72</v>
      </c>
      <c r="H78" s="74"/>
      <c r="I78" s="72"/>
      <c r="J78" s="70"/>
      <c r="K78" s="70"/>
      <c r="L78" s="70"/>
      <c r="M78" s="70"/>
      <c r="N78" s="129">
        <f t="shared" si="2"/>
        <v>55</v>
      </c>
    </row>
    <row r="79" spans="1:14" s="56" customFormat="1" ht="12">
      <c r="A79" s="265" t="s">
        <v>242</v>
      </c>
      <c r="B79" s="266">
        <v>36350451</v>
      </c>
      <c r="C79" s="265" t="s">
        <v>309</v>
      </c>
      <c r="D79" s="124">
        <f aca="true" t="shared" si="3" ref="D79:D114">(E79*30.126)/1000000</f>
        <v>1.871065608</v>
      </c>
      <c r="E79" s="114">
        <v>62108</v>
      </c>
      <c r="F79" s="69">
        <v>32</v>
      </c>
      <c r="G79" s="65">
        <v>72</v>
      </c>
      <c r="H79" s="74"/>
      <c r="I79" s="72"/>
      <c r="J79" s="70"/>
      <c r="K79" s="70"/>
      <c r="L79" s="70"/>
      <c r="M79" s="70"/>
      <c r="N79" s="129">
        <f t="shared" si="2"/>
        <v>68</v>
      </c>
    </row>
    <row r="80" spans="1:14" s="56" customFormat="1" ht="12">
      <c r="A80" s="265" t="s">
        <v>243</v>
      </c>
      <c r="B80" s="274">
        <v>36522457</v>
      </c>
      <c r="C80" s="265" t="s">
        <v>310</v>
      </c>
      <c r="D80" s="124">
        <f t="shared" si="3"/>
        <v>0.72799479</v>
      </c>
      <c r="E80" s="114">
        <v>24165</v>
      </c>
      <c r="F80" s="69">
        <v>55</v>
      </c>
      <c r="G80" s="65">
        <v>72</v>
      </c>
      <c r="H80" s="74"/>
      <c r="I80" s="72"/>
      <c r="J80" s="70"/>
      <c r="K80" s="70"/>
      <c r="L80" s="70"/>
      <c r="M80" s="70"/>
      <c r="N80" s="129">
        <f t="shared" si="2"/>
        <v>45</v>
      </c>
    </row>
    <row r="81" spans="1:14" s="56" customFormat="1" ht="12">
      <c r="A81" s="271" t="s">
        <v>40</v>
      </c>
      <c r="B81" s="272">
        <v>31321895</v>
      </c>
      <c r="C81" s="265" t="s">
        <v>311</v>
      </c>
      <c r="D81" s="125">
        <f t="shared" si="3"/>
        <v>1.3209949740000002</v>
      </c>
      <c r="E81" s="115">
        <v>43849</v>
      </c>
      <c r="F81" s="69">
        <v>60</v>
      </c>
      <c r="G81" s="65">
        <v>72</v>
      </c>
      <c r="H81" s="262"/>
      <c r="I81" s="72"/>
      <c r="J81" s="70"/>
      <c r="K81" s="70"/>
      <c r="L81" s="70"/>
      <c r="M81" s="70"/>
      <c r="N81" s="129">
        <f t="shared" si="2"/>
        <v>40</v>
      </c>
    </row>
    <row r="82" spans="1:14" s="56" customFormat="1" ht="12">
      <c r="A82" s="271" t="s">
        <v>40</v>
      </c>
      <c r="B82" s="272">
        <v>31321895</v>
      </c>
      <c r="C82" s="265" t="s">
        <v>312</v>
      </c>
      <c r="D82" s="125">
        <f t="shared" si="3"/>
        <v>0.8468117340000001</v>
      </c>
      <c r="E82" s="116">
        <v>28109</v>
      </c>
      <c r="F82" s="69">
        <v>40</v>
      </c>
      <c r="G82" s="65">
        <v>72</v>
      </c>
      <c r="H82" s="67"/>
      <c r="I82" s="258"/>
      <c r="J82" s="70"/>
      <c r="K82" s="70"/>
      <c r="L82" s="70"/>
      <c r="M82" s="70"/>
      <c r="N82" s="129">
        <f t="shared" si="2"/>
        <v>60</v>
      </c>
    </row>
    <row r="83" spans="1:14" s="56" customFormat="1" ht="12">
      <c r="A83" s="271" t="s">
        <v>40</v>
      </c>
      <c r="B83" s="272">
        <v>31321895</v>
      </c>
      <c r="C83" s="265" t="s">
        <v>313</v>
      </c>
      <c r="D83" s="125">
        <f t="shared" si="3"/>
        <v>0.8638931759999999</v>
      </c>
      <c r="E83" s="122">
        <v>28676</v>
      </c>
      <c r="F83" s="61">
        <v>40</v>
      </c>
      <c r="G83" s="65">
        <v>72</v>
      </c>
      <c r="H83" s="63"/>
      <c r="I83" s="65"/>
      <c r="J83" s="256"/>
      <c r="K83" s="256"/>
      <c r="L83" s="256"/>
      <c r="M83" s="256"/>
      <c r="N83" s="129">
        <f t="shared" si="2"/>
        <v>60</v>
      </c>
    </row>
    <row r="84" spans="1:14" s="56" customFormat="1" ht="12">
      <c r="A84" s="265" t="s">
        <v>40</v>
      </c>
      <c r="B84" s="268">
        <v>31321895</v>
      </c>
      <c r="C84" s="265" t="s">
        <v>336</v>
      </c>
      <c r="D84" s="124">
        <f t="shared" si="3"/>
        <v>3.031699884</v>
      </c>
      <c r="E84" s="119">
        <f>SUM(E81:E83)</f>
        <v>100634</v>
      </c>
      <c r="F84" s="61"/>
      <c r="G84" s="65">
        <v>72</v>
      </c>
      <c r="H84" s="63"/>
      <c r="I84" s="65"/>
      <c r="J84" s="256"/>
      <c r="K84" s="256"/>
      <c r="L84" s="256"/>
      <c r="M84" s="256"/>
      <c r="N84" s="129"/>
    </row>
    <row r="85" spans="1:14" s="56" customFormat="1" ht="12">
      <c r="A85" s="271" t="s">
        <v>244</v>
      </c>
      <c r="B85" s="277">
        <v>36002071</v>
      </c>
      <c r="C85" s="265" t="s">
        <v>314</v>
      </c>
      <c r="D85" s="125">
        <f t="shared" si="3"/>
        <v>0.98150508</v>
      </c>
      <c r="E85" s="115">
        <v>32580</v>
      </c>
      <c r="F85" s="69">
        <v>60</v>
      </c>
      <c r="G85" s="65">
        <v>72</v>
      </c>
      <c r="H85" s="67"/>
      <c r="I85" s="258"/>
      <c r="J85" s="70"/>
      <c r="K85" s="70"/>
      <c r="L85" s="70"/>
      <c r="M85" s="70"/>
      <c r="N85" s="129">
        <f t="shared" si="2"/>
        <v>40</v>
      </c>
    </row>
    <row r="86" spans="1:14" s="56" customFormat="1" ht="12">
      <c r="A86" s="271" t="s">
        <v>244</v>
      </c>
      <c r="B86" s="277">
        <v>36002071</v>
      </c>
      <c r="C86" s="265" t="s">
        <v>315</v>
      </c>
      <c r="D86" s="125">
        <f t="shared" si="3"/>
        <v>0.962344944</v>
      </c>
      <c r="E86" s="115">
        <v>31944</v>
      </c>
      <c r="F86" s="69">
        <v>60</v>
      </c>
      <c r="G86" s="65">
        <v>72</v>
      </c>
      <c r="H86" s="67"/>
      <c r="I86" s="258"/>
      <c r="J86" s="70"/>
      <c r="K86" s="72"/>
      <c r="L86" s="70"/>
      <c r="M86" s="70"/>
      <c r="N86" s="129">
        <f t="shared" si="2"/>
        <v>40</v>
      </c>
    </row>
    <row r="87" spans="1:14" s="56" customFormat="1" ht="12">
      <c r="A87" s="271" t="s">
        <v>244</v>
      </c>
      <c r="B87" s="277">
        <v>36002071</v>
      </c>
      <c r="C87" s="265" t="s">
        <v>316</v>
      </c>
      <c r="D87" s="125">
        <f t="shared" si="3"/>
        <v>0.9543013020000001</v>
      </c>
      <c r="E87" s="115">
        <v>31677</v>
      </c>
      <c r="F87" s="69">
        <v>59</v>
      </c>
      <c r="G87" s="65">
        <v>72</v>
      </c>
      <c r="H87" s="67"/>
      <c r="I87" s="258"/>
      <c r="J87" s="70"/>
      <c r="K87" s="70"/>
      <c r="L87" s="70"/>
      <c r="M87" s="70"/>
      <c r="N87" s="129">
        <f t="shared" si="2"/>
        <v>41</v>
      </c>
    </row>
    <row r="88" spans="1:14" s="56" customFormat="1" ht="12">
      <c r="A88" s="271" t="s">
        <v>244</v>
      </c>
      <c r="B88" s="277">
        <v>36002071</v>
      </c>
      <c r="C88" s="265" t="s">
        <v>317</v>
      </c>
      <c r="D88" s="125">
        <f t="shared" si="3"/>
        <v>0.803852058</v>
      </c>
      <c r="E88" s="115">
        <v>26683</v>
      </c>
      <c r="F88" s="69">
        <v>60</v>
      </c>
      <c r="G88" s="65">
        <v>72</v>
      </c>
      <c r="H88" s="67"/>
      <c r="I88" s="258"/>
      <c r="J88" s="70"/>
      <c r="K88" s="70"/>
      <c r="L88" s="70"/>
      <c r="M88" s="70"/>
      <c r="N88" s="129">
        <f t="shared" si="2"/>
        <v>40</v>
      </c>
    </row>
    <row r="89" spans="1:14" s="56" customFormat="1" ht="12">
      <c r="A89" s="271" t="s">
        <v>244</v>
      </c>
      <c r="B89" s="277">
        <v>36002071</v>
      </c>
      <c r="C89" s="265" t="s">
        <v>318</v>
      </c>
      <c r="D89" s="125">
        <f t="shared" si="3"/>
        <v>0.692265354</v>
      </c>
      <c r="E89" s="116">
        <v>22979</v>
      </c>
      <c r="F89" s="69">
        <v>60</v>
      </c>
      <c r="G89" s="65">
        <v>72</v>
      </c>
      <c r="H89" s="67"/>
      <c r="I89" s="258"/>
      <c r="J89" s="70"/>
      <c r="K89" s="70"/>
      <c r="L89" s="70"/>
      <c r="M89" s="70"/>
      <c r="N89" s="129">
        <f t="shared" si="2"/>
        <v>40</v>
      </c>
    </row>
    <row r="90" spans="1:14" s="56" customFormat="1" ht="12">
      <c r="A90" s="265" t="s">
        <v>244</v>
      </c>
      <c r="B90" s="274">
        <v>36002071</v>
      </c>
      <c r="C90" s="265" t="s">
        <v>336</v>
      </c>
      <c r="D90" s="124">
        <f t="shared" si="3"/>
        <v>4.394268738</v>
      </c>
      <c r="E90" s="114">
        <f>SUM(E85:E89)</f>
        <v>145863</v>
      </c>
      <c r="F90" s="69"/>
      <c r="G90" s="65">
        <v>72</v>
      </c>
      <c r="H90" s="67"/>
      <c r="I90" s="258"/>
      <c r="J90" s="70"/>
      <c r="K90" s="70"/>
      <c r="L90" s="70"/>
      <c r="M90" s="70"/>
      <c r="N90" s="129"/>
    </row>
    <row r="91" spans="1:14" s="56" customFormat="1" ht="12">
      <c r="A91" s="271" t="s">
        <v>245</v>
      </c>
      <c r="B91" s="272">
        <v>31583814</v>
      </c>
      <c r="C91" s="265" t="s">
        <v>319</v>
      </c>
      <c r="D91" s="125">
        <f t="shared" si="3"/>
        <v>2.5833045</v>
      </c>
      <c r="E91" s="115">
        <v>85750</v>
      </c>
      <c r="F91" s="69">
        <v>70</v>
      </c>
      <c r="G91" s="65">
        <v>72</v>
      </c>
      <c r="H91" s="67"/>
      <c r="I91" s="258"/>
      <c r="J91" s="70"/>
      <c r="K91" s="70"/>
      <c r="L91" s="70"/>
      <c r="M91" s="70"/>
      <c r="N91" s="129">
        <f t="shared" si="2"/>
        <v>30</v>
      </c>
    </row>
    <row r="92" spans="1:14" s="56" customFormat="1" ht="12">
      <c r="A92" s="271" t="s">
        <v>245</v>
      </c>
      <c r="B92" s="272">
        <v>31583814</v>
      </c>
      <c r="C92" s="265" t="s">
        <v>320</v>
      </c>
      <c r="D92" s="125">
        <f t="shared" si="3"/>
        <v>1.48747125</v>
      </c>
      <c r="E92" s="116">
        <v>49375</v>
      </c>
      <c r="F92" s="69">
        <v>70</v>
      </c>
      <c r="G92" s="65">
        <v>72</v>
      </c>
      <c r="H92" s="67"/>
      <c r="I92" s="258"/>
      <c r="J92" s="70"/>
      <c r="K92" s="70"/>
      <c r="L92" s="70"/>
      <c r="M92" s="70"/>
      <c r="N92" s="129">
        <f t="shared" si="2"/>
        <v>30</v>
      </c>
    </row>
    <row r="93" spans="1:14" s="56" customFormat="1" ht="12">
      <c r="A93" s="271" t="s">
        <v>245</v>
      </c>
      <c r="B93" s="272">
        <v>31583814</v>
      </c>
      <c r="C93" s="265" t="s">
        <v>321</v>
      </c>
      <c r="D93" s="125">
        <f t="shared" si="3"/>
        <v>2.1477729180000003</v>
      </c>
      <c r="E93" s="116">
        <v>71293</v>
      </c>
      <c r="F93" s="69">
        <v>70</v>
      </c>
      <c r="G93" s="65">
        <v>72</v>
      </c>
      <c r="H93" s="67"/>
      <c r="I93" s="258"/>
      <c r="J93" s="70"/>
      <c r="K93" s="70"/>
      <c r="L93" s="70"/>
      <c r="M93" s="70"/>
      <c r="N93" s="129">
        <f t="shared" si="2"/>
        <v>30</v>
      </c>
    </row>
    <row r="94" spans="1:14" s="56" customFormat="1" ht="12">
      <c r="A94" s="265" t="s">
        <v>245</v>
      </c>
      <c r="B94" s="268">
        <v>31583814</v>
      </c>
      <c r="C94" s="265" t="s">
        <v>336</v>
      </c>
      <c r="D94" s="124">
        <f t="shared" si="3"/>
        <v>6.218548668</v>
      </c>
      <c r="E94" s="114">
        <f>SUM(E91:E93)</f>
        <v>206418</v>
      </c>
      <c r="F94" s="69"/>
      <c r="G94" s="65">
        <v>72</v>
      </c>
      <c r="H94" s="67"/>
      <c r="I94" s="258"/>
      <c r="J94" s="70"/>
      <c r="K94" s="70"/>
      <c r="L94" s="70"/>
      <c r="M94" s="70"/>
      <c r="N94" s="129"/>
    </row>
    <row r="95" spans="1:14" s="56" customFormat="1" ht="12">
      <c r="A95" s="271" t="s">
        <v>246</v>
      </c>
      <c r="B95" s="275">
        <v>36402672</v>
      </c>
      <c r="C95" s="265" t="s">
        <v>322</v>
      </c>
      <c r="D95" s="125">
        <f t="shared" si="3"/>
        <v>0.557752764</v>
      </c>
      <c r="E95" s="116">
        <v>18514</v>
      </c>
      <c r="F95" s="69">
        <v>60</v>
      </c>
      <c r="G95" s="65">
        <v>72</v>
      </c>
      <c r="H95" s="67"/>
      <c r="I95" s="258"/>
      <c r="J95" s="70"/>
      <c r="K95" s="70"/>
      <c r="L95" s="70"/>
      <c r="M95" s="70"/>
      <c r="N95" s="129">
        <f t="shared" si="2"/>
        <v>40</v>
      </c>
    </row>
    <row r="96" spans="1:14" s="56" customFormat="1" ht="12">
      <c r="A96" s="271" t="s">
        <v>246</v>
      </c>
      <c r="B96" s="275">
        <v>36402672</v>
      </c>
      <c r="C96" s="265" t="s">
        <v>323</v>
      </c>
      <c r="D96" s="125">
        <f t="shared" si="3"/>
        <v>0.83810532</v>
      </c>
      <c r="E96" s="116">
        <v>27820</v>
      </c>
      <c r="F96" s="69">
        <v>60</v>
      </c>
      <c r="G96" s="65">
        <v>72</v>
      </c>
      <c r="H96" s="67"/>
      <c r="I96" s="258"/>
      <c r="J96" s="70"/>
      <c r="K96" s="70"/>
      <c r="L96" s="70"/>
      <c r="M96" s="70"/>
      <c r="N96" s="129">
        <f t="shared" si="2"/>
        <v>40</v>
      </c>
    </row>
    <row r="97" spans="1:14" s="56" customFormat="1" ht="12">
      <c r="A97" s="271" t="s">
        <v>246</v>
      </c>
      <c r="B97" s="275">
        <v>36402672</v>
      </c>
      <c r="C97" s="265" t="s">
        <v>324</v>
      </c>
      <c r="D97" s="125">
        <f t="shared" si="3"/>
        <v>2.3506414020000004</v>
      </c>
      <c r="E97" s="115">
        <v>78027</v>
      </c>
      <c r="F97" s="69">
        <v>60</v>
      </c>
      <c r="G97" s="65">
        <v>72</v>
      </c>
      <c r="H97" s="67"/>
      <c r="I97" s="258"/>
      <c r="J97" s="70"/>
      <c r="K97" s="70"/>
      <c r="L97" s="70"/>
      <c r="M97" s="70"/>
      <c r="N97" s="129">
        <f t="shared" si="2"/>
        <v>40</v>
      </c>
    </row>
    <row r="98" spans="1:14" s="56" customFormat="1" ht="12">
      <c r="A98" s="265" t="s">
        <v>246</v>
      </c>
      <c r="B98" s="267">
        <v>36402672</v>
      </c>
      <c r="C98" s="265" t="s">
        <v>336</v>
      </c>
      <c r="D98" s="124">
        <f t="shared" si="3"/>
        <v>3.746499486</v>
      </c>
      <c r="E98" s="113">
        <f>SUM(E95:E97)</f>
        <v>124361</v>
      </c>
      <c r="F98" s="69"/>
      <c r="G98" s="65">
        <v>72</v>
      </c>
      <c r="H98" s="67"/>
      <c r="I98" s="258"/>
      <c r="J98" s="70"/>
      <c r="K98" s="70"/>
      <c r="L98" s="70"/>
      <c r="M98" s="70"/>
      <c r="N98" s="129"/>
    </row>
    <row r="99" spans="1:14" s="73" customFormat="1" ht="12">
      <c r="A99" s="271" t="s">
        <v>142</v>
      </c>
      <c r="B99" s="272">
        <v>31714129</v>
      </c>
      <c r="C99" s="265" t="s">
        <v>325</v>
      </c>
      <c r="D99" s="125">
        <f t="shared" si="3"/>
        <v>0.6124615800000001</v>
      </c>
      <c r="E99" s="115">
        <v>20330</v>
      </c>
      <c r="F99" s="69">
        <v>60</v>
      </c>
      <c r="G99" s="65">
        <v>72</v>
      </c>
      <c r="H99" s="67"/>
      <c r="I99" s="258"/>
      <c r="J99" s="70"/>
      <c r="K99" s="70"/>
      <c r="L99" s="70"/>
      <c r="M99" s="70"/>
      <c r="N99" s="129">
        <f t="shared" si="2"/>
        <v>40</v>
      </c>
    </row>
    <row r="100" spans="1:14" s="56" customFormat="1" ht="12">
      <c r="A100" s="271" t="s">
        <v>142</v>
      </c>
      <c r="B100" s="272">
        <v>31714129</v>
      </c>
      <c r="C100" s="265" t="s">
        <v>326</v>
      </c>
      <c r="D100" s="125">
        <f t="shared" si="3"/>
        <v>0.89956236</v>
      </c>
      <c r="E100" s="116">
        <v>29860</v>
      </c>
      <c r="F100" s="69">
        <v>60</v>
      </c>
      <c r="G100" s="65">
        <v>72</v>
      </c>
      <c r="H100" s="67"/>
      <c r="I100" s="258"/>
      <c r="J100" s="70"/>
      <c r="K100" s="70"/>
      <c r="L100" s="70"/>
      <c r="M100" s="70"/>
      <c r="N100" s="129">
        <f t="shared" si="2"/>
        <v>40</v>
      </c>
    </row>
    <row r="101" spans="1:14" s="56" customFormat="1" ht="12">
      <c r="A101" s="271" t="s">
        <v>142</v>
      </c>
      <c r="B101" s="272">
        <v>31714129</v>
      </c>
      <c r="C101" s="265" t="s">
        <v>327</v>
      </c>
      <c r="D101" s="125">
        <f t="shared" si="3"/>
        <v>0.34916034</v>
      </c>
      <c r="E101" s="115">
        <v>11590</v>
      </c>
      <c r="F101" s="69">
        <v>60</v>
      </c>
      <c r="G101" s="65">
        <v>72</v>
      </c>
      <c r="H101" s="67"/>
      <c r="I101" s="258"/>
      <c r="J101" s="70"/>
      <c r="K101" s="70"/>
      <c r="L101" s="70"/>
      <c r="M101" s="70"/>
      <c r="N101" s="129">
        <f t="shared" si="2"/>
        <v>40</v>
      </c>
    </row>
    <row r="102" spans="1:14" s="56" customFormat="1" ht="12">
      <c r="A102" s="265" t="s">
        <v>142</v>
      </c>
      <c r="B102" s="268">
        <v>31714129</v>
      </c>
      <c r="C102" s="265" t="s">
        <v>336</v>
      </c>
      <c r="D102" s="124">
        <f t="shared" si="3"/>
        <v>1.86118428</v>
      </c>
      <c r="E102" s="113">
        <f>SUM(E99:E101)</f>
        <v>61780</v>
      </c>
      <c r="F102" s="69"/>
      <c r="G102" s="65">
        <v>72</v>
      </c>
      <c r="H102" s="67"/>
      <c r="I102" s="258"/>
      <c r="J102" s="70"/>
      <c r="K102" s="70"/>
      <c r="L102" s="70"/>
      <c r="M102" s="70"/>
      <c r="N102" s="129"/>
    </row>
    <row r="103" spans="1:14" s="56" customFormat="1" ht="12">
      <c r="A103" s="271" t="s">
        <v>143</v>
      </c>
      <c r="B103" s="271">
        <v>31380051</v>
      </c>
      <c r="C103" s="265" t="s">
        <v>328</v>
      </c>
      <c r="D103" s="125">
        <f t="shared" si="3"/>
        <v>1.660936758</v>
      </c>
      <c r="E103" s="115">
        <v>55133</v>
      </c>
      <c r="F103" s="69">
        <v>70</v>
      </c>
      <c r="G103" s="65">
        <v>72</v>
      </c>
      <c r="H103" s="74"/>
      <c r="I103" s="72"/>
      <c r="J103" s="70"/>
      <c r="K103" s="70"/>
      <c r="L103" s="70"/>
      <c r="M103" s="70"/>
      <c r="N103" s="129">
        <f t="shared" si="2"/>
        <v>30</v>
      </c>
    </row>
    <row r="104" spans="1:14" s="56" customFormat="1" ht="12">
      <c r="A104" s="271" t="s">
        <v>143</v>
      </c>
      <c r="B104" s="271">
        <v>31380051</v>
      </c>
      <c r="C104" s="265" t="s">
        <v>329</v>
      </c>
      <c r="D104" s="125">
        <f t="shared" si="3"/>
        <v>1.6815128160000001</v>
      </c>
      <c r="E104" s="116">
        <v>55816</v>
      </c>
      <c r="F104" s="69">
        <v>70</v>
      </c>
      <c r="G104" s="65">
        <v>72</v>
      </c>
      <c r="H104" s="74"/>
      <c r="I104" s="72"/>
      <c r="J104" s="70"/>
      <c r="K104" s="70"/>
      <c r="L104" s="70"/>
      <c r="M104" s="70"/>
      <c r="N104" s="129">
        <f t="shared" si="2"/>
        <v>30</v>
      </c>
    </row>
    <row r="105" spans="1:14" s="56" customFormat="1" ht="12">
      <c r="A105" s="271" t="s">
        <v>143</v>
      </c>
      <c r="B105" s="271">
        <v>31380051</v>
      </c>
      <c r="C105" s="265" t="s">
        <v>330</v>
      </c>
      <c r="D105" s="125">
        <f t="shared" si="3"/>
        <v>1.354254078</v>
      </c>
      <c r="E105" s="116">
        <v>44953</v>
      </c>
      <c r="F105" s="69">
        <v>70</v>
      </c>
      <c r="G105" s="65">
        <v>72</v>
      </c>
      <c r="H105" s="67"/>
      <c r="I105" s="258"/>
      <c r="J105" s="70"/>
      <c r="K105" s="70"/>
      <c r="L105" s="70"/>
      <c r="M105" s="70"/>
      <c r="N105" s="129">
        <f t="shared" si="2"/>
        <v>30</v>
      </c>
    </row>
    <row r="106" spans="1:14" s="56" customFormat="1" ht="12">
      <c r="A106" s="271" t="s">
        <v>143</v>
      </c>
      <c r="B106" s="271">
        <v>31380051</v>
      </c>
      <c r="C106" s="265" t="s">
        <v>331</v>
      </c>
      <c r="D106" s="125">
        <f t="shared" si="3"/>
        <v>1.837173858</v>
      </c>
      <c r="E106" s="116">
        <v>60983</v>
      </c>
      <c r="F106" s="69">
        <v>70</v>
      </c>
      <c r="G106" s="65">
        <v>72</v>
      </c>
      <c r="H106" s="67"/>
      <c r="I106" s="258"/>
      <c r="J106" s="70"/>
      <c r="K106" s="70"/>
      <c r="L106" s="70"/>
      <c r="M106" s="70"/>
      <c r="N106" s="129">
        <f t="shared" si="2"/>
        <v>30</v>
      </c>
    </row>
    <row r="107" spans="1:14" s="56" customFormat="1" ht="12">
      <c r="A107" s="271" t="s">
        <v>143</v>
      </c>
      <c r="B107" s="271">
        <v>31380051</v>
      </c>
      <c r="C107" s="265" t="s">
        <v>332</v>
      </c>
      <c r="D107" s="125">
        <f t="shared" si="3"/>
        <v>1.753363326</v>
      </c>
      <c r="E107" s="115">
        <v>58201</v>
      </c>
      <c r="F107" s="69">
        <v>70</v>
      </c>
      <c r="G107" s="65">
        <v>72</v>
      </c>
      <c r="H107" s="67"/>
      <c r="I107" s="258"/>
      <c r="J107" s="70"/>
      <c r="K107" s="70"/>
      <c r="L107" s="70"/>
      <c r="M107" s="70"/>
      <c r="N107" s="129">
        <f t="shared" si="2"/>
        <v>30</v>
      </c>
    </row>
    <row r="108" spans="1:14" s="56" customFormat="1" ht="12">
      <c r="A108" s="265" t="s">
        <v>143</v>
      </c>
      <c r="B108" s="265">
        <v>31380051</v>
      </c>
      <c r="C108" s="265" t="s">
        <v>336</v>
      </c>
      <c r="D108" s="124">
        <f t="shared" si="3"/>
        <v>8.287240836</v>
      </c>
      <c r="E108" s="113">
        <f>SUM(E103:E107)</f>
        <v>275086</v>
      </c>
      <c r="F108" s="69"/>
      <c r="G108" s="65">
        <v>72</v>
      </c>
      <c r="H108" s="67"/>
      <c r="I108" s="258"/>
      <c r="J108" s="70"/>
      <c r="K108" s="70"/>
      <c r="L108" s="70"/>
      <c r="M108" s="70"/>
      <c r="N108" s="129"/>
    </row>
    <row r="109" spans="1:14" s="56" customFormat="1" ht="12">
      <c r="A109" s="273" t="s">
        <v>343</v>
      </c>
      <c r="B109" s="272">
        <v>36065722</v>
      </c>
      <c r="C109" s="271" t="s">
        <v>344</v>
      </c>
      <c r="D109" s="125">
        <f t="shared" si="3"/>
        <v>1.903902948</v>
      </c>
      <c r="E109" s="115">
        <v>63198</v>
      </c>
      <c r="F109" s="69">
        <v>60</v>
      </c>
      <c r="G109" s="65">
        <v>72</v>
      </c>
      <c r="H109" s="67"/>
      <c r="I109" s="258"/>
      <c r="J109" s="70"/>
      <c r="K109" s="70"/>
      <c r="L109" s="70"/>
      <c r="M109" s="70"/>
      <c r="N109" s="129">
        <f t="shared" si="2"/>
        <v>40</v>
      </c>
    </row>
    <row r="110" spans="1:14" s="56" customFormat="1" ht="12">
      <c r="A110" s="278" t="s">
        <v>343</v>
      </c>
      <c r="B110" s="279">
        <v>36065722</v>
      </c>
      <c r="C110" s="271" t="s">
        <v>345</v>
      </c>
      <c r="D110" s="125">
        <f t="shared" si="3"/>
        <v>1.289814564</v>
      </c>
      <c r="E110" s="115">
        <v>42814</v>
      </c>
      <c r="F110" s="69">
        <v>60</v>
      </c>
      <c r="G110" s="65">
        <v>72</v>
      </c>
      <c r="H110" s="67"/>
      <c r="I110" s="258"/>
      <c r="J110" s="70"/>
      <c r="K110" s="70"/>
      <c r="L110" s="70"/>
      <c r="M110" s="70"/>
      <c r="N110" s="129">
        <f t="shared" si="2"/>
        <v>40</v>
      </c>
    </row>
    <row r="111" spans="1:14" s="56" customFormat="1" ht="12">
      <c r="A111" s="276" t="s">
        <v>343</v>
      </c>
      <c r="B111" s="270">
        <v>36065722</v>
      </c>
      <c r="C111" s="265" t="s">
        <v>336</v>
      </c>
      <c r="D111" s="124">
        <f t="shared" si="3"/>
        <v>3.193717512</v>
      </c>
      <c r="E111" s="113">
        <f>E109+E110</f>
        <v>106012</v>
      </c>
      <c r="F111" s="69"/>
      <c r="G111" s="65">
        <v>72</v>
      </c>
      <c r="H111" s="67"/>
      <c r="I111" s="258"/>
      <c r="J111" s="70"/>
      <c r="K111" s="70"/>
      <c r="L111" s="70"/>
      <c r="M111" s="70"/>
      <c r="N111" s="129"/>
    </row>
    <row r="112" spans="1:14" s="56" customFormat="1" ht="12">
      <c r="A112" s="265" t="s">
        <v>247</v>
      </c>
      <c r="B112" s="267">
        <v>36381829</v>
      </c>
      <c r="C112" s="265" t="s">
        <v>333</v>
      </c>
      <c r="D112" s="124">
        <f t="shared" si="3"/>
        <v>0.9589105800000001</v>
      </c>
      <c r="E112" s="113">
        <v>31830</v>
      </c>
      <c r="F112" s="69">
        <v>43</v>
      </c>
      <c r="G112" s="65">
        <v>72</v>
      </c>
      <c r="H112" s="67"/>
      <c r="I112" s="258"/>
      <c r="J112" s="70"/>
      <c r="K112" s="70"/>
      <c r="L112" s="70"/>
      <c r="M112" s="70"/>
      <c r="N112" s="129">
        <f t="shared" si="2"/>
        <v>57</v>
      </c>
    </row>
    <row r="113" spans="1:14" s="56" customFormat="1" ht="12">
      <c r="A113" s="269" t="s">
        <v>248</v>
      </c>
      <c r="B113" s="268">
        <v>31426875</v>
      </c>
      <c r="C113" s="269" t="s">
        <v>334</v>
      </c>
      <c r="D113" s="124">
        <f t="shared" si="3"/>
        <v>0.531031002</v>
      </c>
      <c r="E113" s="113">
        <v>17627</v>
      </c>
      <c r="F113" s="69">
        <v>60</v>
      </c>
      <c r="G113" s="65">
        <v>72</v>
      </c>
      <c r="H113" s="67"/>
      <c r="I113" s="258"/>
      <c r="J113" s="70"/>
      <c r="K113" s="72"/>
      <c r="L113" s="70"/>
      <c r="M113" s="70"/>
      <c r="N113" s="129">
        <f t="shared" si="2"/>
        <v>40</v>
      </c>
    </row>
    <row r="114" spans="1:14" s="56" customFormat="1" ht="12">
      <c r="A114" s="265" t="s">
        <v>144</v>
      </c>
      <c r="B114" s="268">
        <v>31651585</v>
      </c>
      <c r="C114" s="265" t="s">
        <v>335</v>
      </c>
      <c r="D114" s="124">
        <f t="shared" si="3"/>
        <v>0.867568548</v>
      </c>
      <c r="E114" s="113">
        <v>28798</v>
      </c>
      <c r="F114" s="69">
        <v>60</v>
      </c>
      <c r="G114" s="65">
        <v>72</v>
      </c>
      <c r="H114" s="67"/>
      <c r="I114" s="258"/>
      <c r="J114" s="70"/>
      <c r="K114" s="70"/>
      <c r="L114" s="70"/>
      <c r="M114" s="70"/>
      <c r="N114" s="129">
        <f t="shared" si="2"/>
        <v>40</v>
      </c>
    </row>
    <row r="115" spans="1:13" ht="25.5" customHeight="1">
      <c r="A115" s="358" t="s">
        <v>52</v>
      </c>
      <c r="B115" s="359"/>
      <c r="C115" s="359"/>
      <c r="D115" s="359"/>
      <c r="E115" s="359"/>
      <c r="F115" s="359"/>
      <c r="G115" s="359"/>
      <c r="H115" s="359"/>
      <c r="I115" s="360"/>
      <c r="J115" s="360"/>
      <c r="K115" s="360"/>
      <c r="L115" s="360"/>
      <c r="M115" s="360"/>
    </row>
    <row r="116" ht="12.75">
      <c r="B116" s="263"/>
    </row>
    <row r="117" spans="1:2" ht="15" customHeight="1">
      <c r="A117" s="264" t="s">
        <v>53</v>
      </c>
      <c r="B117" s="264"/>
    </row>
    <row r="118" spans="1:7" ht="39.75" customHeight="1">
      <c r="A118" s="310" t="s">
        <v>58</v>
      </c>
      <c r="B118" s="310"/>
      <c r="C118" s="310"/>
      <c r="D118" s="310"/>
      <c r="E118" s="310"/>
      <c r="F118" s="310"/>
      <c r="G118" s="310"/>
    </row>
    <row r="119" spans="1:7" ht="39" customHeight="1">
      <c r="A119" s="309" t="s">
        <v>59</v>
      </c>
      <c r="B119" s="310"/>
      <c r="C119" s="310"/>
      <c r="D119" s="310"/>
      <c r="E119" s="310"/>
      <c r="F119" s="310"/>
      <c r="G119" s="310"/>
    </row>
    <row r="120" spans="1:7" ht="28.5" customHeight="1">
      <c r="A120" s="310" t="s">
        <v>54</v>
      </c>
      <c r="B120" s="310"/>
      <c r="C120" s="310"/>
      <c r="D120" s="310"/>
      <c r="E120" s="310"/>
      <c r="F120" s="310"/>
      <c r="G120" s="310"/>
    </row>
    <row r="121" spans="1:7" ht="27" customHeight="1">
      <c r="A121" s="309" t="s">
        <v>55</v>
      </c>
      <c r="B121" s="310"/>
      <c r="C121" s="310"/>
      <c r="D121" s="310"/>
      <c r="E121" s="310"/>
      <c r="F121" s="310"/>
      <c r="G121" s="310"/>
    </row>
    <row r="122" spans="1:7" ht="39.75" customHeight="1">
      <c r="A122" s="310" t="s">
        <v>56</v>
      </c>
      <c r="B122" s="310"/>
      <c r="C122" s="310"/>
      <c r="D122" s="310"/>
      <c r="E122" s="310"/>
      <c r="F122" s="310"/>
      <c r="G122" s="310"/>
    </row>
    <row r="123" spans="1:7" ht="39.75" customHeight="1">
      <c r="A123" s="310" t="s">
        <v>60</v>
      </c>
      <c r="B123" s="310"/>
      <c r="C123" s="310"/>
      <c r="D123" s="310"/>
      <c r="E123" s="310"/>
      <c r="F123" s="310"/>
      <c r="G123" s="310"/>
    </row>
    <row r="125" ht="12.75">
      <c r="A125" s="10" t="s">
        <v>382</v>
      </c>
    </row>
  </sheetData>
  <sheetProtection/>
  <protectedRanges>
    <protectedRange password="B0E3" sqref="B77" name="Rozsah1_1"/>
    <protectedRange password="B0E3" sqref="B114" name="Rozsah1_2"/>
  </protectedRanges>
  <mergeCells count="30">
    <mergeCell ref="B5:G5"/>
    <mergeCell ref="I5:M5"/>
    <mergeCell ref="I4:M4"/>
    <mergeCell ref="A1:G1"/>
    <mergeCell ref="I1:M1"/>
    <mergeCell ref="A2:G2"/>
    <mergeCell ref="I2:M2"/>
    <mergeCell ref="A123:G123"/>
    <mergeCell ref="M9:M10"/>
    <mergeCell ref="E9:E10"/>
    <mergeCell ref="F9:F10"/>
    <mergeCell ref="G9:G10"/>
    <mergeCell ref="C9:C10"/>
    <mergeCell ref="A122:G122"/>
    <mergeCell ref="D9:D10"/>
    <mergeCell ref="A9:A10"/>
    <mergeCell ref="B9:B10"/>
    <mergeCell ref="A121:G121"/>
    <mergeCell ref="A118:G118"/>
    <mergeCell ref="A119:G119"/>
    <mergeCell ref="A120:G120"/>
    <mergeCell ref="A115:M115"/>
    <mergeCell ref="H9:H10"/>
    <mergeCell ref="N9:N10"/>
    <mergeCell ref="I9:I10"/>
    <mergeCell ref="J9:J10"/>
    <mergeCell ref="K9:K10"/>
    <mergeCell ref="L9:L10"/>
    <mergeCell ref="D7:G7"/>
    <mergeCell ref="H8:L8"/>
  </mergeCells>
  <printOptions/>
  <pageMargins left="0.75" right="0.75" top="1" bottom="1" header="0.4921259845" footer="0.4921259845"/>
  <pageSetup horizontalDpi="600" verticalDpi="600" orientation="landscape" paperSize="8" scale="85" r:id="rId1"/>
</worksheet>
</file>

<file path=xl/worksheets/sheet7.xml><?xml version="1.0" encoding="utf-8"?>
<worksheet xmlns="http://schemas.openxmlformats.org/spreadsheetml/2006/main" xmlns:r="http://schemas.openxmlformats.org/officeDocument/2006/relationships">
  <dimension ref="A1:C43"/>
  <sheetViews>
    <sheetView zoomScalePageLayoutView="0" workbookViewId="0" topLeftCell="A25">
      <selection activeCell="A13" sqref="A13:C13"/>
    </sheetView>
  </sheetViews>
  <sheetFormatPr defaultColWidth="9.140625" defaultRowHeight="12.75"/>
  <cols>
    <col min="1" max="1" width="99.00390625" style="43" customWidth="1"/>
    <col min="2" max="2" width="15.57421875" style="43" customWidth="1"/>
    <col min="3" max="3" width="15.00390625" style="43" customWidth="1"/>
    <col min="4" max="16384" width="9.140625" style="43" customWidth="1"/>
  </cols>
  <sheetData>
    <row r="1" s="11" customFormat="1" ht="15.75">
      <c r="A1" s="11" t="s">
        <v>194</v>
      </c>
    </row>
    <row r="2" s="11" customFormat="1" ht="15.75">
      <c r="A2" s="11" t="s">
        <v>190</v>
      </c>
    </row>
    <row r="3" ht="15.75">
      <c r="A3" s="43" t="s">
        <v>0</v>
      </c>
    </row>
    <row r="4" ht="15.75">
      <c r="A4" s="43" t="s">
        <v>191</v>
      </c>
    </row>
    <row r="5" s="11" customFormat="1" ht="15.75">
      <c r="A5" s="43" t="s">
        <v>192</v>
      </c>
    </row>
    <row r="6" s="11" customFormat="1" ht="16.5" thickBot="1"/>
    <row r="7" spans="1:3" s="11" customFormat="1" ht="15.75">
      <c r="A7" s="384" t="s">
        <v>1</v>
      </c>
      <c r="B7" s="386" t="s">
        <v>2</v>
      </c>
      <c r="C7" s="388" t="s">
        <v>3</v>
      </c>
    </row>
    <row r="8" spans="1:3" ht="33" customHeight="1">
      <c r="A8" s="385"/>
      <c r="B8" s="387"/>
      <c r="C8" s="389"/>
    </row>
    <row r="9" spans="1:3" s="5" customFormat="1" ht="12.75">
      <c r="A9" s="141" t="s">
        <v>4</v>
      </c>
      <c r="B9" s="142">
        <v>36279889</v>
      </c>
      <c r="C9" s="143" t="s">
        <v>5</v>
      </c>
    </row>
    <row r="10" spans="1:3" s="5" customFormat="1" ht="12.75">
      <c r="A10" s="390" t="s">
        <v>359</v>
      </c>
      <c r="B10" s="391"/>
      <c r="C10" s="392"/>
    </row>
    <row r="11" spans="1:3" s="5" customFormat="1" ht="48" customHeight="1">
      <c r="A11" s="380" t="s">
        <v>360</v>
      </c>
      <c r="B11" s="381"/>
      <c r="C11" s="382"/>
    </row>
    <row r="12" spans="1:3" s="5" customFormat="1" ht="60.75" customHeight="1">
      <c r="A12" s="380" t="s">
        <v>361</v>
      </c>
      <c r="B12" s="381"/>
      <c r="C12" s="382"/>
    </row>
    <row r="13" spans="1:3" s="5" customFormat="1" ht="39.75" customHeight="1">
      <c r="A13" s="374" t="s">
        <v>362</v>
      </c>
      <c r="B13" s="375"/>
      <c r="C13" s="376"/>
    </row>
    <row r="14" s="5" customFormat="1" ht="12.75"/>
    <row r="15" spans="1:3" s="5" customFormat="1" ht="12.75">
      <c r="A15" s="141" t="s">
        <v>6</v>
      </c>
      <c r="B15" s="142">
        <v>31412432</v>
      </c>
      <c r="C15" s="143" t="s">
        <v>7</v>
      </c>
    </row>
    <row r="16" spans="1:3" s="5" customFormat="1" ht="57" customHeight="1">
      <c r="A16" s="373" t="s">
        <v>363</v>
      </c>
      <c r="B16" s="373"/>
      <c r="C16" s="373"/>
    </row>
    <row r="17" spans="1:3" s="5" customFormat="1" ht="71.25" customHeight="1">
      <c r="A17" s="373" t="s">
        <v>364</v>
      </c>
      <c r="B17" s="373"/>
      <c r="C17" s="373"/>
    </row>
    <row r="18" spans="1:3" s="5" customFormat="1" ht="46.5" customHeight="1">
      <c r="A18" s="373" t="s">
        <v>365</v>
      </c>
      <c r="B18" s="373"/>
      <c r="C18" s="373"/>
    </row>
    <row r="19" spans="1:3" s="5" customFormat="1" ht="51.75" customHeight="1">
      <c r="A19" s="373" t="s">
        <v>366</v>
      </c>
      <c r="B19" s="373"/>
      <c r="C19" s="373"/>
    </row>
    <row r="20" s="5" customFormat="1" ht="12.75"/>
    <row r="21" spans="1:3" s="5" customFormat="1" ht="12.75">
      <c r="A21" s="144" t="s">
        <v>8</v>
      </c>
      <c r="B21" s="145">
        <v>31562507</v>
      </c>
      <c r="C21" s="143" t="s">
        <v>9</v>
      </c>
    </row>
    <row r="22" spans="1:3" s="5" customFormat="1" ht="27" customHeight="1">
      <c r="A22" s="373" t="s">
        <v>367</v>
      </c>
      <c r="B22" s="373"/>
      <c r="C22" s="373"/>
    </row>
    <row r="23" spans="1:3" s="5" customFormat="1" ht="26.25" customHeight="1">
      <c r="A23" s="373" t="s">
        <v>368</v>
      </c>
      <c r="B23" s="373"/>
      <c r="C23" s="373"/>
    </row>
    <row r="24" spans="1:3" s="5" customFormat="1" ht="15" customHeight="1">
      <c r="A24" s="373" t="s">
        <v>369</v>
      </c>
      <c r="B24" s="373"/>
      <c r="C24" s="373"/>
    </row>
    <row r="25" spans="1:3" s="5" customFormat="1" ht="27.75" customHeight="1">
      <c r="A25" s="373" t="s">
        <v>370</v>
      </c>
      <c r="B25" s="373"/>
      <c r="C25" s="373"/>
    </row>
    <row r="26" s="5" customFormat="1" ht="12.75"/>
    <row r="27" spans="1:3" s="5" customFormat="1" ht="12.75">
      <c r="A27" s="144" t="s">
        <v>10</v>
      </c>
      <c r="B27" s="145">
        <v>36177644</v>
      </c>
      <c r="C27" s="143" t="s">
        <v>11</v>
      </c>
    </row>
    <row r="28" spans="1:3" s="5" customFormat="1" ht="12.75">
      <c r="A28" s="377" t="s">
        <v>359</v>
      </c>
      <c r="B28" s="378"/>
      <c r="C28" s="379"/>
    </row>
    <row r="29" spans="1:3" s="5" customFormat="1" ht="39.75" customHeight="1">
      <c r="A29" s="380" t="s">
        <v>371</v>
      </c>
      <c r="B29" s="381"/>
      <c r="C29" s="382"/>
    </row>
    <row r="30" spans="1:3" s="5" customFormat="1" ht="26.25" customHeight="1">
      <c r="A30" s="380" t="s">
        <v>372</v>
      </c>
      <c r="B30" s="381"/>
      <c r="C30" s="382"/>
    </row>
    <row r="31" spans="1:3" s="5" customFormat="1" ht="26.25" customHeight="1">
      <c r="A31" s="374" t="s">
        <v>373</v>
      </c>
      <c r="B31" s="375"/>
      <c r="C31" s="376"/>
    </row>
    <row r="32" s="5" customFormat="1" ht="12.75"/>
    <row r="33" spans="1:3" s="5" customFormat="1" ht="12.75">
      <c r="A33" s="141" t="s">
        <v>12</v>
      </c>
      <c r="B33" s="146">
        <v>31687580</v>
      </c>
      <c r="C33" s="143" t="s">
        <v>13</v>
      </c>
    </row>
    <row r="34" spans="1:3" s="5" customFormat="1" ht="52.5" customHeight="1">
      <c r="A34" s="377" t="s">
        <v>374</v>
      </c>
      <c r="B34" s="378"/>
      <c r="C34" s="379"/>
    </row>
    <row r="35" spans="1:3" s="5" customFormat="1" ht="26.25" customHeight="1">
      <c r="A35" s="380" t="s">
        <v>375</v>
      </c>
      <c r="B35" s="381"/>
      <c r="C35" s="382"/>
    </row>
    <row r="36" spans="1:3" s="5" customFormat="1" ht="44.25" customHeight="1">
      <c r="A36" s="380" t="s">
        <v>376</v>
      </c>
      <c r="B36" s="381"/>
      <c r="C36" s="382"/>
    </row>
    <row r="37" spans="1:3" s="5" customFormat="1" ht="45.75" customHeight="1">
      <c r="A37" s="374" t="s">
        <v>377</v>
      </c>
      <c r="B37" s="375"/>
      <c r="C37" s="376"/>
    </row>
    <row r="38" s="5" customFormat="1" ht="12.75"/>
    <row r="39" spans="1:3" s="5" customFormat="1" ht="12.75">
      <c r="A39" s="144" t="s">
        <v>14</v>
      </c>
      <c r="B39" s="145" t="s">
        <v>15</v>
      </c>
      <c r="C39" s="143" t="s">
        <v>16</v>
      </c>
    </row>
    <row r="40" spans="1:3" s="5" customFormat="1" ht="12.75">
      <c r="A40" s="383" t="s">
        <v>378</v>
      </c>
      <c r="B40" s="383"/>
      <c r="C40" s="383"/>
    </row>
    <row r="41" spans="1:3" s="5" customFormat="1" ht="12.75">
      <c r="A41" s="383" t="s">
        <v>379</v>
      </c>
      <c r="B41" s="383"/>
      <c r="C41" s="383"/>
    </row>
    <row r="42" spans="1:3" s="5" customFormat="1" ht="12.75">
      <c r="A42" s="373" t="s">
        <v>380</v>
      </c>
      <c r="B42" s="373"/>
      <c r="C42" s="373"/>
    </row>
    <row r="43" spans="1:3" s="5" customFormat="1" ht="14.25" customHeight="1">
      <c r="A43" s="373" t="s">
        <v>381</v>
      </c>
      <c r="B43" s="373"/>
      <c r="C43" s="373"/>
    </row>
  </sheetData>
  <sheetProtection/>
  <protectedRanges>
    <protectedRange password="B0E3" sqref="B39" name="Rozsah1_1_1"/>
  </protectedRanges>
  <mergeCells count="27">
    <mergeCell ref="A43:C43"/>
    <mergeCell ref="A7:A8"/>
    <mergeCell ref="B7:B8"/>
    <mergeCell ref="C7:C8"/>
    <mergeCell ref="A17:C17"/>
    <mergeCell ref="A18:C18"/>
    <mergeCell ref="A10:C10"/>
    <mergeCell ref="A11:C11"/>
    <mergeCell ref="A12:C12"/>
    <mergeCell ref="A23:C23"/>
    <mergeCell ref="A31:C31"/>
    <mergeCell ref="A24:C24"/>
    <mergeCell ref="A28:C28"/>
    <mergeCell ref="A29:C29"/>
    <mergeCell ref="A30:C30"/>
    <mergeCell ref="A22:C22"/>
    <mergeCell ref="A25:C25"/>
    <mergeCell ref="A16:C16"/>
    <mergeCell ref="A13:C13"/>
    <mergeCell ref="A42:C42"/>
    <mergeCell ref="A34:C34"/>
    <mergeCell ref="A35:C35"/>
    <mergeCell ref="A36:C36"/>
    <mergeCell ref="A37:C37"/>
    <mergeCell ref="A41:C41"/>
    <mergeCell ref="A40:C40"/>
    <mergeCell ref="A19:C1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M23"/>
  <sheetViews>
    <sheetView zoomScalePageLayoutView="0" workbookViewId="0" topLeftCell="A1">
      <selection activeCell="H19" sqref="H19"/>
    </sheetView>
  </sheetViews>
  <sheetFormatPr defaultColWidth="9.140625" defaultRowHeight="12.75"/>
  <cols>
    <col min="1" max="1" width="46.421875" style="5" customWidth="1"/>
    <col min="2" max="2" width="15.28125" style="5" customWidth="1"/>
    <col min="3" max="4" width="16.8515625" style="5" customWidth="1"/>
    <col min="5" max="5" width="17.28125" style="5" customWidth="1"/>
    <col min="6" max="7" width="9.140625" style="5" customWidth="1"/>
    <col min="8" max="8" width="20.7109375" style="5" customWidth="1"/>
    <col min="9" max="16384" width="9.140625" style="5" customWidth="1"/>
  </cols>
  <sheetData>
    <row r="1" spans="1:2" s="43" customFormat="1" ht="15.75">
      <c r="A1" s="11" t="s">
        <v>17</v>
      </c>
      <c r="B1" s="11"/>
    </row>
    <row r="2" spans="1:13" s="99" customFormat="1" ht="15.75">
      <c r="A2" s="97" t="s">
        <v>195</v>
      </c>
      <c r="B2" s="97"/>
      <c r="C2" s="97"/>
      <c r="D2" s="97"/>
      <c r="E2" s="97"/>
      <c r="F2" s="97"/>
      <c r="G2" s="97"/>
      <c r="H2" s="97"/>
      <c r="I2" s="97"/>
      <c r="J2" s="97"/>
      <c r="K2" s="97"/>
      <c r="L2" s="97"/>
      <c r="M2" s="97"/>
    </row>
    <row r="3" spans="1:13" s="43" customFormat="1" ht="15.75">
      <c r="A3" s="11"/>
      <c r="B3" s="11"/>
      <c r="C3" s="11"/>
      <c r="D3" s="11"/>
      <c r="E3" s="11"/>
      <c r="F3" s="11"/>
      <c r="G3" s="11"/>
      <c r="H3" s="11"/>
      <c r="I3" s="11"/>
      <c r="J3" s="11"/>
      <c r="K3" s="11"/>
      <c r="L3" s="11"/>
      <c r="M3" s="11"/>
    </row>
    <row r="4" spans="1:13" s="43" customFormat="1" ht="15.75">
      <c r="A4" s="12" t="s">
        <v>18</v>
      </c>
      <c r="B4" s="319">
        <v>2009</v>
      </c>
      <c r="C4" s="320"/>
      <c r="D4" s="320"/>
      <c r="E4" s="320"/>
      <c r="F4" s="320"/>
      <c r="G4" s="320"/>
      <c r="H4" s="321"/>
      <c r="I4" s="11"/>
      <c r="J4" s="11"/>
      <c r="K4" s="11"/>
      <c r="L4" s="11"/>
      <c r="M4" s="11"/>
    </row>
    <row r="5" spans="1:13" s="43" customFormat="1" ht="29.25" customHeight="1">
      <c r="A5" s="12" t="s">
        <v>19</v>
      </c>
      <c r="B5" s="296" t="s">
        <v>62</v>
      </c>
      <c r="C5" s="322"/>
      <c r="D5" s="322"/>
      <c r="E5" s="322"/>
      <c r="F5" s="322"/>
      <c r="G5" s="322"/>
      <c r="H5" s="44"/>
      <c r="I5" s="11"/>
      <c r="J5" s="11"/>
      <c r="K5" s="11"/>
      <c r="L5" s="11"/>
      <c r="M5" s="11"/>
    </row>
    <row r="6" spans="1:13" s="43" customFormat="1" ht="15.75">
      <c r="A6" s="12" t="s">
        <v>21</v>
      </c>
      <c r="B6" s="323" t="s">
        <v>353</v>
      </c>
      <c r="C6" s="324"/>
      <c r="D6" s="324"/>
      <c r="E6" s="324"/>
      <c r="F6" s="324"/>
      <c r="G6" s="324"/>
      <c r="H6" s="325"/>
      <c r="I6" s="11"/>
      <c r="J6" s="11"/>
      <c r="K6" s="11"/>
      <c r="L6" s="11"/>
      <c r="M6" s="11"/>
    </row>
    <row r="7" spans="1:13" s="43" customFormat="1" ht="33.75" customHeight="1" thickBot="1">
      <c r="A7" s="12" t="s">
        <v>200</v>
      </c>
      <c r="B7" s="106" t="s">
        <v>358</v>
      </c>
      <c r="C7" s="107" t="s">
        <v>357</v>
      </c>
      <c r="D7" s="102"/>
      <c r="E7" s="102"/>
      <c r="F7" s="102"/>
      <c r="G7" s="102"/>
      <c r="H7" s="103"/>
      <c r="I7" s="11"/>
      <c r="J7" s="11"/>
      <c r="K7" s="11"/>
      <c r="L7" s="11"/>
      <c r="M7" s="11"/>
    </row>
    <row r="8" spans="1:13" ht="75" customHeight="1" thickBot="1">
      <c r="A8" s="299"/>
      <c r="B8" s="300"/>
      <c r="C8" s="300"/>
      <c r="D8" s="300"/>
      <c r="E8" s="300"/>
      <c r="F8" s="300"/>
      <c r="G8" s="300"/>
      <c r="H8" s="301" t="s">
        <v>57</v>
      </c>
      <c r="I8" s="302"/>
      <c r="J8" s="302"/>
      <c r="K8" s="302"/>
      <c r="L8" s="303"/>
      <c r="M8" s="3"/>
    </row>
    <row r="9" spans="1:13" ht="12.75" customHeight="1">
      <c r="A9" s="304" t="s">
        <v>1</v>
      </c>
      <c r="B9" s="306" t="s">
        <v>2</v>
      </c>
      <c r="C9" s="327" t="s">
        <v>3</v>
      </c>
      <c r="D9" s="306" t="s">
        <v>196</v>
      </c>
      <c r="E9" s="306" t="s">
        <v>197</v>
      </c>
      <c r="F9" s="294" t="s">
        <v>23</v>
      </c>
      <c r="G9" s="327" t="s">
        <v>61</v>
      </c>
      <c r="H9" s="292" t="s">
        <v>24</v>
      </c>
      <c r="I9" s="292" t="s">
        <v>25</v>
      </c>
      <c r="J9" s="292" t="s">
        <v>26</v>
      </c>
      <c r="K9" s="292" t="s">
        <v>27</v>
      </c>
      <c r="L9" s="292" t="s">
        <v>28</v>
      </c>
      <c r="M9" s="311" t="s">
        <v>29</v>
      </c>
    </row>
    <row r="10" spans="1:13" ht="102.75" customHeight="1">
      <c r="A10" s="316"/>
      <c r="B10" s="326"/>
      <c r="C10" s="328"/>
      <c r="D10" s="308"/>
      <c r="E10" s="308"/>
      <c r="F10" s="329"/>
      <c r="G10" s="328"/>
      <c r="H10" s="318"/>
      <c r="I10" s="318"/>
      <c r="J10" s="318"/>
      <c r="K10" s="318"/>
      <c r="L10" s="318"/>
      <c r="M10" s="317"/>
    </row>
    <row r="11" spans="1:13" ht="12.75">
      <c r="A11" s="121" t="s">
        <v>246</v>
      </c>
      <c r="B11" s="123">
        <v>36402672</v>
      </c>
      <c r="C11" s="131" t="s">
        <v>354</v>
      </c>
      <c r="D11" s="132">
        <f>E11*30.126/1000000</f>
        <v>2.79199995492</v>
      </c>
      <c r="E11" s="101">
        <v>92677.42</v>
      </c>
      <c r="F11" s="17">
        <v>60</v>
      </c>
      <c r="G11" s="22"/>
      <c r="H11" s="7" t="s">
        <v>31</v>
      </c>
      <c r="I11" s="7"/>
      <c r="J11" s="7"/>
      <c r="K11" s="7"/>
      <c r="L11" s="7"/>
      <c r="M11" s="33">
        <v>40</v>
      </c>
    </row>
    <row r="12" spans="1:13" ht="12.75">
      <c r="A12" s="121" t="s">
        <v>246</v>
      </c>
      <c r="B12" s="123">
        <v>36402672</v>
      </c>
      <c r="C12" s="131" t="s">
        <v>355</v>
      </c>
      <c r="D12" s="132">
        <f>E12*30.126/1000000</f>
        <v>2.2450000641</v>
      </c>
      <c r="E12" s="101">
        <v>74520.35</v>
      </c>
      <c r="F12" s="17">
        <v>60</v>
      </c>
      <c r="G12" s="35"/>
      <c r="H12" s="8" t="s">
        <v>31</v>
      </c>
      <c r="I12" s="8"/>
      <c r="J12" s="8"/>
      <c r="K12" s="8"/>
      <c r="L12" s="8"/>
      <c r="M12" s="33">
        <v>40</v>
      </c>
    </row>
    <row r="13" spans="1:13" ht="12.75">
      <c r="A13" s="121" t="s">
        <v>246</v>
      </c>
      <c r="B13" s="123">
        <v>36402672</v>
      </c>
      <c r="C13" s="131" t="s">
        <v>356</v>
      </c>
      <c r="D13" s="132">
        <f>E13*30.126/1000000</f>
        <v>1.3299999366600002</v>
      </c>
      <c r="E13" s="101">
        <v>44147.91</v>
      </c>
      <c r="F13" s="24">
        <v>60</v>
      </c>
      <c r="G13" s="18"/>
      <c r="H13" s="8" t="s">
        <v>31</v>
      </c>
      <c r="I13" s="8"/>
      <c r="J13" s="8"/>
      <c r="K13" s="8"/>
      <c r="L13" s="8"/>
      <c r="M13" s="30">
        <v>40</v>
      </c>
    </row>
    <row r="14" spans="1:13" ht="13.5" thickBot="1">
      <c r="A14" s="133" t="s">
        <v>246</v>
      </c>
      <c r="B14" s="134">
        <v>36402672</v>
      </c>
      <c r="C14" s="135" t="s">
        <v>336</v>
      </c>
      <c r="D14" s="136">
        <f>E14*30.126/1000000</f>
        <v>6.366999955680001</v>
      </c>
      <c r="E14" s="137">
        <f>SUM(E11:E13)</f>
        <v>211345.68000000002</v>
      </c>
      <c r="F14" s="138"/>
      <c r="G14" s="139"/>
      <c r="H14" s="9" t="s">
        <v>31</v>
      </c>
      <c r="I14" s="9"/>
      <c r="J14" s="9"/>
      <c r="K14" s="9"/>
      <c r="L14" s="9"/>
      <c r="M14" s="140"/>
    </row>
    <row r="15" spans="1:13" ht="25.5" customHeight="1">
      <c r="A15" s="330" t="s">
        <v>52</v>
      </c>
      <c r="B15" s="331"/>
      <c r="C15" s="331"/>
      <c r="D15" s="331"/>
      <c r="E15" s="331"/>
      <c r="F15" s="331"/>
      <c r="G15" s="331"/>
      <c r="H15" s="331"/>
      <c r="I15" s="332"/>
      <c r="J15" s="332"/>
      <c r="K15" s="332"/>
      <c r="L15" s="332"/>
      <c r="M15" s="332"/>
    </row>
    <row r="16" ht="12.75">
      <c r="B16" s="100"/>
    </row>
    <row r="17" spans="1:2" ht="15" customHeight="1">
      <c r="A17" s="2" t="s">
        <v>53</v>
      </c>
      <c r="B17" s="2"/>
    </row>
    <row r="18" spans="1:13" ht="39.75" customHeight="1">
      <c r="A18" s="310" t="s">
        <v>58</v>
      </c>
      <c r="B18" s="310"/>
      <c r="C18" s="310"/>
      <c r="D18" s="310"/>
      <c r="E18" s="310"/>
      <c r="F18" s="310"/>
      <c r="G18" s="310"/>
      <c r="H18" s="10"/>
      <c r="I18" s="10"/>
      <c r="J18" s="10"/>
      <c r="K18" s="10"/>
      <c r="L18" s="10"/>
      <c r="M18" s="10"/>
    </row>
    <row r="19" spans="1:13" ht="39" customHeight="1">
      <c r="A19" s="309" t="s">
        <v>59</v>
      </c>
      <c r="B19" s="310"/>
      <c r="C19" s="310"/>
      <c r="D19" s="310"/>
      <c r="E19" s="310"/>
      <c r="F19" s="310"/>
      <c r="G19" s="310"/>
      <c r="H19" s="10"/>
      <c r="I19" s="10"/>
      <c r="J19" s="10"/>
      <c r="K19" s="10"/>
      <c r="L19" s="10"/>
      <c r="M19" s="10"/>
    </row>
    <row r="20" spans="1:13" ht="28.5" customHeight="1">
      <c r="A20" s="310" t="s">
        <v>54</v>
      </c>
      <c r="B20" s="310"/>
      <c r="C20" s="310"/>
      <c r="D20" s="310"/>
      <c r="E20" s="310"/>
      <c r="F20" s="310"/>
      <c r="G20" s="310"/>
      <c r="H20" s="10"/>
      <c r="I20" s="10"/>
      <c r="J20" s="10"/>
      <c r="K20" s="10"/>
      <c r="L20" s="10"/>
      <c r="M20" s="10"/>
    </row>
    <row r="21" spans="1:13" ht="27" customHeight="1">
      <c r="A21" s="309" t="s">
        <v>55</v>
      </c>
      <c r="B21" s="310"/>
      <c r="C21" s="310"/>
      <c r="D21" s="310"/>
      <c r="E21" s="310"/>
      <c r="F21" s="310"/>
      <c r="G21" s="310"/>
      <c r="H21" s="10"/>
      <c r="I21" s="10"/>
      <c r="J21" s="10"/>
      <c r="K21" s="10"/>
      <c r="L21" s="10"/>
      <c r="M21" s="10"/>
    </row>
    <row r="22" spans="1:13" ht="39.75" customHeight="1">
      <c r="A22" s="310" t="s">
        <v>56</v>
      </c>
      <c r="B22" s="310"/>
      <c r="C22" s="310"/>
      <c r="D22" s="310"/>
      <c r="E22" s="310"/>
      <c r="F22" s="310"/>
      <c r="G22" s="310"/>
      <c r="H22" s="10"/>
      <c r="I22" s="10"/>
      <c r="J22" s="10"/>
      <c r="K22" s="10"/>
      <c r="L22" s="10"/>
      <c r="M22" s="10"/>
    </row>
    <row r="23" spans="1:12" ht="39.75" customHeight="1">
      <c r="A23" s="310" t="s">
        <v>60</v>
      </c>
      <c r="B23" s="310"/>
      <c r="C23" s="310"/>
      <c r="D23" s="310"/>
      <c r="E23" s="310"/>
      <c r="F23" s="310"/>
      <c r="G23" s="310"/>
      <c r="H23" s="10"/>
      <c r="I23" s="10"/>
      <c r="J23" s="10"/>
      <c r="K23" s="10"/>
      <c r="L23" s="10"/>
    </row>
  </sheetData>
  <sheetProtection/>
  <mergeCells count="25">
    <mergeCell ref="B4:H4"/>
    <mergeCell ref="B5:G5"/>
    <mergeCell ref="B6:H6"/>
    <mergeCell ref="A8:G8"/>
    <mergeCell ref="H8:L8"/>
    <mergeCell ref="A23:G23"/>
    <mergeCell ref="K9:K10"/>
    <mergeCell ref="C9:C10"/>
    <mergeCell ref="D9:D10"/>
    <mergeCell ref="A15:M15"/>
    <mergeCell ref="M9:M10"/>
    <mergeCell ref="B9:B10"/>
    <mergeCell ref="A21:G21"/>
    <mergeCell ref="A20:G20"/>
    <mergeCell ref="A22:G22"/>
    <mergeCell ref="A18:G18"/>
    <mergeCell ref="A19:G19"/>
    <mergeCell ref="I9:I10"/>
    <mergeCell ref="A9:A10"/>
    <mergeCell ref="L9:L10"/>
    <mergeCell ref="H9:H10"/>
    <mergeCell ref="J9:J10"/>
    <mergeCell ref="E9:E10"/>
    <mergeCell ref="F9:F10"/>
    <mergeCell ref="G9:G10"/>
  </mergeCells>
  <printOptions/>
  <pageMargins left="0.75" right="0.75" top="1" bottom="1" header="0.4921259845" footer="0.4921259845"/>
  <pageSetup horizontalDpi="600" verticalDpi="600" orientation="landscape" paperSize="8" scale="95" r:id="rId1"/>
</worksheet>
</file>

<file path=xl/worksheets/sheet9.xml><?xml version="1.0" encoding="utf-8"?>
<worksheet xmlns="http://schemas.openxmlformats.org/spreadsheetml/2006/main" xmlns:r="http://schemas.openxmlformats.org/officeDocument/2006/relationships">
  <dimension ref="A1:C13"/>
  <sheetViews>
    <sheetView zoomScalePageLayoutView="0" workbookViewId="0" topLeftCell="A1">
      <selection activeCell="A25" sqref="A25"/>
    </sheetView>
  </sheetViews>
  <sheetFormatPr defaultColWidth="9.140625" defaultRowHeight="12.75"/>
  <cols>
    <col min="1" max="1" width="99.00390625" style="43" customWidth="1"/>
    <col min="2" max="2" width="15.57421875" style="43" customWidth="1"/>
    <col min="3" max="3" width="15.00390625" style="43" customWidth="1"/>
    <col min="4" max="16384" width="9.140625" style="43" customWidth="1"/>
  </cols>
  <sheetData>
    <row r="1" s="11" customFormat="1" ht="15.75">
      <c r="A1" s="11" t="s">
        <v>385</v>
      </c>
    </row>
    <row r="2" s="11" customFormat="1" ht="15.75">
      <c r="A2" s="11" t="s">
        <v>384</v>
      </c>
    </row>
    <row r="3" ht="15.75">
      <c r="A3" s="43" t="s">
        <v>0</v>
      </c>
    </row>
    <row r="4" ht="15.75">
      <c r="A4" s="43" t="s">
        <v>191</v>
      </c>
    </row>
    <row r="5" s="11" customFormat="1" ht="15.75">
      <c r="A5" s="43" t="s">
        <v>192</v>
      </c>
    </row>
    <row r="6" s="11" customFormat="1" ht="16.5" thickBot="1"/>
    <row r="7" spans="1:3" s="11" customFormat="1" ht="15.75">
      <c r="A7" s="384" t="s">
        <v>1</v>
      </c>
      <c r="B7" s="386" t="s">
        <v>2</v>
      </c>
      <c r="C7" s="399" t="s">
        <v>3</v>
      </c>
    </row>
    <row r="8" spans="1:3" ht="33" customHeight="1">
      <c r="A8" s="385"/>
      <c r="B8" s="387"/>
      <c r="C8" s="400"/>
    </row>
    <row r="9" spans="1:3" s="5" customFormat="1" ht="15.75">
      <c r="A9" s="252" t="s">
        <v>386</v>
      </c>
      <c r="B9" s="147">
        <v>31450474</v>
      </c>
      <c r="C9" s="148" t="s">
        <v>387</v>
      </c>
    </row>
    <row r="10" spans="1:3" s="5" customFormat="1" ht="42" customHeight="1">
      <c r="A10" s="401" t="s">
        <v>391</v>
      </c>
      <c r="B10" s="402"/>
      <c r="C10" s="403"/>
    </row>
    <row r="11" spans="1:3" s="5" customFormat="1" ht="56.25" customHeight="1">
      <c r="A11" s="393" t="s">
        <v>388</v>
      </c>
      <c r="B11" s="394"/>
      <c r="C11" s="395"/>
    </row>
    <row r="12" spans="1:3" s="5" customFormat="1" ht="33.75" customHeight="1">
      <c r="A12" s="393" t="s">
        <v>389</v>
      </c>
      <c r="B12" s="394"/>
      <c r="C12" s="395"/>
    </row>
    <row r="13" spans="1:3" s="5" customFormat="1" ht="48" customHeight="1" thickBot="1">
      <c r="A13" s="396" t="s">
        <v>390</v>
      </c>
      <c r="B13" s="397"/>
      <c r="C13" s="398"/>
    </row>
    <row r="14" s="5" customFormat="1" ht="12.75"/>
  </sheetData>
  <sheetProtection/>
  <mergeCells count="7">
    <mergeCell ref="A11:C11"/>
    <mergeCell ref="A12:C12"/>
    <mergeCell ref="A13:C13"/>
    <mergeCell ref="A7:A8"/>
    <mergeCell ref="B7:B8"/>
    <mergeCell ref="C7:C8"/>
    <mergeCell ref="A10:C10"/>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apollakova</cp:lastModifiedBy>
  <cp:lastPrinted>2010-05-20T09:33:50Z</cp:lastPrinted>
  <dcterms:created xsi:type="dcterms:W3CDTF">2009-04-01T16:41:13Z</dcterms:created>
  <dcterms:modified xsi:type="dcterms:W3CDTF">2010-05-20T13:02:16Z</dcterms:modified>
  <cp:category/>
  <cp:version/>
  <cp:contentType/>
  <cp:contentStatus/>
</cp:coreProperties>
</file>