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20" yWindow="-240" windowWidth="8850" windowHeight="12615"/>
  </bookViews>
  <sheets>
    <sheet name="Kraje-2014-2017" sheetId="3" r:id="rId1"/>
  </sheets>
  <calcPr calcId="145621"/>
</workbook>
</file>

<file path=xl/calcChain.xml><?xml version="1.0" encoding="utf-8"?>
<calcChain xmlns="http://schemas.openxmlformats.org/spreadsheetml/2006/main">
  <c r="I25" i="3" l="1"/>
  <c r="I26" i="3"/>
  <c r="I27" i="3"/>
  <c r="I28" i="3"/>
  <c r="I29" i="3"/>
  <c r="I30" i="3"/>
  <c r="I31" i="3"/>
  <c r="I24" i="3"/>
  <c r="H13" i="3"/>
  <c r="I13" i="3"/>
  <c r="H12" i="3"/>
  <c r="I12" i="3"/>
  <c r="H11" i="3"/>
  <c r="H10" i="3"/>
  <c r="I10" i="3"/>
  <c r="H9" i="3"/>
  <c r="I9" i="3"/>
  <c r="H8" i="3"/>
  <c r="I8" i="3"/>
  <c r="H7" i="3"/>
  <c r="I7" i="3"/>
  <c r="H6" i="3"/>
  <c r="I6" i="3"/>
  <c r="I11" i="3"/>
  <c r="I32" i="3"/>
  <c r="I14" i="3"/>
  <c r="G32" i="3"/>
  <c r="G25" i="3"/>
  <c r="G26" i="3"/>
  <c r="G27" i="3"/>
  <c r="G28" i="3"/>
  <c r="G29" i="3"/>
  <c r="G30" i="3"/>
  <c r="G31" i="3"/>
  <c r="G24" i="3"/>
  <c r="E32" i="3"/>
  <c r="E24" i="3"/>
  <c r="E14" i="3"/>
  <c r="E13" i="3"/>
  <c r="E12" i="3"/>
  <c r="E11" i="3"/>
  <c r="E10" i="3"/>
  <c r="E9" i="3"/>
  <c r="E8" i="3"/>
  <c r="E7" i="3"/>
  <c r="E6" i="3"/>
  <c r="E31" i="3"/>
  <c r="E30" i="3"/>
  <c r="E29" i="3"/>
  <c r="E28" i="3"/>
  <c r="E27" i="3"/>
  <c r="E26" i="3"/>
  <c r="E25" i="3"/>
  <c r="C32" i="3"/>
  <c r="C31" i="3"/>
  <c r="C30" i="3"/>
  <c r="C29" i="3"/>
  <c r="C28" i="3"/>
  <c r="C27" i="3"/>
  <c r="C26" i="3"/>
  <c r="C25" i="3"/>
  <c r="C24" i="3"/>
  <c r="C14" i="3"/>
  <c r="C13" i="3"/>
  <c r="C12" i="3"/>
  <c r="C11" i="3"/>
  <c r="C10" i="3"/>
  <c r="C9" i="3"/>
  <c r="C8" i="3"/>
  <c r="C7" i="3"/>
  <c r="C6" i="3"/>
  <c r="G14" i="3"/>
  <c r="F8" i="3"/>
  <c r="G8" i="3"/>
  <c r="F12" i="3"/>
  <c r="G12" i="3"/>
  <c r="F13" i="3"/>
  <c r="G13" i="3"/>
  <c r="F6" i="3"/>
  <c r="G6" i="3"/>
  <c r="F10" i="3"/>
  <c r="G10" i="3"/>
  <c r="F11" i="3"/>
  <c r="G11" i="3"/>
  <c r="F9" i="3"/>
  <c r="G9" i="3"/>
  <c r="F7" i="3"/>
  <c r="G7" i="3"/>
</calcChain>
</file>

<file path=xl/sharedStrings.xml><?xml version="1.0" encoding="utf-8"?>
<sst xmlns="http://schemas.openxmlformats.org/spreadsheetml/2006/main" count="52" uniqueCount="27">
  <si>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</si>
  <si>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</si>
  <si>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</si>
  <si>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</si>
  <si>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</si>
  <si>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</si>
  <si>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</si>
  <si>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</si>
  <si>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</si>
  <si>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</si>
  <si>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</si>
  <si>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</si>
  <si>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</si>
  <si>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</si>
  <si>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rok 2014 = 352,00 eur</t>
  </si>
  <si>
    <t>rok 2014 ČMM = 304,84 eura</t>
  </si>
  <si>
    <t>PM v eurách*)</t>
  </si>
  <si>
    <t>rok 2015 = 380,00 eur</t>
  </si>
  <si>
    <t>rok 2015 = 339,09 eur</t>
  </si>
  <si>
    <t xml:space="preserve">*) Očakávaná priemerná mzda, ak by medziročné zvýšenie za každý kraj zodpovedalo indexom rastu PM za Slovenskú republiku podľa </t>
  </si>
  <si>
    <t>prognózy IFP MF SR z 15. júna 2016</t>
  </si>
  <si>
    <t xml:space="preserve">Údaje v tzv. čistom vyjadrení: hrubá suma je znížená o odvody do poistných fondov a o preddavok na daň z príjmov podľa príslušných </t>
  </si>
  <si>
    <t>právnych predpisov (prepočty MPSVR SR)</t>
  </si>
  <si>
    <t>Príloha č. 4</t>
  </si>
  <si>
    <t xml:space="preserve">rok 2017 = </t>
  </si>
  <si>
    <t xml:space="preserve">rok 2016 = </t>
  </si>
  <si>
    <t>Zdroj: ŠÚ SR, Štatistická správa o základných vývojových tendenciách za 4. štvrťrok príslušného roku, tab. č. 42b.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</si>
</sst>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General_)"/>
  </numFmts>
  <fonts count="27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Courier"/>
      <family val="1"/>
      <charset val="238"/>
    </font>
    <font>
      <sz val="10"/>
      <name val="Courier"/>
      <family val="1"/>
      <charset val="238"/>
    </font>
    <font>
      <i/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195" fontId="24" fillId="0" borderId="0"/>
    <xf numFmtId="195" fontId="25" fillId="0" borderId="0" applyFill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2">
    <xf numFmtId="0" fontId="0" fillId="0" borderId="0" xfId="0"/>
    <xf numFmtId="0" fontId="19" fillId="0" borderId="0" xfId="0" applyFont="1"/>
    <xf numFmtId="0" fontId="0" fillId="0" borderId="0" xfId="0" applyBorder="1"/>
    <xf numFmtId="0" fontId="21" fillId="0" borderId="10" xfId="0" applyFont="1" applyBorder="1" applyAlignment="1">
      <alignment horizontal="center"/>
    </xf>
    <xf numFmtId="2" fontId="21" fillId="24" borderId="11" xfId="0" applyNumberFormat="1" applyFont="1" applyFill="1" applyBorder="1" applyAlignment="1">
      <alignment horizontal="left" vertical="top" wrapText="1"/>
    </xf>
    <xf numFmtId="2" fontId="21" fillId="24" borderId="12" xfId="0" applyNumberFormat="1" applyFont="1" applyFill="1" applyBorder="1" applyAlignment="1">
      <alignment horizontal="center" vertical="top" wrapText="1"/>
    </xf>
    <xf numFmtId="2" fontId="21" fillId="24" borderId="13" xfId="0" applyNumberFormat="1" applyFont="1" applyFill="1" applyBorder="1" applyAlignment="1">
      <alignment horizontal="center" vertical="top" wrapText="1"/>
    </xf>
    <xf numFmtId="2" fontId="21" fillId="24" borderId="14" xfId="0" applyNumberFormat="1" applyFont="1" applyFill="1" applyBorder="1" applyAlignment="1">
      <alignment horizontal="left" vertical="top" wrapText="1"/>
    </xf>
    <xf numFmtId="2" fontId="21" fillId="24" borderId="15" xfId="0" applyNumberFormat="1" applyFont="1" applyFill="1" applyBorder="1" applyAlignment="1">
      <alignment horizontal="center" vertical="top" wrapText="1"/>
    </xf>
    <xf numFmtId="2" fontId="22" fillId="24" borderId="16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2" fontId="21" fillId="0" borderId="14" xfId="0" applyNumberFormat="1" applyFont="1" applyFill="1" applyBorder="1" applyAlignment="1">
      <alignment horizontal="left" vertical="top" wrapText="1"/>
    </xf>
    <xf numFmtId="2" fontId="21" fillId="0" borderId="15" xfId="0" applyNumberFormat="1" applyFont="1" applyFill="1" applyBorder="1" applyAlignment="1">
      <alignment horizontal="center" vertical="top" wrapText="1"/>
    </xf>
    <xf numFmtId="2" fontId="21" fillId="0" borderId="13" xfId="0" applyNumberFormat="1" applyFont="1" applyFill="1" applyBorder="1" applyAlignment="1">
      <alignment horizontal="center" vertical="top" wrapText="1"/>
    </xf>
    <xf numFmtId="2" fontId="21" fillId="0" borderId="17" xfId="0" applyNumberFormat="1" applyFont="1" applyFill="1" applyBorder="1" applyAlignment="1">
      <alignment horizontal="left" vertical="top" wrapText="1"/>
    </xf>
    <xf numFmtId="2" fontId="21" fillId="0" borderId="18" xfId="0" applyNumberFormat="1" applyFont="1" applyFill="1" applyBorder="1" applyAlignment="1">
      <alignment horizontal="center" vertical="top" wrapText="1"/>
    </xf>
    <xf numFmtId="2" fontId="21" fillId="0" borderId="19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Fill="1" applyBorder="1" applyAlignment="1">
      <alignment horizontal="left" vertical="top" wrapText="1"/>
    </xf>
    <xf numFmtId="2" fontId="22" fillId="0" borderId="20" xfId="0" applyNumberFormat="1" applyFont="1" applyFill="1" applyBorder="1" applyAlignment="1">
      <alignment horizontal="center" vertical="top" wrapText="1"/>
    </xf>
    <xf numFmtId="2" fontId="22" fillId="0" borderId="2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9" fillId="0" borderId="0" xfId="0" applyFont="1" applyFill="1"/>
    <xf numFmtId="2" fontId="21" fillId="0" borderId="11" xfId="0" applyNumberFormat="1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center"/>
    </xf>
    <xf numFmtId="2" fontId="21" fillId="0" borderId="23" xfId="0" applyNumberFormat="1" applyFont="1" applyFill="1" applyBorder="1" applyAlignment="1">
      <alignment horizontal="center" vertical="top" wrapText="1"/>
    </xf>
    <xf numFmtId="2" fontId="21" fillId="0" borderId="24" xfId="0" applyNumberFormat="1" applyFont="1" applyFill="1" applyBorder="1" applyAlignment="1">
      <alignment horizontal="center" vertical="top" wrapText="1"/>
    </xf>
    <xf numFmtId="2" fontId="22" fillId="0" borderId="25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left" vertical="top"/>
    </xf>
    <xf numFmtId="1" fontId="21" fillId="24" borderId="12" xfId="0" applyNumberFormat="1" applyFont="1" applyFill="1" applyBorder="1" applyAlignment="1">
      <alignment horizontal="center" vertical="top" wrapText="1"/>
    </xf>
    <xf numFmtId="1" fontId="21" fillId="24" borderId="15" xfId="0" applyNumberFormat="1" applyFont="1" applyFill="1" applyBorder="1" applyAlignment="1">
      <alignment horizontal="center" vertical="top" wrapText="1"/>
    </xf>
    <xf numFmtId="1" fontId="21" fillId="0" borderId="15" xfId="0" applyNumberFormat="1" applyFont="1" applyFill="1" applyBorder="1" applyAlignment="1">
      <alignment horizontal="center" vertical="top" wrapText="1"/>
    </xf>
    <xf numFmtId="1" fontId="21" fillId="0" borderId="18" xfId="0" applyNumberFormat="1" applyFont="1" applyFill="1" applyBorder="1" applyAlignment="1">
      <alignment horizontal="center" vertical="top" wrapText="1"/>
    </xf>
    <xf numFmtId="1" fontId="22" fillId="0" borderId="20" xfId="0" applyNumberFormat="1" applyFont="1" applyFill="1" applyBorder="1" applyAlignment="1">
      <alignment horizontal="center" vertical="top" wrapText="1"/>
    </xf>
    <xf numFmtId="0" fontId="26" fillId="0" borderId="0" xfId="0" applyFont="1"/>
    <xf numFmtId="0" fontId="21" fillId="0" borderId="10" xfId="0" applyFont="1" applyBorder="1" applyAlignment="1"/>
    <xf numFmtId="0" fontId="21" fillId="0" borderId="26" xfId="0" applyFont="1" applyBorder="1" applyAlignment="1">
      <alignment horizontal="center"/>
    </xf>
    <xf numFmtId="2" fontId="21" fillId="25" borderId="13" xfId="0" applyNumberFormat="1" applyFont="1" applyFill="1" applyBorder="1" applyAlignment="1">
      <alignment horizontal="center" vertical="top" wrapText="1"/>
    </xf>
    <xf numFmtId="2" fontId="21" fillId="26" borderId="13" xfId="0" applyNumberFormat="1" applyFont="1" applyFill="1" applyBorder="1" applyAlignment="1">
      <alignment horizontal="center" vertical="top" wrapText="1"/>
    </xf>
    <xf numFmtId="2" fontId="21" fillId="0" borderId="12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right"/>
    </xf>
    <xf numFmtId="0" fontId="22" fillId="0" borderId="27" xfId="0" applyFont="1" applyBorder="1" applyAlignment="1">
      <alignment horizontal="left"/>
    </xf>
    <xf numFmtId="2" fontId="22" fillId="0" borderId="27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/>
    <cellStyle name="Neutrální" xfId="27"/>
    <cellStyle name="Normálna" xfId="0" builtinId="0"/>
    <cellStyle name="Normálna 2" xfId="28"/>
    <cellStyle name="normální_HDP.XLS" xfId="29"/>
    <cellStyle name="Poznámka" xfId="30" builtinId="10" customBuiltin="1"/>
    <cellStyle name="Propojená buňka" xfId="31"/>
    <cellStyle name="Správně" xfId="32"/>
    <cellStyle name="Text upozornění" xfId="33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zoomScale="110" zoomScaleNormal="110" workbookViewId="0">
      <selection activeCell="H32" sqref="H32"/>
    </sheetView>
  </sheetViews>
  <sheetFormatPr defaultRowHeight="12.75" x14ac:dyDescent="0.2"/>
  <cols>
    <col min="1" max="1" width="15.85546875" customWidth="1"/>
    <col min="2" max="2" width="14.85546875" customWidth="1"/>
    <col min="3" max="3" width="17.7109375" customWidth="1"/>
    <col min="4" max="4" width="15.28515625" customWidth="1"/>
    <col min="5" max="5" width="18.28515625" customWidth="1"/>
    <col min="6" max="6" width="16.7109375" customWidth="1"/>
    <col min="7" max="7" width="18" customWidth="1"/>
    <col min="8" max="8" width="15.5703125" customWidth="1"/>
    <col min="9" max="9" width="18.7109375" customWidth="1"/>
  </cols>
  <sheetData>
    <row r="1" spans="1:9" ht="21" customHeight="1" x14ac:dyDescent="0.2">
      <c r="A1" s="10"/>
      <c r="G1" s="11"/>
      <c r="I1" s="11" t="s">
        <v>23</v>
      </c>
    </row>
    <row r="2" spans="1:9" ht="17.100000000000001" customHeight="1" x14ac:dyDescent="0.3">
      <c r="A2" s="43" t="s">
        <v>12</v>
      </c>
      <c r="B2" s="43"/>
      <c r="C2" s="43"/>
      <c r="D2" s="43"/>
      <c r="E2" s="43"/>
      <c r="F2" s="43"/>
      <c r="G2" s="43"/>
      <c r="H2" s="43"/>
      <c r="I2" s="43"/>
    </row>
    <row r="3" spans="1:9" ht="17.100000000000001" customHeight="1" thickBot="1" x14ac:dyDescent="0.25"/>
    <row r="4" spans="1:9" ht="17.100000000000001" customHeight="1" thickBot="1" x14ac:dyDescent="0.3">
      <c r="A4" s="44" t="s">
        <v>0</v>
      </c>
      <c r="B4" s="48" t="s">
        <v>14</v>
      </c>
      <c r="C4" s="49"/>
      <c r="D4" s="48" t="s">
        <v>17</v>
      </c>
      <c r="E4" s="50"/>
      <c r="F4" s="40" t="s">
        <v>25</v>
      </c>
      <c r="G4" s="42">
        <v>405</v>
      </c>
      <c r="H4" s="40" t="s">
        <v>24</v>
      </c>
      <c r="I4" s="42">
        <v>435</v>
      </c>
    </row>
    <row r="5" spans="1:9" ht="17.100000000000001" customHeight="1" thickBot="1" x14ac:dyDescent="0.3">
      <c r="A5" s="45"/>
      <c r="B5" s="36" t="s">
        <v>11</v>
      </c>
      <c r="C5" s="3" t="s">
        <v>10</v>
      </c>
      <c r="D5" s="36" t="s">
        <v>11</v>
      </c>
      <c r="E5" s="24" t="s">
        <v>10</v>
      </c>
      <c r="F5" s="36" t="s">
        <v>16</v>
      </c>
      <c r="G5" s="35" t="s">
        <v>10</v>
      </c>
      <c r="H5" s="36" t="s">
        <v>16</v>
      </c>
      <c r="I5" s="35" t="s">
        <v>10</v>
      </c>
    </row>
    <row r="6" spans="1:9" ht="17.100000000000001" customHeight="1" x14ac:dyDescent="0.2">
      <c r="A6" s="4" t="s">
        <v>1</v>
      </c>
      <c r="B6" s="29">
        <v>1107</v>
      </c>
      <c r="C6" s="6">
        <f t="shared" ref="C6:C14" si="0">100*352/B6</f>
        <v>31.797651309846433</v>
      </c>
      <c r="D6" s="29">
        <v>1122</v>
      </c>
      <c r="E6" s="25">
        <f t="shared" ref="E6:E14" si="1">100*380/D6</f>
        <v>33.868092691622103</v>
      </c>
      <c r="F6" s="29">
        <f>ROUND($F$14/$D$14*D6,0)</f>
        <v>1154</v>
      </c>
      <c r="G6" s="6">
        <f>100*$G$4/F6</f>
        <v>35.095320623916813</v>
      </c>
      <c r="H6" s="29">
        <f t="shared" ref="H6:H13" si="2">ROUND($H$14/$D$14*D6,0)</f>
        <v>1194</v>
      </c>
      <c r="I6" s="6">
        <f t="shared" ref="I6:I13" si="3">100*$I$4/H6</f>
        <v>36.4321608040201</v>
      </c>
    </row>
    <row r="7" spans="1:9" ht="17.100000000000001" customHeight="1" x14ac:dyDescent="0.2">
      <c r="A7" s="7" t="s">
        <v>2</v>
      </c>
      <c r="B7" s="30">
        <v>772</v>
      </c>
      <c r="C7" s="6">
        <f t="shared" si="0"/>
        <v>45.595854922279791</v>
      </c>
      <c r="D7" s="30">
        <v>799</v>
      </c>
      <c r="E7" s="25">
        <f t="shared" si="1"/>
        <v>47.559449311639547</v>
      </c>
      <c r="F7" s="29">
        <f t="shared" ref="F7:F13" si="4">ROUND($F$14/$D$14*D7,0)</f>
        <v>822</v>
      </c>
      <c r="G7" s="6">
        <f t="shared" ref="G7:G13" si="5">100*$G$4/F7</f>
        <v>49.270072992700733</v>
      </c>
      <c r="H7" s="29">
        <f t="shared" si="2"/>
        <v>851</v>
      </c>
      <c r="I7" s="6">
        <f t="shared" si="3"/>
        <v>51.116333725029378</v>
      </c>
    </row>
    <row r="8" spans="1:9" ht="17.100000000000001" customHeight="1" x14ac:dyDescent="0.2">
      <c r="A8" s="7" t="s">
        <v>3</v>
      </c>
      <c r="B8" s="30">
        <v>779</v>
      </c>
      <c r="C8" s="6">
        <f t="shared" si="0"/>
        <v>45.186136071887034</v>
      </c>
      <c r="D8" s="30">
        <v>812</v>
      </c>
      <c r="E8" s="25">
        <f t="shared" si="1"/>
        <v>46.798029556650249</v>
      </c>
      <c r="F8" s="29">
        <f t="shared" si="4"/>
        <v>835</v>
      </c>
      <c r="G8" s="6">
        <f t="shared" si="5"/>
        <v>48.50299401197605</v>
      </c>
      <c r="H8" s="29">
        <f t="shared" si="2"/>
        <v>864</v>
      </c>
      <c r="I8" s="6">
        <f t="shared" si="3"/>
        <v>50.347222222222221</v>
      </c>
    </row>
    <row r="9" spans="1:9" ht="17.100000000000001" customHeight="1" x14ac:dyDescent="0.2">
      <c r="A9" s="7" t="s">
        <v>4</v>
      </c>
      <c r="B9" s="30">
        <v>705</v>
      </c>
      <c r="C9" s="6">
        <f t="shared" si="0"/>
        <v>49.929078014184398</v>
      </c>
      <c r="D9" s="30">
        <v>736</v>
      </c>
      <c r="E9" s="25">
        <f t="shared" si="1"/>
        <v>51.630434782608695</v>
      </c>
      <c r="F9" s="29">
        <f t="shared" si="4"/>
        <v>757</v>
      </c>
      <c r="G9" s="6">
        <f t="shared" si="5"/>
        <v>53.500660501981507</v>
      </c>
      <c r="H9" s="29">
        <f t="shared" si="2"/>
        <v>784</v>
      </c>
      <c r="I9" s="6">
        <f t="shared" si="3"/>
        <v>55.484693877551024</v>
      </c>
    </row>
    <row r="10" spans="1:9" ht="17.100000000000001" customHeight="1" x14ac:dyDescent="0.2">
      <c r="A10" s="12" t="s">
        <v>5</v>
      </c>
      <c r="B10" s="31">
        <v>750</v>
      </c>
      <c r="C10" s="14">
        <f t="shared" si="0"/>
        <v>46.93333333333333</v>
      </c>
      <c r="D10" s="31">
        <v>786</v>
      </c>
      <c r="E10" s="25">
        <f t="shared" si="1"/>
        <v>48.346055979643765</v>
      </c>
      <c r="F10" s="29">
        <f t="shared" si="4"/>
        <v>808</v>
      </c>
      <c r="G10" s="6">
        <f t="shared" si="5"/>
        <v>50.123762376237622</v>
      </c>
      <c r="H10" s="29">
        <f t="shared" si="2"/>
        <v>837</v>
      </c>
      <c r="I10" s="6">
        <f t="shared" si="3"/>
        <v>51.971326164874554</v>
      </c>
    </row>
    <row r="11" spans="1:9" ht="17.100000000000001" customHeight="1" x14ac:dyDescent="0.2">
      <c r="A11" s="12" t="s">
        <v>6</v>
      </c>
      <c r="B11" s="31">
        <v>730</v>
      </c>
      <c r="C11" s="14">
        <f t="shared" si="0"/>
        <v>48.219178082191782</v>
      </c>
      <c r="D11" s="31">
        <v>751</v>
      </c>
      <c r="E11" s="25">
        <f t="shared" si="1"/>
        <v>50.599201065246341</v>
      </c>
      <c r="F11" s="29">
        <f t="shared" si="4"/>
        <v>772</v>
      </c>
      <c r="G11" s="6">
        <f t="shared" si="5"/>
        <v>52.461139896373055</v>
      </c>
      <c r="H11" s="29">
        <f t="shared" si="2"/>
        <v>799</v>
      </c>
      <c r="I11" s="6">
        <f t="shared" si="3"/>
        <v>54.44305381727159</v>
      </c>
    </row>
    <row r="12" spans="1:9" ht="17.100000000000001" customHeight="1" x14ac:dyDescent="0.2">
      <c r="A12" s="12" t="s">
        <v>7</v>
      </c>
      <c r="B12" s="31">
        <v>657</v>
      </c>
      <c r="C12" s="14">
        <f t="shared" si="0"/>
        <v>53.576864535768642</v>
      </c>
      <c r="D12" s="31">
        <v>683</v>
      </c>
      <c r="E12" s="25">
        <f t="shared" si="1"/>
        <v>55.636896046852122</v>
      </c>
      <c r="F12" s="29">
        <f t="shared" si="4"/>
        <v>702</v>
      </c>
      <c r="G12" s="38">
        <f t="shared" si="5"/>
        <v>57.692307692307693</v>
      </c>
      <c r="H12" s="29">
        <f t="shared" si="2"/>
        <v>727</v>
      </c>
      <c r="I12" s="38">
        <f t="shared" si="3"/>
        <v>59.834938101788168</v>
      </c>
    </row>
    <row r="13" spans="1:9" ht="17.100000000000001" customHeight="1" thickBot="1" x14ac:dyDescent="0.25">
      <c r="A13" s="15" t="s">
        <v>8</v>
      </c>
      <c r="B13" s="32">
        <v>775</v>
      </c>
      <c r="C13" s="17">
        <f t="shared" si="0"/>
        <v>45.41935483870968</v>
      </c>
      <c r="D13" s="32">
        <v>803</v>
      </c>
      <c r="E13" s="26">
        <f t="shared" si="1"/>
        <v>47.322540473225402</v>
      </c>
      <c r="F13" s="29">
        <f t="shared" si="4"/>
        <v>826</v>
      </c>
      <c r="G13" s="6">
        <f t="shared" si="5"/>
        <v>49.031476997578693</v>
      </c>
      <c r="H13" s="29">
        <f t="shared" si="2"/>
        <v>855</v>
      </c>
      <c r="I13" s="6">
        <f t="shared" si="3"/>
        <v>50.877192982456137</v>
      </c>
    </row>
    <row r="14" spans="1:9" ht="17.100000000000001" customHeight="1" thickBot="1" x14ac:dyDescent="0.25">
      <c r="A14" s="18" t="s">
        <v>9</v>
      </c>
      <c r="B14" s="33">
        <v>858</v>
      </c>
      <c r="C14" s="20">
        <f t="shared" si="0"/>
        <v>41.025641025641029</v>
      </c>
      <c r="D14" s="33">
        <v>883</v>
      </c>
      <c r="E14" s="27">
        <f t="shared" si="1"/>
        <v>43.035107587768969</v>
      </c>
      <c r="F14" s="33">
        <v>908</v>
      </c>
      <c r="G14" s="20">
        <f>100*G4/F14</f>
        <v>44.603524229074893</v>
      </c>
      <c r="H14" s="33">
        <v>940</v>
      </c>
      <c r="I14" s="20">
        <f>100*I4/H14</f>
        <v>46.276595744680854</v>
      </c>
    </row>
    <row r="15" spans="1:9" ht="17.100000000000001" customHeight="1" x14ac:dyDescent="0.2">
      <c r="A15" s="21"/>
    </row>
    <row r="16" spans="1:9" ht="17.100000000000001" customHeight="1" x14ac:dyDescent="0.25">
      <c r="A16" s="34" t="s">
        <v>26</v>
      </c>
    </row>
    <row r="17" spans="1:9" ht="17.100000000000001" customHeight="1" x14ac:dyDescent="0.2">
      <c r="A17" s="28" t="s">
        <v>19</v>
      </c>
    </row>
    <row r="18" spans="1:9" ht="17.100000000000001" customHeight="1" x14ac:dyDescent="0.2">
      <c r="A18" s="28" t="s">
        <v>20</v>
      </c>
    </row>
    <row r="19" spans="1:9" ht="17.100000000000001" customHeight="1" x14ac:dyDescent="0.2">
      <c r="A19" s="21"/>
    </row>
    <row r="20" spans="1:9" ht="17.100000000000001" customHeight="1" x14ac:dyDescent="0.3">
      <c r="A20" s="51" t="s">
        <v>13</v>
      </c>
      <c r="B20" s="51"/>
      <c r="C20" s="51"/>
      <c r="D20" s="51"/>
      <c r="E20" s="51"/>
      <c r="F20" s="51"/>
      <c r="G20" s="51"/>
      <c r="H20" s="51"/>
      <c r="I20" s="51"/>
    </row>
    <row r="21" spans="1:9" ht="17.100000000000001" customHeight="1" thickBot="1" x14ac:dyDescent="0.3">
      <c r="A21" s="22"/>
      <c r="B21" s="2"/>
    </row>
    <row r="22" spans="1:9" ht="17.100000000000001" customHeight="1" thickBot="1" x14ac:dyDescent="0.3">
      <c r="A22" s="46" t="s">
        <v>0</v>
      </c>
      <c r="B22" s="48" t="s">
        <v>15</v>
      </c>
      <c r="C22" s="49"/>
      <c r="D22" s="48" t="s">
        <v>18</v>
      </c>
      <c r="E22" s="50"/>
      <c r="F22" s="40" t="s">
        <v>25</v>
      </c>
      <c r="G22" s="41">
        <v>355.01</v>
      </c>
      <c r="H22" s="40" t="s">
        <v>24</v>
      </c>
      <c r="I22" s="41">
        <v>374.11</v>
      </c>
    </row>
    <row r="23" spans="1:9" ht="17.100000000000001" customHeight="1" thickBot="1" x14ac:dyDescent="0.3">
      <c r="A23" s="47"/>
      <c r="B23" s="36" t="s">
        <v>11</v>
      </c>
      <c r="C23" s="3" t="s">
        <v>10</v>
      </c>
      <c r="D23" s="36" t="s">
        <v>11</v>
      </c>
      <c r="E23" s="24" t="s">
        <v>10</v>
      </c>
      <c r="F23" s="36" t="s">
        <v>11</v>
      </c>
      <c r="G23" s="3" t="s">
        <v>10</v>
      </c>
      <c r="H23" s="36" t="s">
        <v>11</v>
      </c>
      <c r="I23" s="3" t="s">
        <v>10</v>
      </c>
    </row>
    <row r="24" spans="1:9" ht="17.100000000000001" customHeight="1" x14ac:dyDescent="0.2">
      <c r="A24" s="23" t="s">
        <v>1</v>
      </c>
      <c r="B24" s="5">
        <v>836.75</v>
      </c>
      <c r="C24" s="14">
        <f t="shared" ref="C24:C31" si="6">100*304.84/B24</f>
        <v>36.431431132357332</v>
      </c>
      <c r="D24" s="5">
        <v>847.27</v>
      </c>
      <c r="E24" s="25">
        <f t="shared" ref="E24:E32" si="7">100*339.09/D24</f>
        <v>40.021480755839342</v>
      </c>
      <c r="F24" s="5">
        <v>869.71</v>
      </c>
      <c r="G24" s="14">
        <f>100*G$22/F24</f>
        <v>40.819353577629322</v>
      </c>
      <c r="H24" s="39">
        <v>897.77</v>
      </c>
      <c r="I24" s="6">
        <f>100*$I$22/H24</f>
        <v>41.671029328224378</v>
      </c>
    </row>
    <row r="25" spans="1:9" ht="17.100000000000001" customHeight="1" x14ac:dyDescent="0.2">
      <c r="A25" s="12" t="s">
        <v>2</v>
      </c>
      <c r="B25" s="8">
        <v>601.76</v>
      </c>
      <c r="C25" s="14">
        <f t="shared" si="6"/>
        <v>50.658069662323847</v>
      </c>
      <c r="D25" s="8">
        <v>620.69000000000005</v>
      </c>
      <c r="E25" s="25">
        <f t="shared" si="7"/>
        <v>54.631136316035374</v>
      </c>
      <c r="F25" s="8">
        <v>636.83000000000004</v>
      </c>
      <c r="G25" s="38">
        <f t="shared" ref="G25:G31" si="8">100*G$22/F25</f>
        <v>55.746431543740087</v>
      </c>
      <c r="H25" s="13">
        <v>657.17</v>
      </c>
      <c r="I25" s="38">
        <f t="shared" ref="I25:I31" si="9">100*$I$22/H25</f>
        <v>56.927431258274119</v>
      </c>
    </row>
    <row r="26" spans="1:9" ht="17.100000000000001" customHeight="1" x14ac:dyDescent="0.2">
      <c r="A26" s="12" t="s">
        <v>3</v>
      </c>
      <c r="B26" s="8">
        <v>606.66999999999996</v>
      </c>
      <c r="C26" s="14">
        <f t="shared" si="6"/>
        <v>50.24807556002439</v>
      </c>
      <c r="D26" s="8">
        <v>629.82000000000005</v>
      </c>
      <c r="E26" s="25">
        <f t="shared" si="7"/>
        <v>53.839192150138132</v>
      </c>
      <c r="F26" s="8">
        <v>645.94000000000005</v>
      </c>
      <c r="G26" s="38">
        <f t="shared" si="8"/>
        <v>54.960213022881376</v>
      </c>
      <c r="H26" s="13">
        <v>666.29</v>
      </c>
      <c r="I26" s="38">
        <f t="shared" si="9"/>
        <v>56.148223746416726</v>
      </c>
    </row>
    <row r="27" spans="1:9" ht="17.100000000000001" customHeight="1" x14ac:dyDescent="0.2">
      <c r="A27" s="12" t="s">
        <v>4</v>
      </c>
      <c r="B27" s="8">
        <v>554.75</v>
      </c>
      <c r="C27" s="14">
        <f t="shared" si="6"/>
        <v>54.950878774222616</v>
      </c>
      <c r="D27" s="8">
        <v>576.5</v>
      </c>
      <c r="E27" s="25">
        <f t="shared" si="7"/>
        <v>58.818733738074584</v>
      </c>
      <c r="F27" s="8">
        <v>591.24</v>
      </c>
      <c r="G27" s="37">
        <f t="shared" si="8"/>
        <v>60.044990190108926</v>
      </c>
      <c r="H27" s="13">
        <v>610.16999999999996</v>
      </c>
      <c r="I27" s="37">
        <f t="shared" si="9"/>
        <v>61.312421128537956</v>
      </c>
    </row>
    <row r="28" spans="1:9" ht="17.100000000000001" customHeight="1" x14ac:dyDescent="0.2">
      <c r="A28" s="12" t="s">
        <v>5</v>
      </c>
      <c r="B28" s="13">
        <v>586.32000000000005</v>
      </c>
      <c r="C28" s="14">
        <f t="shared" si="6"/>
        <v>51.9920862327739</v>
      </c>
      <c r="D28" s="13">
        <v>611.54</v>
      </c>
      <c r="E28" s="25">
        <f t="shared" si="7"/>
        <v>55.448539752101254</v>
      </c>
      <c r="F28" s="13">
        <v>627</v>
      </c>
      <c r="G28" s="38">
        <f t="shared" si="8"/>
        <v>56.620414673046255</v>
      </c>
      <c r="H28" s="13">
        <v>647.35</v>
      </c>
      <c r="I28" s="38">
        <f t="shared" si="9"/>
        <v>57.790994052676297</v>
      </c>
    </row>
    <row r="29" spans="1:9" ht="17.100000000000001" customHeight="1" x14ac:dyDescent="0.2">
      <c r="A29" s="12" t="s">
        <v>6</v>
      </c>
      <c r="B29" s="13">
        <v>572.29</v>
      </c>
      <c r="C29" s="14">
        <f t="shared" si="6"/>
        <v>53.266700449073021</v>
      </c>
      <c r="D29" s="13">
        <v>587.02</v>
      </c>
      <c r="E29" s="25">
        <f t="shared" si="7"/>
        <v>57.764641749855201</v>
      </c>
      <c r="F29" s="13">
        <v>601.76</v>
      </c>
      <c r="G29" s="38">
        <f t="shared" si="8"/>
        <v>58.995280510502525</v>
      </c>
      <c r="H29" s="13">
        <v>620.69000000000005</v>
      </c>
      <c r="I29" s="38">
        <f t="shared" si="9"/>
        <v>60.273244292642055</v>
      </c>
    </row>
    <row r="30" spans="1:9" ht="17.100000000000001" customHeight="1" x14ac:dyDescent="0.2">
      <c r="A30" s="12" t="s">
        <v>7</v>
      </c>
      <c r="B30" s="13">
        <v>521.09</v>
      </c>
      <c r="C30" s="14">
        <f t="shared" si="6"/>
        <v>58.500450977758149</v>
      </c>
      <c r="D30" s="13">
        <v>539.32000000000005</v>
      </c>
      <c r="E30" s="25">
        <f t="shared" si="7"/>
        <v>62.873618630868492</v>
      </c>
      <c r="F30" s="13">
        <v>552.65</v>
      </c>
      <c r="G30" s="37">
        <f t="shared" si="8"/>
        <v>64.237763503121329</v>
      </c>
      <c r="H30" s="13">
        <v>570.19000000000005</v>
      </c>
      <c r="I30" s="37">
        <f t="shared" si="9"/>
        <v>65.611462845718094</v>
      </c>
    </row>
    <row r="31" spans="1:9" ht="17.100000000000001" customHeight="1" thickBot="1" x14ac:dyDescent="0.25">
      <c r="A31" s="15" t="s">
        <v>8</v>
      </c>
      <c r="B31" s="16">
        <v>603.86</v>
      </c>
      <c r="C31" s="17">
        <f t="shared" si="6"/>
        <v>50.481899778094252</v>
      </c>
      <c r="D31" s="16">
        <v>623.5</v>
      </c>
      <c r="E31" s="26">
        <f t="shared" si="7"/>
        <v>54.384923817161187</v>
      </c>
      <c r="F31" s="16">
        <v>639.63</v>
      </c>
      <c r="G31" s="38">
        <f t="shared" si="8"/>
        <v>55.502399824898767</v>
      </c>
      <c r="H31" s="16">
        <v>659.97</v>
      </c>
      <c r="I31" s="38">
        <f t="shared" si="9"/>
        <v>56.685909965604495</v>
      </c>
    </row>
    <row r="32" spans="1:9" ht="17.100000000000001" customHeight="1" thickBot="1" x14ac:dyDescent="0.25">
      <c r="A32" s="9" t="s">
        <v>9</v>
      </c>
      <c r="B32" s="19">
        <v>662.08</v>
      </c>
      <c r="C32" s="20">
        <f>100*304.84/B32</f>
        <v>46.042774287095206</v>
      </c>
      <c r="D32" s="19">
        <v>679.61</v>
      </c>
      <c r="E32" s="27">
        <f t="shared" si="7"/>
        <v>49.894792601639175</v>
      </c>
      <c r="F32" s="19">
        <v>697.15</v>
      </c>
      <c r="G32" s="20">
        <f>100*G22/F32</f>
        <v>50.923043821272323</v>
      </c>
      <c r="H32" s="19">
        <v>719.6</v>
      </c>
      <c r="I32" s="20">
        <f>100*I22/H32</f>
        <v>51.988604780433576</v>
      </c>
    </row>
    <row r="33" spans="1:1" ht="17.100000000000001" customHeight="1" x14ac:dyDescent="0.25">
      <c r="A33" s="1"/>
    </row>
    <row r="34" spans="1:1" ht="17.100000000000001" customHeight="1" x14ac:dyDescent="0.25">
      <c r="A34" s="34" t="s">
        <v>21</v>
      </c>
    </row>
    <row r="35" spans="1:1" ht="15" x14ac:dyDescent="0.25">
      <c r="A35" s="34" t="s">
        <v>22</v>
      </c>
    </row>
  </sheetData>
  <mergeCells count="8">
    <mergeCell ref="A2:I2"/>
    <mergeCell ref="A4:A5"/>
    <mergeCell ref="A22:A23"/>
    <mergeCell ref="B4:C4"/>
    <mergeCell ref="B22:C22"/>
    <mergeCell ref="D4:E4"/>
    <mergeCell ref="D22:E22"/>
    <mergeCell ref="A20:I20"/>
  </mergeCells>
  <printOptions horizontalCentered="1" verticalCentered="1"/>
  <pageMargins left="0.35433070866141736" right="0.39370078740157483" top="0.47244094488188981" bottom="0.4" header="0.39370078740157483" footer="0.3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Kraje-2014-2017</vt:lpstr>
    </vt:vector>
  </TitlesOfParts>
  <Company>mpsvr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macuha</dc:creator>
  <cp:lastModifiedBy>Duricova Elena</cp:lastModifiedBy>
  <cp:lastPrinted>2016-08-09T09:54:04Z</cp:lastPrinted>
  <dcterms:created xsi:type="dcterms:W3CDTF">2010-07-16T08:29:51Z</dcterms:created>
  <dcterms:modified xsi:type="dcterms:W3CDTF">2016-10-04T11:54:00Z</dcterms:modified>
</cp:coreProperties>
</file>