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830" activeTab="0"/>
  </bookViews>
  <sheets>
    <sheet name="Ostatné ústr. orgány" sheetId="1" r:id="rId1"/>
    <sheet name="Graf" sheetId="2" r:id="rId2"/>
  </sheets>
  <externalReferences>
    <externalReference r:id="rId5"/>
  </externalReferences>
  <definedNames>
    <definedName name="_xlnm.Print_Area" localSheetId="1">'Graf'!$A$68:$AC$138</definedName>
    <definedName name="_xlnm.Print_Area" localSheetId="0">'Ostatné ústr. orgány'!$A$1:$Q$27</definedName>
  </definedNames>
  <calcPr fullCalcOnLoad="1"/>
</workbook>
</file>

<file path=xl/sharedStrings.xml><?xml version="1.0" encoding="utf-8"?>
<sst xmlns="http://schemas.openxmlformats.org/spreadsheetml/2006/main" count="40" uniqueCount="35">
  <si>
    <t>Katastrálny úrad Žilina</t>
  </si>
  <si>
    <t>Katastrálny úrad Prešov</t>
  </si>
  <si>
    <t>Katastrálny úrad Trnava</t>
  </si>
  <si>
    <t>Katastrálny úrad v Trenčíne</t>
  </si>
  <si>
    <t>Katarálny úrad Banská Bystrica</t>
  </si>
  <si>
    <t>Katastrálny úrad Nitra</t>
  </si>
  <si>
    <t>Katastrálny úrad Bratislava</t>
  </si>
  <si>
    <t>Katastrálny úrad Košice</t>
  </si>
  <si>
    <t>Štat. úrad - sčítanie obyvateľstva</t>
  </si>
  <si>
    <t>Slovenský metrologický inšpektorát</t>
  </si>
  <si>
    <t>Spolu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</si>
  <si>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</si>
  <si>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</si>
  <si>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</si>
  <si>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</si>
  <si>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</si>
  <si>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</si>
  <si>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</si>
  <si>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</si>
  <si>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</si>
  <si>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</si>
  <si>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</si>
  <si>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</si>
  <si>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 xml:space="preserve"> * ŠZM = štátnozamestnanecké miesto</t>
  </si>
  <si>
    <t xml:space="preserve"> ** SÚ  = služobný úrad</t>
  </si>
  <si>
    <t xml:space="preserve"> *** ŠS = štátna služba</t>
  </si>
  <si>
    <t>Príloha č.4</t>
  </si>
  <si>
    <t>Graf k prílohe č.4</t>
  </si>
  <si>
    <t xml:space="preserve">Úrad pre štátnu službu </t>
  </si>
  <si>
    <t>Odbojárov 1, 831 04 Bratislava</t>
  </si>
  <si>
    <t>Systemizované štátnozamestnanecké miesta podľa druhu štátnej služby k 01. 11. 2002</t>
  </si>
  <si>
    <t>Stlpec 2 = 8+10+12</t>
  </si>
  <si>
    <t>Stlpec 3 = 9+11+13</t>
  </si>
  <si>
    <t>Systemizované a voľné štátnozamestnanecké miesta k 01. 11. 2002</t>
  </si>
  <si>
    <t>Orgány v zriaďovateľskej pôsobnosti ostatných ústredných orgánov          Systemizácia ŠZM k 1.11.2002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</si>
</sst>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"/>
      <family val="0"/>
    </font>
    <font>
      <b/>
      <i/>
      <sz val="14"/>
      <name val="Arial"/>
      <family val="2"/>
    </font>
    <font>
      <b/>
      <i/>
      <sz val="14"/>
      <name val="Times New Roman CE"/>
      <family val="0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26.5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2" fontId="6" fillId="3" borderId="19" xfId="0" applyNumberFormat="1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825"/>
          <c:w val="0.9092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orgány'!$B$8:$B$17</c:f>
              <c:numCache>
                <c:ptCount val="10"/>
                <c:pt idx="0">
                  <c:v>264</c:v>
                </c:pt>
                <c:pt idx="1">
                  <c:v>313</c:v>
                </c:pt>
                <c:pt idx="2">
                  <c:v>201</c:v>
                </c:pt>
                <c:pt idx="3">
                  <c:v>211</c:v>
                </c:pt>
                <c:pt idx="4">
                  <c:v>324</c:v>
                </c:pt>
                <c:pt idx="5">
                  <c:v>258</c:v>
                </c:pt>
                <c:pt idx="6">
                  <c:v>187</c:v>
                </c:pt>
                <c:pt idx="7">
                  <c:v>296</c:v>
                </c:pt>
                <c:pt idx="8">
                  <c:v>20</c:v>
                </c:pt>
                <c:pt idx="9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orgány'!$J$8:$J$17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11</c:v>
                </c:pt>
                <c:pt idx="4">
                  <c:v>12</c:v>
                </c:pt>
                <c:pt idx="5">
                  <c:v>23</c:v>
                </c:pt>
                <c:pt idx="6">
                  <c:v>33</c:v>
                </c:pt>
                <c:pt idx="7">
                  <c:v>16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orgány'!$M$8:$M$17</c:f>
              <c:numCache>
                <c:ptCount val="10"/>
                <c:pt idx="0">
                  <c:v>247</c:v>
                </c:pt>
                <c:pt idx="1">
                  <c:v>292</c:v>
                </c:pt>
                <c:pt idx="2">
                  <c:v>168</c:v>
                </c:pt>
                <c:pt idx="3">
                  <c:v>196</c:v>
                </c:pt>
                <c:pt idx="4">
                  <c:v>306</c:v>
                </c:pt>
                <c:pt idx="5">
                  <c:v>232</c:v>
                </c:pt>
                <c:pt idx="6">
                  <c:v>148</c:v>
                </c:pt>
                <c:pt idx="7">
                  <c:v>272</c:v>
                </c:pt>
                <c:pt idx="8">
                  <c:v>20</c:v>
                </c:pt>
                <c:pt idx="9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orgány'!$P$8:$P$17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66750797"/>
        <c:axId val="63886262"/>
      </c:bar3D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1" i="0" u="none" baseline="0"/>
            </a:pPr>
          </a:p>
        </c:txPr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/>
            </a:pPr>
          </a:p>
        </c:txPr>
        <c:crossAx val="66750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18"/>
          <c:w val="0.94825"/>
          <c:h val="0.912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orgány'!$B$8:$B$17</c:f>
              <c:numCache>
                <c:ptCount val="10"/>
                <c:pt idx="0">
                  <c:v>264</c:v>
                </c:pt>
                <c:pt idx="1">
                  <c:v>313</c:v>
                </c:pt>
                <c:pt idx="2">
                  <c:v>201</c:v>
                </c:pt>
                <c:pt idx="3">
                  <c:v>211</c:v>
                </c:pt>
                <c:pt idx="4">
                  <c:v>324</c:v>
                </c:pt>
                <c:pt idx="5">
                  <c:v>258</c:v>
                </c:pt>
                <c:pt idx="6">
                  <c:v>187</c:v>
                </c:pt>
                <c:pt idx="7">
                  <c:v>296</c:v>
                </c:pt>
                <c:pt idx="8">
                  <c:v>20</c:v>
                </c:pt>
                <c:pt idx="9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orgány'!$A$8:$A$17</c:f>
              <c:strCache>
                <c:ptCount val="10"/>
                <c:pt idx="0">
                  <c:v>Katastrálny úrad Žilina</c:v>
                </c:pt>
                <c:pt idx="1">
                  <c:v>Katastrálny úrad Prešov</c:v>
                </c:pt>
                <c:pt idx="2">
                  <c:v>Katastrálny úrad Trnava</c:v>
                </c:pt>
                <c:pt idx="3">
                  <c:v>Katastrálny úrad v Trenčíne</c:v>
                </c:pt>
                <c:pt idx="4">
                  <c:v>Katarálny úrad Banská Bystrica</c:v>
                </c:pt>
                <c:pt idx="5">
                  <c:v>Katastrálny úrad Nitra</c:v>
                </c:pt>
                <c:pt idx="6">
                  <c:v>Katastrálny úrad Bratislava</c:v>
                </c:pt>
                <c:pt idx="7">
                  <c:v>Katastrálny úrad Košice</c:v>
                </c:pt>
                <c:pt idx="8">
                  <c:v>Štat. úrad - sčítanie obyvateľstva</c:v>
                </c:pt>
                <c:pt idx="9">
                  <c:v>Slovenský metrologický inšpektorát</c:v>
                </c:pt>
              </c:strCache>
            </c:strRef>
          </c:cat>
          <c:val>
            <c:numRef>
              <c:f>'Ostatné ústr. orgány'!$E$8:$E$17</c:f>
              <c:numCache>
                <c:ptCount val="10"/>
                <c:pt idx="0">
                  <c:v>7</c:v>
                </c:pt>
                <c:pt idx="1">
                  <c:v>12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9</c:v>
                </c:pt>
                <c:pt idx="6">
                  <c:v>19</c:v>
                </c:pt>
                <c:pt idx="7">
                  <c:v>14</c:v>
                </c:pt>
                <c:pt idx="8">
                  <c:v>20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38105447"/>
        <c:axId val="7404704"/>
      </c:bar3D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104775</xdr:rowOff>
    </xdr:from>
    <xdr:to>
      <xdr:col>28</xdr:col>
      <xdr:colOff>485775</xdr:colOff>
      <xdr:row>55</xdr:row>
      <xdr:rowOff>19050</xdr:rowOff>
    </xdr:to>
    <xdr:graphicFrame>
      <xdr:nvGraphicFramePr>
        <xdr:cNvPr id="1" name="Chart 5"/>
        <xdr:cNvGraphicFramePr/>
      </xdr:nvGraphicFramePr>
      <xdr:xfrm>
        <a:off x="200025" y="619125"/>
        <a:ext cx="173545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71</xdr:row>
      <xdr:rowOff>38100</xdr:rowOff>
    </xdr:from>
    <xdr:to>
      <xdr:col>28</xdr:col>
      <xdr:colOff>152400</xdr:colOff>
      <xdr:row>136</xdr:row>
      <xdr:rowOff>114300</xdr:rowOff>
    </xdr:to>
    <xdr:graphicFrame>
      <xdr:nvGraphicFramePr>
        <xdr:cNvPr id="2" name="Chart 6"/>
        <xdr:cNvGraphicFramePr/>
      </xdr:nvGraphicFramePr>
      <xdr:xfrm>
        <a:off x="381000" y="12030075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tuz\Dokumenty\Sist\b\Pr&#237;loh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tatné ústr. orgány"/>
      <sheetName val="Graf"/>
    </sheetNames>
    <sheetDataSet>
      <sheetData sheetId="0">
        <row r="8">
          <cell r="A8" t="str">
            <v>Úrad pre štátnu službu</v>
          </cell>
          <cell r="B8">
            <v>49</v>
          </cell>
          <cell r="J8">
            <v>32</v>
          </cell>
          <cell r="M8">
            <v>15</v>
          </cell>
          <cell r="P8">
            <v>2</v>
          </cell>
        </row>
        <row r="9">
          <cell r="A9" t="str">
            <v>Úrad vlády</v>
          </cell>
          <cell r="B9">
            <v>287</v>
          </cell>
          <cell r="J9">
            <v>140</v>
          </cell>
          <cell r="M9">
            <v>91</v>
          </cell>
          <cell r="P9">
            <v>56</v>
          </cell>
        </row>
        <row r="10">
          <cell r="A10" t="str">
            <v>Úrad pre verejné obstarávanie</v>
          </cell>
          <cell r="B10">
            <v>91</v>
          </cell>
          <cell r="J10">
            <v>45</v>
          </cell>
          <cell r="M10">
            <v>41</v>
          </cell>
          <cell r="P10">
            <v>5</v>
          </cell>
        </row>
        <row r="11">
          <cell r="A11" t="str">
            <v>Úrad pre norm., metrol. a skúšobn.</v>
          </cell>
          <cell r="B11">
            <v>36</v>
          </cell>
          <cell r="J11">
            <v>6</v>
          </cell>
          <cell r="M11">
            <v>24</v>
          </cell>
          <cell r="P11">
            <v>6</v>
          </cell>
        </row>
        <row r="12">
          <cell r="A12" t="str">
            <v>Štatistický úrad</v>
          </cell>
          <cell r="B12">
            <v>991</v>
          </cell>
          <cell r="J12">
            <v>138</v>
          </cell>
          <cell r="M12">
            <v>786</v>
          </cell>
          <cell r="P12">
            <v>67</v>
          </cell>
        </row>
        <row r="13">
          <cell r="A13" t="str">
            <v>Správa štátnych hmotných rezerv</v>
          </cell>
          <cell r="B13">
            <v>108</v>
          </cell>
          <cell r="J13">
            <v>21</v>
          </cell>
          <cell r="M13">
            <v>82</v>
          </cell>
          <cell r="P13">
            <v>5</v>
          </cell>
        </row>
        <row r="14">
          <cell r="A14" t="str">
            <v>Úrad priemyselného vlastníctva</v>
          </cell>
          <cell r="B14">
            <v>120</v>
          </cell>
          <cell r="J14">
            <v>6</v>
          </cell>
          <cell r="M14">
            <v>112</v>
          </cell>
          <cell r="P14">
            <v>2</v>
          </cell>
        </row>
        <row r="15">
          <cell r="A15" t="str">
            <v>Úrad geodézie, kartografie a katastra</v>
          </cell>
          <cell r="B15">
            <v>58</v>
          </cell>
          <cell r="J15">
            <v>18</v>
          </cell>
          <cell r="M15">
            <v>32</v>
          </cell>
          <cell r="P15">
            <v>8</v>
          </cell>
        </row>
        <row r="16">
          <cell r="A16" t="str">
            <v>Protimonopolný úrad</v>
          </cell>
          <cell r="B16">
            <v>59</v>
          </cell>
          <cell r="J16">
            <v>21</v>
          </cell>
          <cell r="M16">
            <v>37</v>
          </cell>
          <cell r="P16">
            <v>1</v>
          </cell>
        </row>
        <row r="17">
          <cell r="A17" t="str">
            <v>Úrad jadrového dozoru</v>
          </cell>
          <cell r="B17">
            <v>68</v>
          </cell>
          <cell r="J17">
            <v>20</v>
          </cell>
          <cell r="M17">
            <v>37</v>
          </cell>
          <cell r="P17">
            <v>11</v>
          </cell>
        </row>
        <row r="18">
          <cell r="A18" t="str">
            <v>Úrad na ochranu osobných údajov</v>
          </cell>
          <cell r="B18">
            <v>18</v>
          </cell>
          <cell r="J18">
            <v>6</v>
          </cell>
          <cell r="M18">
            <v>11</v>
          </cell>
          <cell r="P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workbookViewId="0" topLeftCell="A1">
      <selection activeCell="A1" sqref="A1:Q27"/>
    </sheetView>
  </sheetViews>
  <sheetFormatPr defaultColWidth="9.140625" defaultRowHeight="12.75"/>
  <cols>
    <col min="1" max="1" width="36.140625" style="7" bestFit="1" customWidth="1"/>
    <col min="2" max="2" width="16.7109375" style="7" customWidth="1"/>
    <col min="3" max="3" width="16.57421875" style="7" customWidth="1"/>
    <col min="4" max="4" width="16.7109375" style="7" hidden="1" customWidth="1"/>
    <col min="5" max="5" width="16.7109375" style="7" customWidth="1"/>
    <col min="6" max="6" width="16.421875" style="7" customWidth="1"/>
    <col min="7" max="7" width="16.7109375" style="7" hidden="1" customWidth="1"/>
    <col min="8" max="8" width="16.7109375" style="7" customWidth="1"/>
    <col min="9" max="9" width="22.28125" style="7" customWidth="1"/>
    <col min="10" max="11" width="16.7109375" style="7" customWidth="1"/>
    <col min="12" max="12" width="16.7109375" style="7" hidden="1" customWidth="1"/>
    <col min="13" max="13" width="16.7109375" style="7" customWidth="1"/>
    <col min="14" max="14" width="16.57421875" style="7" customWidth="1"/>
    <col min="15" max="15" width="16.7109375" style="7" hidden="1" customWidth="1"/>
    <col min="16" max="16" width="16.7109375" style="7" customWidth="1"/>
    <col min="17" max="17" width="17.140625" style="7" customWidth="1"/>
    <col min="18" max="19" width="9.140625" style="7" customWidth="1"/>
    <col min="20" max="20" width="9.8515625" style="7" bestFit="1" customWidth="1"/>
    <col min="21" max="21" width="9.140625" style="7" customWidth="1"/>
    <col min="22" max="22" width="9.8515625" style="7" bestFit="1" customWidth="1"/>
    <col min="23" max="16384" width="9.140625" style="7" customWidth="1"/>
  </cols>
  <sheetData>
    <row r="1" spans="1:17" ht="22.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2.5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8.75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3" ht="16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9" t="s">
        <v>26</v>
      </c>
      <c r="R5" s="8"/>
      <c r="S5" s="8"/>
      <c r="T5" s="9"/>
      <c r="U5" s="8"/>
      <c r="V5" s="8"/>
      <c r="W5" s="10"/>
    </row>
    <row r="6" spans="1:23" ht="98.25" thickBot="1">
      <c r="A6" s="22" t="s">
        <v>34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/>
      <c r="H6" s="23" t="s">
        <v>16</v>
      </c>
      <c r="I6" s="23" t="s">
        <v>17</v>
      </c>
      <c r="J6" s="23" t="s">
        <v>18</v>
      </c>
      <c r="K6" s="23" t="s">
        <v>19</v>
      </c>
      <c r="L6" s="23" t="s">
        <v>13</v>
      </c>
      <c r="M6" s="23" t="s">
        <v>20</v>
      </c>
      <c r="N6" s="23" t="s">
        <v>19</v>
      </c>
      <c r="O6" s="23" t="s">
        <v>13</v>
      </c>
      <c r="P6" s="23" t="s">
        <v>21</v>
      </c>
      <c r="Q6" s="24" t="s">
        <v>22</v>
      </c>
      <c r="R6" s="10"/>
      <c r="S6" s="10">
        <f>C11/100</f>
        <v>0.41</v>
      </c>
      <c r="T6" s="10">
        <f>J11+M11+P11</f>
        <v>211</v>
      </c>
      <c r="U6" s="10">
        <f>B11-T6</f>
        <v>0</v>
      </c>
      <c r="V6" s="10">
        <f>J11+M11+P11</f>
        <v>211</v>
      </c>
      <c r="W6" s="10">
        <f>B11-V6</f>
        <v>0</v>
      </c>
    </row>
    <row r="7" spans="1:23" ht="20.25" thickBot="1">
      <c r="A7" s="42">
        <v>1</v>
      </c>
      <c r="B7" s="43">
        <v>2</v>
      </c>
      <c r="C7" s="43">
        <v>3</v>
      </c>
      <c r="D7" s="43"/>
      <c r="E7" s="43">
        <v>4</v>
      </c>
      <c r="F7" s="43">
        <v>5</v>
      </c>
      <c r="G7" s="43"/>
      <c r="H7" s="43">
        <v>6</v>
      </c>
      <c r="I7" s="43">
        <v>7</v>
      </c>
      <c r="J7" s="43">
        <v>8</v>
      </c>
      <c r="K7" s="43">
        <v>9</v>
      </c>
      <c r="L7" s="44"/>
      <c r="M7" s="43">
        <v>10</v>
      </c>
      <c r="N7" s="43">
        <v>11</v>
      </c>
      <c r="O7" s="44"/>
      <c r="P7" s="43">
        <v>12</v>
      </c>
      <c r="Q7" s="45">
        <v>13</v>
      </c>
      <c r="R7" s="28"/>
      <c r="S7" s="1"/>
      <c r="T7" s="3"/>
      <c r="U7" s="1"/>
      <c r="V7" s="1"/>
      <c r="W7" s="25"/>
    </row>
    <row r="8" spans="1:23" ht="15">
      <c r="A8" s="32" t="s">
        <v>0</v>
      </c>
      <c r="B8" s="2">
        <v>264</v>
      </c>
      <c r="C8" s="2">
        <v>47</v>
      </c>
      <c r="D8" s="2">
        <f>B8-C8</f>
        <v>217</v>
      </c>
      <c r="E8" s="2">
        <v>7</v>
      </c>
      <c r="F8" s="2">
        <v>1</v>
      </c>
      <c r="G8" s="2">
        <f aca="true" t="shared" si="0" ref="G8:G17">B8/100</f>
        <v>2.64</v>
      </c>
      <c r="H8" s="2">
        <f aca="true" t="shared" si="1" ref="H8:H17">E8/G8</f>
        <v>2.6515151515151514</v>
      </c>
      <c r="I8" s="2">
        <f>F8/S8</f>
        <v>2.127659574468085</v>
      </c>
      <c r="J8" s="2">
        <v>15</v>
      </c>
      <c r="K8" s="2">
        <v>0</v>
      </c>
      <c r="L8" s="2">
        <f>J8-K8</f>
        <v>15</v>
      </c>
      <c r="M8" s="2">
        <v>247</v>
      </c>
      <c r="N8" s="2">
        <v>46</v>
      </c>
      <c r="O8" s="2">
        <f>M8-N8</f>
        <v>201</v>
      </c>
      <c r="P8" s="2">
        <v>2</v>
      </c>
      <c r="Q8" s="33">
        <v>1</v>
      </c>
      <c r="R8" s="31"/>
      <c r="S8" s="26">
        <f>C8/100</f>
        <v>0.47</v>
      </c>
      <c r="T8" s="26">
        <f>J8+M8+P8</f>
        <v>264</v>
      </c>
      <c r="U8" s="26">
        <f>B8-T8</f>
        <v>0</v>
      </c>
      <c r="V8" s="26">
        <f>J8+M8+P8</f>
        <v>264</v>
      </c>
      <c r="W8" s="26">
        <f>B8-V8</f>
        <v>0</v>
      </c>
    </row>
    <row r="9" spans="1:23" ht="15">
      <c r="A9" s="34" t="s">
        <v>1</v>
      </c>
      <c r="B9" s="3">
        <v>313</v>
      </c>
      <c r="C9" s="3">
        <v>62</v>
      </c>
      <c r="D9" s="3">
        <f aca="true" t="shared" si="2" ref="D9:D15">B9-C9</f>
        <v>251</v>
      </c>
      <c r="E9" s="3">
        <v>12</v>
      </c>
      <c r="F9" s="3">
        <v>3</v>
      </c>
      <c r="G9" s="3">
        <f t="shared" si="0"/>
        <v>3.13</v>
      </c>
      <c r="H9" s="3">
        <f t="shared" si="1"/>
        <v>3.8338658146964857</v>
      </c>
      <c r="I9" s="3">
        <f aca="true" t="shared" si="3" ref="I9:I15">F9/S9</f>
        <v>4.838709677419355</v>
      </c>
      <c r="J9" s="3">
        <v>16</v>
      </c>
      <c r="K9" s="3">
        <v>0</v>
      </c>
      <c r="L9" s="3">
        <f aca="true" t="shared" si="4" ref="L9:L15">J9-K9</f>
        <v>16</v>
      </c>
      <c r="M9" s="3">
        <v>292</v>
      </c>
      <c r="N9" s="3">
        <v>57</v>
      </c>
      <c r="O9" s="3">
        <f aca="true" t="shared" si="5" ref="O9:O15">M9-N9</f>
        <v>235</v>
      </c>
      <c r="P9" s="3">
        <v>5</v>
      </c>
      <c r="Q9" s="35">
        <v>5</v>
      </c>
      <c r="R9" s="31"/>
      <c r="S9" s="26">
        <f aca="true" t="shared" si="6" ref="S9:S15">C9/100</f>
        <v>0.62</v>
      </c>
      <c r="T9" s="26">
        <f aca="true" t="shared" si="7" ref="T9:T18">J9+M9+P9</f>
        <v>313</v>
      </c>
      <c r="U9" s="26">
        <f aca="true" t="shared" si="8" ref="U9:U18">B9-T9</f>
        <v>0</v>
      </c>
      <c r="V9" s="26">
        <f aca="true" t="shared" si="9" ref="V9:V18">J9+M9+P9</f>
        <v>313</v>
      </c>
      <c r="W9" s="26">
        <f aca="true" t="shared" si="10" ref="W9:W18">B9-V9</f>
        <v>0</v>
      </c>
    </row>
    <row r="10" spans="1:23" ht="15">
      <c r="A10" s="34" t="s">
        <v>2</v>
      </c>
      <c r="B10" s="3">
        <v>201</v>
      </c>
      <c r="C10" s="3">
        <v>34</v>
      </c>
      <c r="D10" s="3">
        <f t="shared" si="2"/>
        <v>167</v>
      </c>
      <c r="E10" s="3">
        <v>5</v>
      </c>
      <c r="F10" s="3">
        <v>2</v>
      </c>
      <c r="G10" s="3">
        <f t="shared" si="0"/>
        <v>2.01</v>
      </c>
      <c r="H10" s="3">
        <f t="shared" si="1"/>
        <v>2.4875621890547266</v>
      </c>
      <c r="I10" s="3">
        <f t="shared" si="3"/>
        <v>5.88235294117647</v>
      </c>
      <c r="J10" s="3">
        <v>21</v>
      </c>
      <c r="K10" s="3">
        <v>6</v>
      </c>
      <c r="L10" s="3">
        <f t="shared" si="4"/>
        <v>15</v>
      </c>
      <c r="M10" s="3">
        <v>168</v>
      </c>
      <c r="N10" s="3">
        <v>16</v>
      </c>
      <c r="O10" s="3">
        <f t="shared" si="5"/>
        <v>152</v>
      </c>
      <c r="P10" s="3">
        <v>12</v>
      </c>
      <c r="Q10" s="35">
        <v>12</v>
      </c>
      <c r="R10" s="31"/>
      <c r="S10" s="26">
        <f t="shared" si="6"/>
        <v>0.34</v>
      </c>
      <c r="T10" s="26">
        <f t="shared" si="7"/>
        <v>201</v>
      </c>
      <c r="U10" s="26">
        <f t="shared" si="8"/>
        <v>0</v>
      </c>
      <c r="V10" s="26">
        <f t="shared" si="9"/>
        <v>201</v>
      </c>
      <c r="W10" s="26">
        <f t="shared" si="10"/>
        <v>0</v>
      </c>
    </row>
    <row r="11" spans="1:23" ht="15">
      <c r="A11" s="34" t="s">
        <v>3</v>
      </c>
      <c r="B11" s="3">
        <v>211</v>
      </c>
      <c r="C11" s="3">
        <v>41</v>
      </c>
      <c r="D11" s="3">
        <f t="shared" si="2"/>
        <v>170</v>
      </c>
      <c r="E11" s="3">
        <v>5</v>
      </c>
      <c r="F11" s="3">
        <v>1</v>
      </c>
      <c r="G11" s="3">
        <f t="shared" si="0"/>
        <v>2.11</v>
      </c>
      <c r="H11" s="3">
        <f t="shared" si="1"/>
        <v>2.3696682464454977</v>
      </c>
      <c r="I11" s="3">
        <f t="shared" si="3"/>
        <v>2.4390243902439024</v>
      </c>
      <c r="J11" s="3">
        <v>11</v>
      </c>
      <c r="K11" s="3">
        <v>1</v>
      </c>
      <c r="L11" s="3">
        <f t="shared" si="4"/>
        <v>10</v>
      </c>
      <c r="M11" s="3">
        <v>196</v>
      </c>
      <c r="N11" s="3">
        <v>36</v>
      </c>
      <c r="O11" s="3">
        <f t="shared" si="5"/>
        <v>160</v>
      </c>
      <c r="P11" s="3">
        <v>4</v>
      </c>
      <c r="Q11" s="35">
        <v>4</v>
      </c>
      <c r="R11" s="31"/>
      <c r="S11" s="26">
        <f t="shared" si="6"/>
        <v>0.41</v>
      </c>
      <c r="T11" s="26">
        <f t="shared" si="7"/>
        <v>211</v>
      </c>
      <c r="U11" s="26">
        <f t="shared" si="8"/>
        <v>0</v>
      </c>
      <c r="V11" s="26">
        <f t="shared" si="9"/>
        <v>211</v>
      </c>
      <c r="W11" s="26">
        <f t="shared" si="10"/>
        <v>0</v>
      </c>
    </row>
    <row r="12" spans="1:23" ht="15">
      <c r="A12" s="34" t="s">
        <v>4</v>
      </c>
      <c r="B12" s="3">
        <v>324</v>
      </c>
      <c r="C12" s="3">
        <v>49</v>
      </c>
      <c r="D12" s="3">
        <f t="shared" si="2"/>
        <v>275</v>
      </c>
      <c r="E12" s="3">
        <v>12</v>
      </c>
      <c r="F12" s="3">
        <v>2</v>
      </c>
      <c r="G12" s="3">
        <f t="shared" si="0"/>
        <v>3.24</v>
      </c>
      <c r="H12" s="3">
        <f t="shared" si="1"/>
        <v>3.7037037037037033</v>
      </c>
      <c r="I12" s="3">
        <f t="shared" si="3"/>
        <v>4.081632653061225</v>
      </c>
      <c r="J12" s="3">
        <v>12</v>
      </c>
      <c r="K12" s="3">
        <v>0</v>
      </c>
      <c r="L12" s="3">
        <f t="shared" si="4"/>
        <v>12</v>
      </c>
      <c r="M12" s="3">
        <v>306</v>
      </c>
      <c r="N12" s="3">
        <v>43</v>
      </c>
      <c r="O12" s="3">
        <f t="shared" si="5"/>
        <v>263</v>
      </c>
      <c r="P12" s="3">
        <v>6</v>
      </c>
      <c r="Q12" s="35">
        <v>6</v>
      </c>
      <c r="R12" s="31"/>
      <c r="S12" s="26">
        <f t="shared" si="6"/>
        <v>0.49</v>
      </c>
      <c r="T12" s="26">
        <f t="shared" si="7"/>
        <v>324</v>
      </c>
      <c r="U12" s="26">
        <f t="shared" si="8"/>
        <v>0</v>
      </c>
      <c r="V12" s="26">
        <f t="shared" si="9"/>
        <v>324</v>
      </c>
      <c r="W12" s="26">
        <f t="shared" si="10"/>
        <v>0</v>
      </c>
    </row>
    <row r="13" spans="1:23" ht="15">
      <c r="A13" s="34" t="s">
        <v>5</v>
      </c>
      <c r="B13" s="3">
        <v>258</v>
      </c>
      <c r="C13" s="3">
        <v>34</v>
      </c>
      <c r="D13" s="3">
        <f t="shared" si="2"/>
        <v>224</v>
      </c>
      <c r="E13" s="3">
        <v>9</v>
      </c>
      <c r="F13" s="3">
        <v>0</v>
      </c>
      <c r="G13" s="3">
        <f t="shared" si="0"/>
        <v>2.58</v>
      </c>
      <c r="H13" s="3">
        <f t="shared" si="1"/>
        <v>3.488372093023256</v>
      </c>
      <c r="I13" s="3">
        <f t="shared" si="3"/>
        <v>0</v>
      </c>
      <c r="J13" s="3">
        <v>23</v>
      </c>
      <c r="K13" s="3">
        <v>4</v>
      </c>
      <c r="L13" s="3">
        <f t="shared" si="4"/>
        <v>19</v>
      </c>
      <c r="M13" s="3">
        <v>232</v>
      </c>
      <c r="N13" s="3">
        <v>27</v>
      </c>
      <c r="O13" s="3">
        <f t="shared" si="5"/>
        <v>205</v>
      </c>
      <c r="P13" s="3">
        <v>3</v>
      </c>
      <c r="Q13" s="35">
        <v>3</v>
      </c>
      <c r="R13" s="31"/>
      <c r="S13" s="26">
        <f t="shared" si="6"/>
        <v>0.34</v>
      </c>
      <c r="T13" s="26">
        <f t="shared" si="7"/>
        <v>258</v>
      </c>
      <c r="U13" s="26">
        <f t="shared" si="8"/>
        <v>0</v>
      </c>
      <c r="V13" s="26">
        <f t="shared" si="9"/>
        <v>258</v>
      </c>
      <c r="W13" s="26">
        <f t="shared" si="10"/>
        <v>0</v>
      </c>
    </row>
    <row r="14" spans="1:23" ht="15">
      <c r="A14" s="34" t="s">
        <v>6</v>
      </c>
      <c r="B14" s="3">
        <v>187</v>
      </c>
      <c r="C14" s="3">
        <v>43</v>
      </c>
      <c r="D14" s="3">
        <f t="shared" si="2"/>
        <v>144</v>
      </c>
      <c r="E14" s="3">
        <v>19</v>
      </c>
      <c r="F14" s="3">
        <v>1</v>
      </c>
      <c r="G14" s="3">
        <f t="shared" si="0"/>
        <v>1.87</v>
      </c>
      <c r="H14" s="3">
        <f t="shared" si="1"/>
        <v>10.16042780748663</v>
      </c>
      <c r="I14" s="3">
        <f t="shared" si="3"/>
        <v>2.3255813953488373</v>
      </c>
      <c r="J14" s="3">
        <v>33</v>
      </c>
      <c r="K14" s="3">
        <v>0</v>
      </c>
      <c r="L14" s="3">
        <f t="shared" si="4"/>
        <v>33</v>
      </c>
      <c r="M14" s="3">
        <v>148</v>
      </c>
      <c r="N14" s="3">
        <v>38</v>
      </c>
      <c r="O14" s="3">
        <f t="shared" si="5"/>
        <v>110</v>
      </c>
      <c r="P14" s="3">
        <v>6</v>
      </c>
      <c r="Q14" s="35">
        <v>5</v>
      </c>
      <c r="R14" s="31"/>
      <c r="S14" s="26">
        <f t="shared" si="6"/>
        <v>0.43</v>
      </c>
      <c r="T14" s="26">
        <f t="shared" si="7"/>
        <v>187</v>
      </c>
      <c r="U14" s="26">
        <f t="shared" si="8"/>
        <v>0</v>
      </c>
      <c r="V14" s="26">
        <f t="shared" si="9"/>
        <v>187</v>
      </c>
      <c r="W14" s="26">
        <f t="shared" si="10"/>
        <v>0</v>
      </c>
    </row>
    <row r="15" spans="1:23" ht="15">
      <c r="A15" s="34" t="s">
        <v>7</v>
      </c>
      <c r="B15" s="3">
        <v>296</v>
      </c>
      <c r="C15" s="3">
        <v>53</v>
      </c>
      <c r="D15" s="3">
        <f t="shared" si="2"/>
        <v>243</v>
      </c>
      <c r="E15" s="3">
        <v>14</v>
      </c>
      <c r="F15" s="3">
        <v>2</v>
      </c>
      <c r="G15" s="3">
        <f t="shared" si="0"/>
        <v>2.96</v>
      </c>
      <c r="H15" s="3">
        <f t="shared" si="1"/>
        <v>4.72972972972973</v>
      </c>
      <c r="I15" s="3">
        <f t="shared" si="3"/>
        <v>3.773584905660377</v>
      </c>
      <c r="J15" s="3">
        <v>16</v>
      </c>
      <c r="K15" s="3">
        <v>1</v>
      </c>
      <c r="L15" s="3">
        <f t="shared" si="4"/>
        <v>15</v>
      </c>
      <c r="M15" s="3">
        <v>272</v>
      </c>
      <c r="N15" s="4">
        <v>46</v>
      </c>
      <c r="O15" s="3">
        <f t="shared" si="5"/>
        <v>226</v>
      </c>
      <c r="P15" s="4">
        <v>8</v>
      </c>
      <c r="Q15" s="36">
        <v>6</v>
      </c>
      <c r="R15" s="31"/>
      <c r="S15" s="26">
        <f t="shared" si="6"/>
        <v>0.53</v>
      </c>
      <c r="T15" s="26">
        <f t="shared" si="7"/>
        <v>296</v>
      </c>
      <c r="U15" s="26">
        <f t="shared" si="8"/>
        <v>0</v>
      </c>
      <c r="V15" s="26">
        <f t="shared" si="9"/>
        <v>296</v>
      </c>
      <c r="W15" s="26">
        <f t="shared" si="10"/>
        <v>0</v>
      </c>
    </row>
    <row r="16" spans="1:23" ht="15">
      <c r="A16" s="34" t="s">
        <v>8</v>
      </c>
      <c r="B16" s="3">
        <v>20</v>
      </c>
      <c r="C16" s="3">
        <v>0</v>
      </c>
      <c r="D16" s="3">
        <f>B16-C16</f>
        <v>20</v>
      </c>
      <c r="E16" s="3">
        <v>20</v>
      </c>
      <c r="F16" s="3">
        <v>0</v>
      </c>
      <c r="G16" s="3">
        <f t="shared" si="0"/>
        <v>0.2</v>
      </c>
      <c r="H16" s="3">
        <f t="shared" si="1"/>
        <v>100</v>
      </c>
      <c r="I16" s="3">
        <v>0</v>
      </c>
      <c r="J16" s="3">
        <v>0</v>
      </c>
      <c r="K16" s="3">
        <v>0</v>
      </c>
      <c r="L16" s="3">
        <f>J16-K16</f>
        <v>0</v>
      </c>
      <c r="M16" s="3">
        <v>20</v>
      </c>
      <c r="N16" s="3">
        <v>0</v>
      </c>
      <c r="O16" s="3">
        <f>M16-N16</f>
        <v>20</v>
      </c>
      <c r="P16" s="3">
        <v>0</v>
      </c>
      <c r="Q16" s="35">
        <v>0</v>
      </c>
      <c r="R16" s="31"/>
      <c r="S16" s="26"/>
      <c r="T16" s="26">
        <f t="shared" si="7"/>
        <v>20</v>
      </c>
      <c r="U16" s="26">
        <f t="shared" si="8"/>
        <v>0</v>
      </c>
      <c r="V16" s="26">
        <f t="shared" si="9"/>
        <v>20</v>
      </c>
      <c r="W16" s="26">
        <f t="shared" si="10"/>
        <v>0</v>
      </c>
    </row>
    <row r="17" spans="1:23" ht="15.75" thickBot="1">
      <c r="A17" s="37" t="s">
        <v>9</v>
      </c>
      <c r="B17" s="30">
        <v>16</v>
      </c>
      <c r="C17" s="30">
        <v>1</v>
      </c>
      <c r="D17" s="30">
        <f>B17-C17</f>
        <v>15</v>
      </c>
      <c r="E17" s="30">
        <v>1</v>
      </c>
      <c r="F17" s="30">
        <v>0</v>
      </c>
      <c r="G17" s="30">
        <f t="shared" si="0"/>
        <v>0.16</v>
      </c>
      <c r="H17" s="30">
        <f t="shared" si="1"/>
        <v>6.25</v>
      </c>
      <c r="I17" s="30">
        <v>0</v>
      </c>
      <c r="J17" s="30">
        <v>6</v>
      </c>
      <c r="K17" s="30">
        <v>0</v>
      </c>
      <c r="L17" s="30">
        <f>J17-K17</f>
        <v>6</v>
      </c>
      <c r="M17" s="30">
        <v>9</v>
      </c>
      <c r="N17" s="30">
        <v>0</v>
      </c>
      <c r="O17" s="30">
        <f>M17-N17</f>
        <v>9</v>
      </c>
      <c r="P17" s="30">
        <v>1</v>
      </c>
      <c r="Q17" s="38">
        <v>1</v>
      </c>
      <c r="R17" s="31"/>
      <c r="S17" s="26"/>
      <c r="T17" s="26">
        <f t="shared" si="7"/>
        <v>16</v>
      </c>
      <c r="U17" s="26">
        <f t="shared" si="8"/>
        <v>0</v>
      </c>
      <c r="V17" s="26">
        <f t="shared" si="9"/>
        <v>16</v>
      </c>
      <c r="W17" s="26">
        <f t="shared" si="10"/>
        <v>0</v>
      </c>
    </row>
    <row r="18" spans="1:23" ht="16.5" thickBot="1">
      <c r="A18" s="39" t="s">
        <v>10</v>
      </c>
      <c r="B18" s="40">
        <f>SUM(B8:B17)</f>
        <v>2090</v>
      </c>
      <c r="C18" s="40">
        <f>SUM(C8:C17)</f>
        <v>364</v>
      </c>
      <c r="D18" s="40">
        <f>SUM(D8:D17)</f>
        <v>1726</v>
      </c>
      <c r="E18" s="40">
        <f>SUM(E8:E17)</f>
        <v>104</v>
      </c>
      <c r="F18" s="40">
        <f>SUM(F8:F17)</f>
        <v>12</v>
      </c>
      <c r="G18" s="40"/>
      <c r="H18" s="40">
        <f>E18/20.9</f>
        <v>4.976076555023924</v>
      </c>
      <c r="I18" s="40">
        <f>F18/3.64</f>
        <v>3.2967032967032965</v>
      </c>
      <c r="J18" s="40">
        <f>SUM(J8:J17)</f>
        <v>153</v>
      </c>
      <c r="K18" s="40">
        <f>SUM(K8:K17)</f>
        <v>12</v>
      </c>
      <c r="L18" s="40"/>
      <c r="M18" s="40">
        <f>SUM(M8:M17)</f>
        <v>1890</v>
      </c>
      <c r="N18" s="40">
        <f>SUM(N8:N17)</f>
        <v>309</v>
      </c>
      <c r="O18" s="40"/>
      <c r="P18" s="40">
        <f>SUM(P8:P17)</f>
        <v>47</v>
      </c>
      <c r="Q18" s="41">
        <f>SUM(Q8:Q17)</f>
        <v>43</v>
      </c>
      <c r="R18" s="29"/>
      <c r="S18" s="27"/>
      <c r="T18" s="26">
        <f t="shared" si="7"/>
        <v>2090</v>
      </c>
      <c r="U18" s="26">
        <f t="shared" si="8"/>
        <v>0</v>
      </c>
      <c r="V18" s="26">
        <f t="shared" si="9"/>
        <v>2090</v>
      </c>
      <c r="W18" s="26">
        <f t="shared" si="10"/>
        <v>0</v>
      </c>
    </row>
    <row r="23" ht="12.75">
      <c r="A23" s="7" t="s">
        <v>23</v>
      </c>
    </row>
    <row r="24" ht="12.75">
      <c r="A24" s="7" t="s">
        <v>24</v>
      </c>
    </row>
    <row r="25" ht="12.75">
      <c r="A25" s="7" t="s">
        <v>25</v>
      </c>
    </row>
    <row r="26" ht="12.75">
      <c r="A26" s="46" t="s">
        <v>31</v>
      </c>
    </row>
    <row r="27" ht="12.75">
      <c r="A27" s="46" t="s">
        <v>32</v>
      </c>
    </row>
  </sheetData>
  <mergeCells count="1">
    <mergeCell ref="A4:Q4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zoomScale="75" zoomScaleNormal="75" workbookViewId="0" topLeftCell="H49">
      <selection activeCell="R143" sqref="R143"/>
    </sheetView>
  </sheetViews>
  <sheetFormatPr defaultColWidth="9.140625" defaultRowHeight="12.75"/>
  <sheetData>
    <row r="1" spans="27:29" ht="19.5" thickBot="1">
      <c r="AA1" s="14" t="s">
        <v>27</v>
      </c>
      <c r="AB1" s="14"/>
      <c r="AC1" s="14"/>
    </row>
    <row r="2" spans="1:29" ht="21" thickBot="1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3" spans="27:29" ht="14.25">
      <c r="AA33" s="20"/>
      <c r="AB33" s="20"/>
      <c r="AC33" s="20"/>
    </row>
    <row r="34" spans="1:29" ht="2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68" spans="27:29" ht="19.5" thickBot="1">
      <c r="AA68" s="14" t="s">
        <v>27</v>
      </c>
      <c r="AB68" s="14"/>
      <c r="AC68" s="14"/>
    </row>
    <row r="69" spans="1:29" ht="21" thickBot="1">
      <c r="A69" s="11" t="s">
        <v>33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3"/>
    </row>
    <row r="100" spans="27:29" ht="14.25">
      <c r="AA100" s="20"/>
      <c r="AB100" s="20"/>
      <c r="AC100" s="20"/>
    </row>
    <row r="101" spans="1:29" ht="2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</sheetData>
  <mergeCells count="6">
    <mergeCell ref="A69:AC69"/>
    <mergeCell ref="AA100:AC100"/>
    <mergeCell ref="AA1:AC1"/>
    <mergeCell ref="A2:AC2"/>
    <mergeCell ref="AA33:AC33"/>
    <mergeCell ref="AA68:AC68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Motuz Michal</cp:lastModifiedBy>
  <cp:lastPrinted>2002-11-28T16:40:23Z</cp:lastPrinted>
  <dcterms:created xsi:type="dcterms:W3CDTF">2002-11-28T07:38:35Z</dcterms:created>
  <dcterms:modified xsi:type="dcterms:W3CDTF">2002-11-28T16:43:35Z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1591878593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