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uľky" sheetId="1" r:id="rId1"/>
    <sheet name="Súvaha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<sst xmlns="http://schemas.openxmlformats.org/spreadsheetml/2006/main" count="476" uniqueCount="161">
  <si>
    <t>Slovenský pozemkový fond, Bratislava</t>
  </si>
  <si>
    <t>v tis. Sk</t>
  </si>
  <si>
    <t>Kap.</t>
  </si>
  <si>
    <t>Schválený</t>
  </si>
  <si>
    <t>%</t>
  </si>
  <si>
    <t>Index</t>
  </si>
  <si>
    <t>plnenia</t>
  </si>
  <si>
    <t>A.</t>
  </si>
  <si>
    <r>
      <t>PRÍJMY</t>
    </r>
    <r>
      <rPr>
        <sz val="10"/>
        <rFont val="Times New Roman CE"/>
        <family val="1"/>
      </rPr>
      <t xml:space="preserve"> Z VÝNOSOV PRI PRE- </t>
    </r>
  </si>
  <si>
    <t>VODE MAJ. ŠTÁTU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</si>
  <si>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</si>
  <si>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</si>
  <si>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</si>
  <si>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</si>
  <si>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</si>
  <si>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3. Z predaja nehnuteľného majetku</t>
  </si>
  <si>
    <t xml:space="preserve">    podľa § 45, § 47 písm. b/</t>
  </si>
  <si>
    <t xml:space="preserve">    zák č. 92/1991 Zb.v znení doplnkov</t>
  </si>
  <si>
    <t>-</t>
  </si>
  <si>
    <t>4. Z predaja akcií SPF</t>
  </si>
  <si>
    <t>5. Z predaja dlhopisov FNM</t>
  </si>
  <si>
    <t>6. Z dividend za akcie SPF v RIF-e</t>
  </si>
  <si>
    <t>B.</t>
  </si>
  <si>
    <r>
      <t>PRÍJMY</t>
    </r>
    <r>
      <rPr>
        <sz val="10"/>
        <rFont val="Times New Roman CE"/>
        <family val="1"/>
      </rPr>
      <t xml:space="preserve"> Z VÝNOSOV PRI SPRÁVE </t>
    </r>
  </si>
  <si>
    <t>MAJETKU ŠTÁTU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</si>
  <si>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</si>
  <si>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</si>
  <si>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</si>
  <si>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</si>
  <si>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</si>
  <si>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</si>
  <si>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</si>
  <si>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</si>
  <si>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</si>
  <si>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</si>
  <si>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</si>
  <si>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</si>
  <si>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</si>
  <si>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</si>
  <si>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</si>
  <si>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r>
      <t>PRÍJMY</t>
    </r>
    <r>
      <rPr>
        <sz val="10"/>
        <rFont val="Times New Roman CE"/>
        <family val="1"/>
      </rPr>
      <t xml:space="preserve"> z kapitálových</t>
    </r>
  </si>
  <si>
    <t xml:space="preserve">a ostatných finančných výnosov </t>
  </si>
  <si>
    <t>I.</t>
  </si>
  <si>
    <t xml:space="preserve">P R Í J M Y </t>
  </si>
  <si>
    <t>S P O L U ( A + B + C )</t>
  </si>
  <si>
    <r>
      <t>INVESTIČNÉ VÝDAVKY</t>
    </r>
    <r>
      <rPr>
        <sz val="10"/>
        <rFont val="Times New Roman CE"/>
        <family val="1"/>
      </rPr>
      <t xml:space="preserve">  spolu:</t>
    </r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</si>
  <si>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</si>
  <si>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</si>
  <si>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</si>
  <si>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</si>
  <si>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</si>
  <si>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</si>
  <si>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r>
      <t>NEINVESTIČNÉ VÝDAVKY</t>
    </r>
    <r>
      <rPr>
        <sz val="10"/>
        <rFont val="Times New Roman CE"/>
        <family val="1"/>
      </rPr>
      <t xml:space="preserve">  spolu:</t>
    </r>
  </si>
  <si>
    <t>1. Hmotné výdavky vrátane</t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</si>
  <si>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</si>
  <si>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</si>
  <si>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</si>
  <si>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</si>
  <si>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</si>
  <si>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</si>
  <si>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</si>
  <si>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r>
      <t xml:space="preserve">2. </t>
    </r>
    <r>
      <rPr>
        <b/>
        <sz val="10"/>
        <rFont val="Times New Roman CE"/>
        <family val="1"/>
      </rPr>
      <t xml:space="preserve">Osobné výdavky </t>
    </r>
    <r>
      <rPr>
        <sz val="10"/>
        <rFont val="Times New Roman CE"/>
        <family val="1"/>
      </rPr>
      <t>spolu:</t>
    </r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</si>
  <si>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</si>
  <si>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</si>
  <si>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</si>
  <si>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</si>
  <si>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</si>
  <si>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</si>
  <si>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</si>
  <si>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r>
      <t xml:space="preserve">3. </t>
    </r>
    <r>
      <rPr>
        <b/>
        <sz val="10"/>
        <rFont val="Times New Roman CE"/>
        <family val="1"/>
      </rPr>
      <t>Služby spolu:</t>
    </r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</si>
  <si>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</si>
  <si>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</si>
  <si>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</si>
  <si>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</si>
  <si>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</si>
  <si>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r>
      <t xml:space="preserve">4. </t>
    </r>
    <r>
      <rPr>
        <b/>
        <sz val="10"/>
        <rFont val="Times New Roman CE"/>
        <family val="1"/>
      </rPr>
      <t>Finančné náklady</t>
    </r>
    <r>
      <rPr>
        <sz val="10"/>
        <rFont val="Times New Roman CE"/>
        <family val="1"/>
      </rPr>
      <t xml:space="preserve"> spolu:</t>
    </r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</si>
  <si>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</si>
  <si>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</si>
  <si>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</si>
  <si>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</si>
  <si>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</si>
  <si>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</si>
  <si>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</si>
  <si>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</si>
  <si>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KAPITÁLOVÉ výdavky</t>
  </si>
  <si>
    <t>spolu:</t>
  </si>
  <si>
    <t xml:space="preserve">a) Odvod do Štátneho podporného </t>
  </si>
  <si>
    <t xml:space="preserve">    fondu z výnosov z privatizácie</t>
  </si>
  <si>
    <t xml:space="preserve">    podľa zák. č. 40/1994 Z. z.</t>
  </si>
  <si>
    <t>b) Odvod do Štátneho podporného</t>
  </si>
  <si>
    <t xml:space="preserve">     fondu z výnosov z prenájmu pozem.</t>
  </si>
  <si>
    <t xml:space="preserve">     podľa zákona č. 240/1998 Z. z.</t>
  </si>
  <si>
    <t>II.</t>
  </si>
  <si>
    <t>VÝDAVKY</t>
  </si>
  <si>
    <t>spolu ( A + B + C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</si>
  <si>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</si>
  <si>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</si>
  <si>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</si>
  <si>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</si>
  <si>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</si>
  <si>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</si>
  <si>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</si>
  <si>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</si>
  <si>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</si>
  <si>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</si>
  <si>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</si>
  <si>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</si>
  <si>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</si>
  <si>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</si>
  <si>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</si>
  <si>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</si>
  <si>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</si>
  <si>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</si>
  <si>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</si>
  <si>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rozpočet </t>
  </si>
  <si>
    <t>na r.2001</t>
  </si>
  <si>
    <t>Kumulat.</t>
  </si>
  <si>
    <t>Položková skladba rozpočtu</t>
  </si>
  <si>
    <t xml:space="preserve"> 31.12.2001</t>
  </si>
  <si>
    <t>plnenie k</t>
  </si>
  <si>
    <t>na rok 2002 uznesením</t>
  </si>
  <si>
    <t xml:space="preserve">  vlády číslo 450/2001</t>
  </si>
  <si>
    <t xml:space="preserve">   Schválený rozpočet</t>
  </si>
  <si>
    <t xml:space="preserve">     R o z d i e l</t>
  </si>
  <si>
    <t>+</t>
  </si>
  <si>
    <t xml:space="preserve">        v tis. Sk</t>
  </si>
  <si>
    <t>Poznám.</t>
  </si>
  <si>
    <t xml:space="preserve">  N á v r h   korekcie schváleného</t>
  </si>
  <si>
    <t xml:space="preserve">        rozpočtu na rok 2002</t>
  </si>
  <si>
    <t xml:space="preserve">                  S t a v :</t>
  </si>
  <si>
    <t>P A S Í V A</t>
  </si>
  <si>
    <t xml:space="preserve">         P A S Í V A</t>
  </si>
  <si>
    <t xml:space="preserve">                 S t a v :</t>
  </si>
  <si>
    <t xml:space="preserve"> 1. Stále aktíva </t>
  </si>
  <si>
    <t xml:space="preserve"> 2. Peňažné a platobné prostriedky</t>
  </si>
  <si>
    <t xml:space="preserve"> 3. Pohľadávky</t>
  </si>
  <si>
    <t xml:space="preserve"> 4.  Zásoby</t>
  </si>
  <si>
    <t xml:space="preserve"> 5.  Náklady budúcich</t>
  </si>
  <si>
    <t xml:space="preserve">      období</t>
  </si>
  <si>
    <t xml:space="preserve"> 6.  Dohadné účty aktívne</t>
  </si>
  <si>
    <t xml:space="preserve">     S P O L U   a k t í v a :</t>
  </si>
  <si>
    <t>S P O L U   p a s í v a :</t>
  </si>
  <si>
    <t>Stav</t>
  </si>
  <si>
    <t>k</t>
  </si>
  <si>
    <t xml:space="preserve">  S Ú V A H A   S P F </t>
  </si>
  <si>
    <t xml:space="preserve">      k   31. 12. 2001 </t>
  </si>
  <si>
    <t>A K T Í V A</t>
  </si>
  <si>
    <t>1.  Majetkové fondy</t>
  </si>
  <si>
    <t>2.  Finančné fondy</t>
  </si>
  <si>
    <t>3.  Záväzky</t>
  </si>
  <si>
    <t>4.  Hospodársky výsledok</t>
  </si>
  <si>
    <t xml:space="preserve">     bežného roku</t>
  </si>
  <si>
    <t>5.  Nerozdelený zisk</t>
  </si>
  <si>
    <t xml:space="preserve">     z minulých rokov</t>
  </si>
  <si>
    <t xml:space="preserve">6.  Dohadné účty pasívne  </t>
  </si>
  <si>
    <t xml:space="preserve">S P O L U   p a s í v a : </t>
  </si>
  <si>
    <t>7.  Výnosy budúcich období</t>
  </si>
  <si>
    <t>Bratislava dňa 15. 01. 2002</t>
  </si>
  <si>
    <t>Vypracovali: Ing. Trebatický, Ing. Májeková, p. Hillová</t>
  </si>
  <si>
    <t xml:space="preserve">      Analytický prehľad o kumulatívnom plnení rozpočtu za rok 2001</t>
  </si>
  <si>
    <t xml:space="preserve">                                      a   n á v r h u   korekcie schváleného rozpočtu Slovenského pozemkového fondu na rok 2002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</si>
</sst>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1/13&quot;"/>
    <numFmt numFmtId="165" formatCode="dd/mm/yy"/>
    <numFmt numFmtId="166" formatCode="#,##0.0"/>
    <numFmt numFmtId="167" formatCode="&quot;5:3&quot;"/>
    <numFmt numFmtId="168" formatCode="&quot;7:5&quot;"/>
    <numFmt numFmtId="169" formatCode="&quot;7:3&quot;"/>
  </numFmts>
  <fonts count="14">
    <font>
      <sz val="10"/>
      <name val="Arial CE"/>
      <family val="0"/>
    </font>
    <font>
      <b/>
      <i/>
      <sz val="10"/>
      <color indexed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color indexed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color indexed="11"/>
      <name val="Times New Roman CE"/>
      <family val="1"/>
    </font>
    <font>
      <b/>
      <i/>
      <sz val="9"/>
      <color indexed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9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166" fontId="5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166" fontId="2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2" fillId="0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7" fontId="3" fillId="0" borderId="10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19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3" fontId="9" fillId="0" borderId="15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3" fontId="9" fillId="0" borderId="20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3" fontId="9" fillId="0" borderId="18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4" fontId="10" fillId="0" borderId="18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23" xfId="0" applyFont="1" applyBorder="1" applyAlignment="1">
      <alignment/>
    </xf>
    <xf numFmtId="166" fontId="3" fillId="0" borderId="1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6" fontId="9" fillId="0" borderId="13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right"/>
    </xf>
    <xf numFmtId="166" fontId="9" fillId="0" borderId="18" xfId="0" applyNumberFormat="1" applyFont="1" applyBorder="1" applyAlignment="1">
      <alignment horizontal="right"/>
    </xf>
    <xf numFmtId="166" fontId="9" fillId="0" borderId="13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166" fontId="10" fillId="0" borderId="15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/>
    </xf>
    <xf numFmtId="166" fontId="9" fillId="0" borderId="1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right"/>
    </xf>
    <xf numFmtId="166" fontId="9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3" customWidth="1"/>
    <col min="2" max="2" width="34.00390625" style="2" customWidth="1"/>
    <col min="3" max="3" width="11.125" style="2" customWidth="1"/>
    <col min="4" max="4" width="10.25390625" style="2" customWidth="1"/>
    <col min="5" max="5" width="7.625" style="3" customWidth="1"/>
    <col min="6" max="6" width="10.00390625" style="3" customWidth="1"/>
    <col min="7" max="7" width="9.00390625" style="3" customWidth="1"/>
    <col min="8" max="8" width="9.875" style="3" customWidth="1"/>
    <col min="9" max="9" width="9.375" style="3" customWidth="1"/>
    <col min="10" max="10" width="8.00390625" style="3" customWidth="1"/>
    <col min="11" max="11" width="8.25390625" style="3" customWidth="1"/>
    <col min="12" max="12" width="9.625" style="3" customWidth="1"/>
    <col min="13" max="13" width="8.625" style="3" customWidth="1"/>
  </cols>
  <sheetData>
    <row r="1" spans="1:12" ht="12.75">
      <c r="A1" s="251" t="s">
        <v>0</v>
      </c>
      <c r="L1" s="137"/>
    </row>
    <row r="2" spans="1:12" ht="15.75">
      <c r="A2" s="1"/>
      <c r="B2" s="4"/>
      <c r="C2" s="252" t="s">
        <v>159</v>
      </c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253" t="s">
        <v>160</v>
      </c>
      <c r="C3" s="253"/>
      <c r="D3" s="4"/>
      <c r="E3" s="5"/>
      <c r="F3" s="5"/>
      <c r="G3" s="5"/>
      <c r="H3" s="5"/>
      <c r="I3" s="5"/>
      <c r="J3" s="5"/>
      <c r="K3" s="5"/>
      <c r="L3" s="5"/>
    </row>
    <row r="4" spans="2:13" ht="15.75">
      <c r="B4" s="6"/>
      <c r="C4" s="253"/>
      <c r="D4" s="4"/>
      <c r="E4" s="5"/>
      <c r="F4" s="5"/>
      <c r="G4" s="5"/>
      <c r="H4" s="5"/>
      <c r="I4" s="254"/>
      <c r="K4" s="7"/>
      <c r="L4" s="7"/>
      <c r="M4" s="7"/>
    </row>
    <row r="5" spans="2:13" ht="12.75">
      <c r="B5" s="6"/>
      <c r="C5" s="6"/>
      <c r="D5" s="6"/>
      <c r="I5" s="7"/>
      <c r="K5" s="7"/>
      <c r="L5" s="7"/>
      <c r="M5" s="7"/>
    </row>
    <row r="6" spans="1:13" ht="13.5">
      <c r="A6" s="8" t="s">
        <v>2</v>
      </c>
      <c r="B6" s="116" t="s">
        <v>117</v>
      </c>
      <c r="C6" s="8" t="s">
        <v>3</v>
      </c>
      <c r="D6" s="8" t="s">
        <v>116</v>
      </c>
      <c r="E6" s="17" t="s">
        <v>4</v>
      </c>
      <c r="F6" s="118" t="s">
        <v>122</v>
      </c>
      <c r="G6" s="9"/>
      <c r="H6" s="118" t="s">
        <v>127</v>
      </c>
      <c r="I6" s="10"/>
      <c r="J6" s="10"/>
      <c r="K6" s="118" t="s">
        <v>123</v>
      </c>
      <c r="L6" s="9"/>
      <c r="M6" s="17" t="s">
        <v>126</v>
      </c>
    </row>
    <row r="7" spans="1:13" ht="13.5">
      <c r="A7" s="11"/>
      <c r="B7" s="12"/>
      <c r="C7" s="11" t="s">
        <v>114</v>
      </c>
      <c r="D7" s="11" t="s">
        <v>119</v>
      </c>
      <c r="E7" s="18" t="s">
        <v>6</v>
      </c>
      <c r="F7" s="119" t="s">
        <v>120</v>
      </c>
      <c r="G7" s="120"/>
      <c r="H7" s="124" t="s">
        <v>128</v>
      </c>
      <c r="I7" s="111"/>
      <c r="J7" s="111"/>
      <c r="K7" s="124" t="s">
        <v>125</v>
      </c>
      <c r="L7" s="16"/>
      <c r="M7" s="127"/>
    </row>
    <row r="8" spans="1:13" ht="13.5">
      <c r="A8" s="11"/>
      <c r="B8" s="12"/>
      <c r="C8" s="11" t="s">
        <v>115</v>
      </c>
      <c r="D8" s="11" t="s">
        <v>118</v>
      </c>
      <c r="E8" s="18"/>
      <c r="F8" s="121" t="s">
        <v>121</v>
      </c>
      <c r="G8" s="122"/>
      <c r="H8" s="15"/>
      <c r="I8" s="14"/>
      <c r="J8" s="14"/>
      <c r="K8" s="15"/>
      <c r="L8" s="13"/>
      <c r="M8" s="127"/>
    </row>
    <row r="9" spans="1:13" ht="13.5">
      <c r="A9" s="11"/>
      <c r="B9" s="12"/>
      <c r="C9" s="11" t="s">
        <v>1</v>
      </c>
      <c r="D9" s="11" t="s">
        <v>1</v>
      </c>
      <c r="E9" s="18"/>
      <c r="F9" s="17" t="s">
        <v>1</v>
      </c>
      <c r="G9" s="17" t="s">
        <v>5</v>
      </c>
      <c r="H9" s="17" t="s">
        <v>1</v>
      </c>
      <c r="I9" s="125" t="s">
        <v>5</v>
      </c>
      <c r="J9" s="126" t="s">
        <v>5</v>
      </c>
      <c r="K9" s="126" t="s">
        <v>124</v>
      </c>
      <c r="L9" s="126" t="s">
        <v>18</v>
      </c>
      <c r="M9" s="127"/>
    </row>
    <row r="10" spans="1:13" ht="13.5">
      <c r="A10" s="11"/>
      <c r="B10" s="12"/>
      <c r="C10" s="115"/>
      <c r="D10" s="117"/>
      <c r="E10" s="19"/>
      <c r="F10" s="19"/>
      <c r="G10" s="123">
        <v>0.21041666666666667</v>
      </c>
      <c r="H10" s="19"/>
      <c r="I10" s="128">
        <v>0.2951388888888889</v>
      </c>
      <c r="J10" s="129">
        <v>0.29375</v>
      </c>
      <c r="K10" s="19"/>
      <c r="L10" s="19"/>
      <c r="M10" s="114"/>
    </row>
    <row r="11" spans="1:13" ht="12.75">
      <c r="A11" s="302" t="s">
        <v>42</v>
      </c>
      <c r="B11" s="21" t="s">
        <v>102</v>
      </c>
      <c r="C11" s="112" t="s">
        <v>103</v>
      </c>
      <c r="D11" s="112" t="s">
        <v>104</v>
      </c>
      <c r="E11" s="113" t="s">
        <v>105</v>
      </c>
      <c r="F11" s="114" t="s">
        <v>106</v>
      </c>
      <c r="G11" s="114" t="s">
        <v>107</v>
      </c>
      <c r="H11" s="114" t="s">
        <v>108</v>
      </c>
      <c r="I11" s="114" t="s">
        <v>109</v>
      </c>
      <c r="J11" s="114" t="s">
        <v>110</v>
      </c>
      <c r="K11" s="114" t="s">
        <v>111</v>
      </c>
      <c r="L11" s="22" t="s">
        <v>112</v>
      </c>
      <c r="M11" s="22" t="s">
        <v>113</v>
      </c>
    </row>
    <row r="12" spans="1:13" ht="13.5">
      <c r="A12" s="23" t="s">
        <v>7</v>
      </c>
      <c r="B12" s="24" t="s">
        <v>8</v>
      </c>
      <c r="C12" s="25"/>
      <c r="D12" s="26"/>
      <c r="E12" s="27"/>
      <c r="F12" s="28"/>
      <c r="G12" s="27"/>
      <c r="H12" s="28"/>
      <c r="I12" s="183"/>
      <c r="J12" s="27"/>
      <c r="K12" s="26"/>
      <c r="L12" s="26"/>
      <c r="M12" s="49"/>
    </row>
    <row r="13" spans="1:13" ht="12.75">
      <c r="A13" s="29"/>
      <c r="B13" s="30" t="s">
        <v>9</v>
      </c>
      <c r="C13" s="31"/>
      <c r="D13" s="32"/>
      <c r="E13" s="33"/>
      <c r="F13" s="34"/>
      <c r="G13" s="33"/>
      <c r="H13" s="34"/>
      <c r="I13" s="184"/>
      <c r="J13" s="33"/>
      <c r="K13" s="32"/>
      <c r="L13" s="32"/>
      <c r="M13" s="35"/>
    </row>
    <row r="14" spans="1:13" ht="12.75">
      <c r="A14" s="29"/>
      <c r="B14" s="30" t="s">
        <v>10</v>
      </c>
      <c r="C14" s="31"/>
      <c r="D14" s="32"/>
      <c r="E14" s="33"/>
      <c r="F14" s="35"/>
      <c r="G14" s="33"/>
      <c r="H14" s="35"/>
      <c r="I14" s="66"/>
      <c r="J14" s="33"/>
      <c r="K14" s="32"/>
      <c r="L14" s="32"/>
      <c r="M14" s="35"/>
    </row>
    <row r="15" spans="1:13" ht="12.75">
      <c r="A15" s="29"/>
      <c r="B15" s="30" t="s">
        <v>11</v>
      </c>
      <c r="C15" s="36">
        <f>SUM(C16:C24)</f>
        <v>96000</v>
      </c>
      <c r="D15" s="36">
        <f>SUM(D16:D24)</f>
        <v>155533</v>
      </c>
      <c r="E15" s="37">
        <f>D15/C15*100</f>
        <v>162.01354166666667</v>
      </c>
      <c r="F15" s="38">
        <f>SUM(F16:F24)</f>
        <v>99000</v>
      </c>
      <c r="G15" s="37">
        <f>F15/D15*100</f>
        <v>63.652086695427975</v>
      </c>
      <c r="H15" s="38">
        <f>SUM(H16:H24)</f>
        <v>235700</v>
      </c>
      <c r="I15" s="85">
        <f>H15/F15*100</f>
        <v>238.08080808080808</v>
      </c>
      <c r="J15" s="37">
        <f>H15/D15*100</f>
        <v>151.54340236477145</v>
      </c>
      <c r="K15" s="70">
        <f>H15-F15</f>
        <v>136700</v>
      </c>
      <c r="L15" s="223" t="s">
        <v>18</v>
      </c>
      <c r="M15" s="35"/>
    </row>
    <row r="16" spans="1:13" ht="12.75">
      <c r="A16" s="29"/>
      <c r="B16" s="30" t="s">
        <v>12</v>
      </c>
      <c r="C16" s="31"/>
      <c r="D16" s="32"/>
      <c r="E16" s="33"/>
      <c r="F16" s="35"/>
      <c r="G16" s="33"/>
      <c r="H16" s="35"/>
      <c r="I16" s="66"/>
      <c r="J16" s="33"/>
      <c r="K16" s="44" t="s">
        <v>18</v>
      </c>
      <c r="L16" s="44" t="s">
        <v>18</v>
      </c>
      <c r="M16" s="35"/>
    </row>
    <row r="17" spans="1:13" ht="12.75">
      <c r="A17" s="29"/>
      <c r="B17" s="30" t="s">
        <v>13</v>
      </c>
      <c r="C17" s="31">
        <v>48000</v>
      </c>
      <c r="D17" s="32">
        <v>67327</v>
      </c>
      <c r="E17" s="33">
        <f>D17/C17*100</f>
        <v>140.26458333333335</v>
      </c>
      <c r="F17" s="35">
        <v>42000</v>
      </c>
      <c r="G17" s="33">
        <f aca="true" t="shared" si="0" ref="G17:G24">F17/D17*100</f>
        <v>62.38210524752328</v>
      </c>
      <c r="H17" s="35">
        <v>42000</v>
      </c>
      <c r="I17" s="66">
        <f aca="true" t="shared" si="1" ref="I17:I32">H17/F17*100</f>
        <v>100</v>
      </c>
      <c r="J17" s="33">
        <f aca="true" t="shared" si="2" ref="J17:J32">H17/D17*100</f>
        <v>62.38210524752328</v>
      </c>
      <c r="K17" s="44" t="s">
        <v>18</v>
      </c>
      <c r="L17" s="44" t="s">
        <v>18</v>
      </c>
      <c r="M17" s="35"/>
    </row>
    <row r="18" spans="1:13" ht="12.75">
      <c r="A18" s="29"/>
      <c r="B18" s="30" t="s">
        <v>14</v>
      </c>
      <c r="C18" s="31">
        <v>2500</v>
      </c>
      <c r="D18" s="32">
        <v>3102</v>
      </c>
      <c r="E18" s="33">
        <f>D18/C18*100</f>
        <v>124.07999999999998</v>
      </c>
      <c r="F18" s="35">
        <v>2000</v>
      </c>
      <c r="G18" s="33">
        <f t="shared" si="0"/>
        <v>64.47453255963894</v>
      </c>
      <c r="H18" s="35">
        <v>2000</v>
      </c>
      <c r="I18" s="66">
        <f t="shared" si="1"/>
        <v>100</v>
      </c>
      <c r="J18" s="33">
        <f t="shared" si="2"/>
        <v>64.47453255963894</v>
      </c>
      <c r="K18" s="44" t="s">
        <v>18</v>
      </c>
      <c r="L18" s="44" t="s">
        <v>18</v>
      </c>
      <c r="M18" s="35"/>
    </row>
    <row r="19" spans="1:13" ht="12.75">
      <c r="A19" s="29"/>
      <c r="B19" s="30" t="s">
        <v>15</v>
      </c>
      <c r="C19" s="31"/>
      <c r="D19" s="32"/>
      <c r="E19" s="33"/>
      <c r="F19" s="35"/>
      <c r="G19" s="33"/>
      <c r="H19" s="35"/>
      <c r="I19" s="66"/>
      <c r="J19" s="33"/>
      <c r="K19" s="44"/>
      <c r="L19" s="44" t="s">
        <v>18</v>
      </c>
      <c r="M19" s="35"/>
    </row>
    <row r="20" spans="1:13" ht="12.75">
      <c r="A20" s="29"/>
      <c r="B20" s="30" t="s">
        <v>16</v>
      </c>
      <c r="C20" s="31"/>
      <c r="D20" s="32"/>
      <c r="E20" s="33"/>
      <c r="F20" s="35"/>
      <c r="G20" s="33"/>
      <c r="H20" s="35"/>
      <c r="I20" s="66"/>
      <c r="J20" s="33"/>
      <c r="K20" s="44"/>
      <c r="L20" s="44" t="s">
        <v>18</v>
      </c>
      <c r="M20" s="35"/>
    </row>
    <row r="21" spans="1:13" ht="12.75">
      <c r="A21" s="29"/>
      <c r="B21" s="30" t="s">
        <v>17</v>
      </c>
      <c r="C21" s="39">
        <v>15500</v>
      </c>
      <c r="D21" s="40">
        <v>482</v>
      </c>
      <c r="E21" s="33">
        <f>D21/C21*100</f>
        <v>3.1096774193548384</v>
      </c>
      <c r="F21" s="35">
        <v>15000</v>
      </c>
      <c r="G21" s="33">
        <f t="shared" si="0"/>
        <v>3112.033195020747</v>
      </c>
      <c r="H21" s="35">
        <v>15000</v>
      </c>
      <c r="I21" s="66">
        <f t="shared" si="1"/>
        <v>100</v>
      </c>
      <c r="J21" s="33">
        <f t="shared" si="2"/>
        <v>3112.033195020747</v>
      </c>
      <c r="K21" s="44" t="s">
        <v>18</v>
      </c>
      <c r="L21" s="44" t="s">
        <v>18</v>
      </c>
      <c r="M21" s="35"/>
    </row>
    <row r="22" spans="1:13" ht="12.75">
      <c r="A22" s="29"/>
      <c r="B22" s="30" t="s">
        <v>19</v>
      </c>
      <c r="C22" s="43" t="s">
        <v>18</v>
      </c>
      <c r="D22" s="40">
        <v>40058</v>
      </c>
      <c r="E22" s="41" t="s">
        <v>18</v>
      </c>
      <c r="F22" s="41" t="s">
        <v>18</v>
      </c>
      <c r="G22" s="41" t="s">
        <v>18</v>
      </c>
      <c r="H22" s="40">
        <v>142000</v>
      </c>
      <c r="I22" s="41" t="s">
        <v>18</v>
      </c>
      <c r="J22" s="33">
        <f t="shared" si="2"/>
        <v>354.48599530680514</v>
      </c>
      <c r="K22" s="40">
        <f>H22</f>
        <v>142000</v>
      </c>
      <c r="L22" s="44" t="s">
        <v>18</v>
      </c>
      <c r="M22" s="35"/>
    </row>
    <row r="23" spans="1:13" ht="12.75">
      <c r="A23" s="29"/>
      <c r="B23" s="30" t="s">
        <v>20</v>
      </c>
      <c r="C23" s="39">
        <v>30000</v>
      </c>
      <c r="D23" s="40">
        <v>30000</v>
      </c>
      <c r="E23" s="33">
        <f>D23/C23*100</f>
        <v>100</v>
      </c>
      <c r="F23" s="35">
        <v>30000</v>
      </c>
      <c r="G23" s="33">
        <f t="shared" si="0"/>
        <v>100</v>
      </c>
      <c r="H23" s="35">
        <v>30000</v>
      </c>
      <c r="I23" s="66">
        <f t="shared" si="1"/>
        <v>100</v>
      </c>
      <c r="J23" s="33">
        <f t="shared" si="2"/>
        <v>100</v>
      </c>
      <c r="K23" s="44" t="s">
        <v>18</v>
      </c>
      <c r="L23" s="44" t="s">
        <v>18</v>
      </c>
      <c r="M23" s="35"/>
    </row>
    <row r="24" spans="1:13" ht="12.75">
      <c r="A24" s="45"/>
      <c r="B24" s="46" t="s">
        <v>21</v>
      </c>
      <c r="C24" s="47" t="s">
        <v>18</v>
      </c>
      <c r="D24" s="40">
        <v>14564</v>
      </c>
      <c r="E24" s="41" t="s">
        <v>18</v>
      </c>
      <c r="F24" s="48">
        <v>10000</v>
      </c>
      <c r="G24" s="33">
        <f t="shared" si="0"/>
        <v>68.662455369404</v>
      </c>
      <c r="H24" s="48">
        <v>4700</v>
      </c>
      <c r="I24" s="73">
        <f t="shared" si="1"/>
        <v>47</v>
      </c>
      <c r="J24" s="54">
        <f t="shared" si="2"/>
        <v>32.271354023619885</v>
      </c>
      <c r="K24" s="44" t="s">
        <v>18</v>
      </c>
      <c r="L24" s="53">
        <f>H24-F24</f>
        <v>-5300</v>
      </c>
      <c r="M24" s="48"/>
    </row>
    <row r="25" spans="1:13" ht="12.75">
      <c r="A25" s="23" t="s">
        <v>22</v>
      </c>
      <c r="B25" s="24" t="s">
        <v>23</v>
      </c>
      <c r="C25" s="25"/>
      <c r="D25" s="26"/>
      <c r="E25" s="27"/>
      <c r="F25" s="49"/>
      <c r="G25" s="27"/>
      <c r="H25" s="49"/>
      <c r="I25" s="64"/>
      <c r="J25" s="27"/>
      <c r="K25" s="26"/>
      <c r="L25" s="26"/>
      <c r="M25" s="49"/>
    </row>
    <row r="26" spans="1:13" ht="12.75">
      <c r="A26" s="29"/>
      <c r="B26" s="30" t="s">
        <v>24</v>
      </c>
      <c r="C26" s="31"/>
      <c r="D26" s="32"/>
      <c r="E26" s="33"/>
      <c r="F26" s="35"/>
      <c r="G26" s="33"/>
      <c r="H26" s="35"/>
      <c r="I26" s="66"/>
      <c r="J26" s="33"/>
      <c r="K26" s="32"/>
      <c r="L26" s="32"/>
      <c r="M26" s="35"/>
    </row>
    <row r="27" spans="1:13" ht="12.75">
      <c r="A27" s="29"/>
      <c r="B27" s="30" t="s">
        <v>25</v>
      </c>
      <c r="C27" s="36">
        <f>SUM(C29:C32)+SUM(C46:C54)</f>
        <v>259000</v>
      </c>
      <c r="D27" s="36">
        <f>SUM(D29:D32)+SUM(D46:D54)</f>
        <v>282620</v>
      </c>
      <c r="E27" s="51">
        <f>D27/C27*100</f>
        <v>109.11969111969111</v>
      </c>
      <c r="F27" s="38">
        <f>SUM(F28:F32,F46:F55)</f>
        <v>273500</v>
      </c>
      <c r="G27" s="37">
        <f aca="true" t="shared" si="3" ref="G27:G32">F27/D27*100</f>
        <v>96.77305215483688</v>
      </c>
      <c r="H27" s="38">
        <f>SUM(H28:H32,H46:H55)</f>
        <v>288400</v>
      </c>
      <c r="I27" s="85">
        <f t="shared" si="1"/>
        <v>105.44789762340037</v>
      </c>
      <c r="J27" s="37">
        <f t="shared" si="2"/>
        <v>102.04514896327224</v>
      </c>
      <c r="K27" s="191">
        <f>H27-F27</f>
        <v>14900</v>
      </c>
      <c r="L27" s="223" t="s">
        <v>18</v>
      </c>
      <c r="M27" s="35"/>
    </row>
    <row r="28" spans="1:13" ht="12.75">
      <c r="A28" s="29"/>
      <c r="B28" s="30" t="s">
        <v>12</v>
      </c>
      <c r="C28" s="31"/>
      <c r="D28" s="32"/>
      <c r="E28" s="33"/>
      <c r="F28" s="35"/>
      <c r="G28" s="33"/>
      <c r="H28" s="35"/>
      <c r="I28" s="66"/>
      <c r="J28" s="33"/>
      <c r="K28" s="44"/>
      <c r="L28" s="44"/>
      <c r="M28" s="35"/>
    </row>
    <row r="29" spans="1:13" ht="12.75">
      <c r="A29" s="29"/>
      <c r="B29" s="30" t="s">
        <v>26</v>
      </c>
      <c r="C29" s="31">
        <v>180000</v>
      </c>
      <c r="D29" s="32">
        <v>205317</v>
      </c>
      <c r="E29" s="33">
        <f>D29/C29*100</f>
        <v>114.065</v>
      </c>
      <c r="F29" s="35">
        <v>190000</v>
      </c>
      <c r="G29" s="33">
        <f t="shared" si="3"/>
        <v>92.53982865520148</v>
      </c>
      <c r="H29" s="35">
        <v>204900</v>
      </c>
      <c r="I29" s="66">
        <f t="shared" si="1"/>
        <v>107.84210526315789</v>
      </c>
      <c r="J29" s="33">
        <f t="shared" si="2"/>
        <v>99.79689942868832</v>
      </c>
      <c r="K29" s="32">
        <f>H29-F29</f>
        <v>14900</v>
      </c>
      <c r="L29" s="44" t="s">
        <v>18</v>
      </c>
      <c r="M29" s="35"/>
    </row>
    <row r="30" spans="1:13" ht="12.75">
      <c r="A30" s="29"/>
      <c r="B30" s="30" t="s">
        <v>27</v>
      </c>
      <c r="C30" s="31">
        <v>6000</v>
      </c>
      <c r="D30" s="32">
        <v>5311</v>
      </c>
      <c r="E30" s="33">
        <f>D30/C30*100</f>
        <v>88.51666666666667</v>
      </c>
      <c r="F30" s="35">
        <v>6000</v>
      </c>
      <c r="G30" s="33">
        <f t="shared" si="3"/>
        <v>112.97307475051778</v>
      </c>
      <c r="H30" s="35">
        <v>6000</v>
      </c>
      <c r="I30" s="66">
        <f t="shared" si="1"/>
        <v>100</v>
      </c>
      <c r="J30" s="33">
        <f t="shared" si="2"/>
        <v>112.97307475051778</v>
      </c>
      <c r="K30" s="44" t="s">
        <v>18</v>
      </c>
      <c r="L30" s="44" t="s">
        <v>18</v>
      </c>
      <c r="M30" s="35"/>
    </row>
    <row r="31" spans="1:13" ht="12.75">
      <c r="A31" s="29"/>
      <c r="B31" s="30" t="s">
        <v>28</v>
      </c>
      <c r="C31" s="31"/>
      <c r="D31" s="32"/>
      <c r="E31" s="33"/>
      <c r="F31" s="35"/>
      <c r="G31" s="33"/>
      <c r="H31" s="35"/>
      <c r="I31" s="66"/>
      <c r="J31" s="33"/>
      <c r="K31" s="44"/>
      <c r="L31" s="44"/>
      <c r="M31" s="35"/>
    </row>
    <row r="32" spans="1:13" ht="12.75">
      <c r="A32" s="45"/>
      <c r="B32" s="46" t="s">
        <v>29</v>
      </c>
      <c r="C32" s="52">
        <v>3000</v>
      </c>
      <c r="D32" s="53">
        <v>3191</v>
      </c>
      <c r="E32" s="54">
        <f>D32/C32*100</f>
        <v>106.36666666666667</v>
      </c>
      <c r="F32" s="48">
        <v>3200</v>
      </c>
      <c r="G32" s="54">
        <f t="shared" si="3"/>
        <v>100.28204324663115</v>
      </c>
      <c r="H32" s="48">
        <v>3200</v>
      </c>
      <c r="I32" s="73">
        <f t="shared" si="1"/>
        <v>100</v>
      </c>
      <c r="J32" s="54">
        <f t="shared" si="2"/>
        <v>100.28204324663115</v>
      </c>
      <c r="K32" s="104" t="s">
        <v>18</v>
      </c>
      <c r="L32" s="104" t="s">
        <v>18</v>
      </c>
      <c r="M32" s="48"/>
    </row>
    <row r="33" spans="11:13" ht="12.75">
      <c r="K33" s="192"/>
      <c r="L33" s="192"/>
      <c r="M33" s="192"/>
    </row>
    <row r="34" spans="11:13" ht="12.75">
      <c r="K34" s="192"/>
      <c r="L34" s="192"/>
      <c r="M34" s="192"/>
    </row>
    <row r="35" spans="11:13" ht="12.75">
      <c r="K35" s="192"/>
      <c r="L35" s="192"/>
      <c r="M35" s="192"/>
    </row>
    <row r="36" spans="11:13" ht="12.75">
      <c r="K36" s="192"/>
      <c r="L36" s="192"/>
      <c r="M36" s="192"/>
    </row>
    <row r="37" spans="11:13" ht="12.75">
      <c r="K37" s="192"/>
      <c r="L37" s="192"/>
      <c r="M37" s="192"/>
    </row>
    <row r="38" spans="11:13" ht="12.75">
      <c r="K38" s="192"/>
      <c r="L38" s="192"/>
      <c r="M38" s="192"/>
    </row>
    <row r="39" spans="2:13" ht="12.75">
      <c r="B39" s="6"/>
      <c r="C39" s="6"/>
      <c r="D39" s="6"/>
      <c r="I39" s="7"/>
      <c r="K39" s="193"/>
      <c r="L39" s="193"/>
      <c r="M39" s="192"/>
    </row>
    <row r="40" spans="1:13" ht="13.5">
      <c r="A40" s="8" t="s">
        <v>2</v>
      </c>
      <c r="B40" s="116" t="s">
        <v>117</v>
      </c>
      <c r="C40" s="8" t="s">
        <v>3</v>
      </c>
      <c r="D40" s="8" t="s">
        <v>116</v>
      </c>
      <c r="E40" s="17" t="s">
        <v>4</v>
      </c>
      <c r="F40" s="118" t="s">
        <v>122</v>
      </c>
      <c r="G40" s="9"/>
      <c r="H40" s="118" t="s">
        <v>127</v>
      </c>
      <c r="I40" s="10"/>
      <c r="J40" s="10"/>
      <c r="K40" s="194" t="s">
        <v>123</v>
      </c>
      <c r="L40" s="195"/>
      <c r="M40" s="28" t="s">
        <v>126</v>
      </c>
    </row>
    <row r="41" spans="1:13" ht="13.5">
      <c r="A41" s="11"/>
      <c r="B41" s="12"/>
      <c r="C41" s="11" t="s">
        <v>114</v>
      </c>
      <c r="D41" s="11" t="s">
        <v>119</v>
      </c>
      <c r="E41" s="18" t="s">
        <v>6</v>
      </c>
      <c r="F41" s="119" t="s">
        <v>120</v>
      </c>
      <c r="G41" s="120"/>
      <c r="H41" s="124" t="s">
        <v>128</v>
      </c>
      <c r="I41" s="111"/>
      <c r="J41" s="111"/>
      <c r="K41" s="196" t="s">
        <v>125</v>
      </c>
      <c r="L41" s="197"/>
      <c r="M41" s="44"/>
    </row>
    <row r="42" spans="1:13" ht="13.5">
      <c r="A42" s="11"/>
      <c r="B42" s="12"/>
      <c r="C42" s="11" t="s">
        <v>115</v>
      </c>
      <c r="D42" s="11" t="s">
        <v>118</v>
      </c>
      <c r="E42" s="18"/>
      <c r="F42" s="121" t="s">
        <v>121</v>
      </c>
      <c r="G42" s="122"/>
      <c r="H42" s="15"/>
      <c r="I42" s="14"/>
      <c r="J42" s="14"/>
      <c r="K42" s="198"/>
      <c r="L42" s="199"/>
      <c r="M42" s="44"/>
    </row>
    <row r="43" spans="1:13" ht="13.5">
      <c r="A43" s="11"/>
      <c r="B43" s="12"/>
      <c r="C43" s="11" t="s">
        <v>1</v>
      </c>
      <c r="D43" s="11" t="s">
        <v>1</v>
      </c>
      <c r="E43" s="18"/>
      <c r="F43" s="17" t="s">
        <v>1</v>
      </c>
      <c r="G43" s="17" t="s">
        <v>5</v>
      </c>
      <c r="H43" s="17" t="s">
        <v>1</v>
      </c>
      <c r="I43" s="125" t="s">
        <v>5</v>
      </c>
      <c r="J43" s="126" t="s">
        <v>5</v>
      </c>
      <c r="K43" s="28" t="s">
        <v>124</v>
      </c>
      <c r="L43" s="28" t="s">
        <v>18</v>
      </c>
      <c r="M43" s="44"/>
    </row>
    <row r="44" spans="1:13" ht="13.5">
      <c r="A44" s="11"/>
      <c r="B44" s="12"/>
      <c r="C44" s="115"/>
      <c r="D44" s="117"/>
      <c r="E44" s="19"/>
      <c r="F44" s="19"/>
      <c r="G44" s="123">
        <v>0.21041666666666667</v>
      </c>
      <c r="H44" s="19"/>
      <c r="I44" s="128">
        <v>0.2951388888888889</v>
      </c>
      <c r="J44" s="129">
        <v>0.29375</v>
      </c>
      <c r="K44" s="200"/>
      <c r="L44" s="200"/>
      <c r="M44" s="104"/>
    </row>
    <row r="45" spans="1:13" ht="12.75">
      <c r="A45" s="302" t="s">
        <v>42</v>
      </c>
      <c r="B45" s="21" t="s">
        <v>102</v>
      </c>
      <c r="C45" s="112" t="s">
        <v>103</v>
      </c>
      <c r="D45" s="112" t="s">
        <v>104</v>
      </c>
      <c r="E45" s="113" t="s">
        <v>105</v>
      </c>
      <c r="F45" s="114" t="s">
        <v>106</v>
      </c>
      <c r="G45" s="127" t="s">
        <v>107</v>
      </c>
      <c r="H45" s="114" t="s">
        <v>108</v>
      </c>
      <c r="I45" s="127" t="s">
        <v>109</v>
      </c>
      <c r="J45" s="127" t="s">
        <v>110</v>
      </c>
      <c r="K45" s="44" t="s">
        <v>111</v>
      </c>
      <c r="L45" s="82" t="s">
        <v>112</v>
      </c>
      <c r="M45" s="201" t="s">
        <v>113</v>
      </c>
    </row>
    <row r="46" spans="1:13" ht="12.75">
      <c r="A46" s="56"/>
      <c r="B46" s="57" t="s">
        <v>30</v>
      </c>
      <c r="C46" s="58">
        <v>1000</v>
      </c>
      <c r="D46" s="59">
        <v>312</v>
      </c>
      <c r="E46" s="50">
        <f>D46/C46*100</f>
        <v>31.2</v>
      </c>
      <c r="F46" s="65">
        <v>1000</v>
      </c>
      <c r="G46" s="50">
        <f>F46/D46*100</f>
        <v>320.51282051282055</v>
      </c>
      <c r="H46" s="131">
        <v>1000</v>
      </c>
      <c r="I46" s="50">
        <f>H46/F46*100</f>
        <v>100</v>
      </c>
      <c r="J46" s="209">
        <f>H46/D46*100</f>
        <v>320.51282051282055</v>
      </c>
      <c r="K46" s="82" t="s">
        <v>18</v>
      </c>
      <c r="L46" s="82" t="s">
        <v>18</v>
      </c>
      <c r="M46" s="203"/>
    </row>
    <row r="47" spans="1:13" ht="12.75">
      <c r="A47" s="61"/>
      <c r="B47" s="30" t="s">
        <v>31</v>
      </c>
      <c r="C47" s="39">
        <v>5000</v>
      </c>
      <c r="D47" s="40">
        <v>7351</v>
      </c>
      <c r="E47" s="42">
        <f>D47/C47*100</f>
        <v>147.01999999999998</v>
      </c>
      <c r="F47" s="60">
        <v>5000</v>
      </c>
      <c r="G47" s="42">
        <f>F47/D47*100</f>
        <v>68.0179567405795</v>
      </c>
      <c r="H47" s="132">
        <v>5000</v>
      </c>
      <c r="I47" s="42">
        <f>H47/F47*100</f>
        <v>100</v>
      </c>
      <c r="J47" s="210">
        <f>H47/D47*100</f>
        <v>68.0179567405795</v>
      </c>
      <c r="K47" s="44" t="s">
        <v>18</v>
      </c>
      <c r="L47" s="44" t="s">
        <v>18</v>
      </c>
      <c r="M47" s="202"/>
    </row>
    <row r="48" spans="1:13" ht="12.75">
      <c r="A48" s="61"/>
      <c r="B48" s="30" t="s">
        <v>32</v>
      </c>
      <c r="C48" s="39">
        <v>60000</v>
      </c>
      <c r="D48" s="40">
        <v>52653</v>
      </c>
      <c r="E48" s="42">
        <f>D48/C48*100</f>
        <v>87.75500000000001</v>
      </c>
      <c r="F48" s="60">
        <v>65000</v>
      </c>
      <c r="G48" s="42">
        <f>F48/D48*100</f>
        <v>123.44975594932863</v>
      </c>
      <c r="H48" s="132">
        <v>65000</v>
      </c>
      <c r="I48" s="42">
        <f>H48/F48*100</f>
        <v>100</v>
      </c>
      <c r="J48" s="210">
        <f>H48/D48*100</f>
        <v>123.44975594932863</v>
      </c>
      <c r="K48" s="44" t="s">
        <v>18</v>
      </c>
      <c r="L48" s="44" t="s">
        <v>18</v>
      </c>
      <c r="M48" s="202"/>
    </row>
    <row r="49" spans="1:13" ht="12.75">
      <c r="A49" s="61"/>
      <c r="B49" s="30" t="s">
        <v>33</v>
      </c>
      <c r="C49" s="39"/>
      <c r="D49" s="40"/>
      <c r="E49" s="42"/>
      <c r="F49" s="60"/>
      <c r="G49" s="42"/>
      <c r="H49" s="132"/>
      <c r="I49" s="42"/>
      <c r="J49" s="210"/>
      <c r="K49" s="44" t="s">
        <v>18</v>
      </c>
      <c r="L49" s="44" t="s">
        <v>18</v>
      </c>
      <c r="M49" s="202"/>
    </row>
    <row r="50" spans="1:13" ht="12.75">
      <c r="A50" s="61"/>
      <c r="B50" s="30" t="s">
        <v>34</v>
      </c>
      <c r="C50" s="39">
        <v>1000</v>
      </c>
      <c r="D50" s="40">
        <v>693</v>
      </c>
      <c r="E50" s="42">
        <f>D50/C50*100</f>
        <v>69.3</v>
      </c>
      <c r="F50" s="60">
        <v>800</v>
      </c>
      <c r="G50" s="42">
        <f>F50/D50*100</f>
        <v>115.44011544011543</v>
      </c>
      <c r="H50" s="132">
        <v>800</v>
      </c>
      <c r="I50" s="42">
        <f>H50/F50*100</f>
        <v>100</v>
      </c>
      <c r="J50" s="210">
        <f>H50/D50*100</f>
        <v>115.44011544011543</v>
      </c>
      <c r="K50" s="44" t="s">
        <v>18</v>
      </c>
      <c r="L50" s="44" t="s">
        <v>18</v>
      </c>
      <c r="M50" s="202"/>
    </row>
    <row r="51" spans="1:13" ht="12.75">
      <c r="A51" s="61"/>
      <c r="B51" s="30" t="s">
        <v>35</v>
      </c>
      <c r="C51" s="39"/>
      <c r="D51" s="40"/>
      <c r="E51" s="42"/>
      <c r="F51" s="60"/>
      <c r="G51" s="42"/>
      <c r="H51" s="132"/>
      <c r="I51" s="42"/>
      <c r="J51" s="210"/>
      <c r="K51" s="44" t="s">
        <v>18</v>
      </c>
      <c r="L51" s="44" t="s">
        <v>18</v>
      </c>
      <c r="M51" s="202"/>
    </row>
    <row r="52" spans="1:13" ht="12.75">
      <c r="A52" s="61"/>
      <c r="B52" s="30" t="s">
        <v>36</v>
      </c>
      <c r="C52" s="39">
        <v>2000</v>
      </c>
      <c r="D52" s="40">
        <v>6392</v>
      </c>
      <c r="E52" s="42">
        <f>D52/C52*100</f>
        <v>319.6</v>
      </c>
      <c r="F52" s="60">
        <v>1500</v>
      </c>
      <c r="G52" s="42">
        <f>F52/D52*100</f>
        <v>23.46683354192741</v>
      </c>
      <c r="H52" s="132">
        <v>1500</v>
      </c>
      <c r="I52" s="42">
        <f>H52/F52*100</f>
        <v>100</v>
      </c>
      <c r="J52" s="210">
        <f>H52/D52*100</f>
        <v>23.46683354192741</v>
      </c>
      <c r="K52" s="44" t="s">
        <v>18</v>
      </c>
      <c r="L52" s="44" t="s">
        <v>18</v>
      </c>
      <c r="M52" s="202"/>
    </row>
    <row r="53" spans="1:13" ht="12.75">
      <c r="A53" s="61"/>
      <c r="B53" s="30" t="s">
        <v>37</v>
      </c>
      <c r="C53" s="39"/>
      <c r="D53" s="40"/>
      <c r="E53" s="42"/>
      <c r="F53" s="60"/>
      <c r="G53" s="42"/>
      <c r="H53" s="132"/>
      <c r="I53" s="42"/>
      <c r="J53" s="210"/>
      <c r="K53" s="44" t="s">
        <v>18</v>
      </c>
      <c r="L53" s="44" t="s">
        <v>18</v>
      </c>
      <c r="M53" s="202"/>
    </row>
    <row r="54" spans="1:13" ht="12.75">
      <c r="A54" s="61"/>
      <c r="B54" s="30" t="s">
        <v>38</v>
      </c>
      <c r="C54" s="39">
        <v>1000</v>
      </c>
      <c r="D54" s="40">
        <v>1400</v>
      </c>
      <c r="E54" s="42">
        <f>D54/C54*100</f>
        <v>140</v>
      </c>
      <c r="F54" s="60">
        <v>1000</v>
      </c>
      <c r="G54" s="42">
        <f>F54/D54*100</f>
        <v>71.42857142857143</v>
      </c>
      <c r="H54" s="132">
        <v>1000</v>
      </c>
      <c r="I54" s="42">
        <f>H54/F54*100</f>
        <v>100</v>
      </c>
      <c r="J54" s="210">
        <f>H54/D54*100</f>
        <v>71.42857142857143</v>
      </c>
      <c r="K54" s="44" t="s">
        <v>18</v>
      </c>
      <c r="L54" s="44" t="s">
        <v>18</v>
      </c>
      <c r="M54" s="202"/>
    </row>
    <row r="55" spans="1:13" ht="12.75">
      <c r="A55" s="61"/>
      <c r="B55" s="30"/>
      <c r="C55" s="62"/>
      <c r="D55" s="40"/>
      <c r="E55" s="42"/>
      <c r="F55" s="63"/>
      <c r="G55" s="55"/>
      <c r="H55" s="133"/>
      <c r="I55" s="55"/>
      <c r="J55" s="211"/>
      <c r="K55" s="104" t="s">
        <v>18</v>
      </c>
      <c r="L55" s="104" t="s">
        <v>18</v>
      </c>
      <c r="M55" s="204"/>
    </row>
    <row r="56" spans="1:13" ht="12.75">
      <c r="A56" s="56"/>
      <c r="B56" s="57"/>
      <c r="C56" s="58"/>
      <c r="D56" s="59"/>
      <c r="E56" s="50"/>
      <c r="F56" s="65"/>
      <c r="G56" s="50"/>
      <c r="H56" s="131"/>
      <c r="I56" s="50"/>
      <c r="J56" s="209"/>
      <c r="K56" s="82" t="s">
        <v>18</v>
      </c>
      <c r="L56" s="82" t="s">
        <v>18</v>
      </c>
      <c r="M56" s="203"/>
    </row>
    <row r="57" spans="1:13" ht="12.75">
      <c r="A57" s="61"/>
      <c r="B57" s="30"/>
      <c r="C57" s="39"/>
      <c r="D57" s="40"/>
      <c r="E57" s="42"/>
      <c r="F57" s="60"/>
      <c r="G57" s="42"/>
      <c r="H57" s="132"/>
      <c r="I57" s="42"/>
      <c r="J57" s="210"/>
      <c r="K57" s="44" t="s">
        <v>18</v>
      </c>
      <c r="L57" s="44" t="s">
        <v>18</v>
      </c>
      <c r="M57" s="202"/>
    </row>
    <row r="58" spans="1:13" ht="12.75">
      <c r="A58" s="67" t="s">
        <v>39</v>
      </c>
      <c r="B58" s="68" t="s">
        <v>40</v>
      </c>
      <c r="C58" s="39"/>
      <c r="D58" s="40"/>
      <c r="E58" s="42"/>
      <c r="F58" s="60"/>
      <c r="G58" s="42"/>
      <c r="H58" s="132"/>
      <c r="I58" s="42"/>
      <c r="J58" s="210"/>
      <c r="K58" s="44" t="s">
        <v>18</v>
      </c>
      <c r="L58" s="44" t="s">
        <v>18</v>
      </c>
      <c r="M58" s="202"/>
    </row>
    <row r="59" spans="1:13" ht="12.75">
      <c r="A59" s="61"/>
      <c r="B59" s="30" t="s">
        <v>41</v>
      </c>
      <c r="C59" s="69">
        <v>30000</v>
      </c>
      <c r="D59" s="70">
        <v>35933</v>
      </c>
      <c r="E59" s="71">
        <f>D59/C59*100</f>
        <v>119.77666666666667</v>
      </c>
      <c r="F59" s="84">
        <v>31000</v>
      </c>
      <c r="G59" s="71">
        <f>F59/D59*100</f>
        <v>86.27167227896363</v>
      </c>
      <c r="H59" s="134">
        <v>31000</v>
      </c>
      <c r="I59" s="71">
        <f>H59/F59*100</f>
        <v>100</v>
      </c>
      <c r="J59" s="212">
        <f>H59/D59*100</f>
        <v>86.27167227896363</v>
      </c>
      <c r="K59" s="223" t="s">
        <v>18</v>
      </c>
      <c r="L59" s="223" t="s">
        <v>18</v>
      </c>
      <c r="M59" s="202"/>
    </row>
    <row r="60" spans="1:13" ht="12.75">
      <c r="A60" s="61"/>
      <c r="B60" s="30"/>
      <c r="C60" s="62"/>
      <c r="D60" s="72"/>
      <c r="E60" s="55"/>
      <c r="F60" s="63"/>
      <c r="G60" s="55"/>
      <c r="H60" s="133"/>
      <c r="I60" s="55"/>
      <c r="J60" s="211"/>
      <c r="K60" s="104" t="s">
        <v>18</v>
      </c>
      <c r="L60" s="104" t="s">
        <v>18</v>
      </c>
      <c r="M60" s="204"/>
    </row>
    <row r="61" spans="1:13" ht="12.75">
      <c r="A61" s="56"/>
      <c r="B61" s="57"/>
      <c r="C61" s="58"/>
      <c r="D61" s="59"/>
      <c r="E61" s="50"/>
      <c r="F61" s="65"/>
      <c r="G61" s="42"/>
      <c r="H61" s="131"/>
      <c r="I61" s="50"/>
      <c r="J61" s="209"/>
      <c r="K61" s="82" t="s">
        <v>18</v>
      </c>
      <c r="L61" s="82" t="s">
        <v>18</v>
      </c>
      <c r="M61" s="202"/>
    </row>
    <row r="62" spans="1:13" ht="12.75">
      <c r="A62" s="67" t="s">
        <v>42</v>
      </c>
      <c r="B62" s="68" t="s">
        <v>43</v>
      </c>
      <c r="C62" s="39"/>
      <c r="D62" s="40"/>
      <c r="E62" s="42"/>
      <c r="F62" s="60"/>
      <c r="G62" s="42"/>
      <c r="H62" s="132"/>
      <c r="I62" s="42"/>
      <c r="J62" s="210"/>
      <c r="K62" s="44" t="s">
        <v>18</v>
      </c>
      <c r="L62" s="44" t="s">
        <v>18</v>
      </c>
      <c r="M62" s="202"/>
    </row>
    <row r="63" spans="1:13" ht="12.75">
      <c r="A63" s="61"/>
      <c r="B63" s="68" t="s">
        <v>44</v>
      </c>
      <c r="C63" s="69">
        <f>C15+C27+C59</f>
        <v>385000</v>
      </c>
      <c r="D63" s="69">
        <f>D15+D27+D59</f>
        <v>474086</v>
      </c>
      <c r="E63" s="74">
        <f>D63/C63*100</f>
        <v>123.13922077922076</v>
      </c>
      <c r="F63" s="69">
        <f>F15+F27+F59</f>
        <v>403500</v>
      </c>
      <c r="G63" s="71">
        <f>F63/D63*100</f>
        <v>85.11114017288003</v>
      </c>
      <c r="H63" s="130">
        <f>H15+H27+H59</f>
        <v>555100</v>
      </c>
      <c r="I63" s="71">
        <f>H63/F63*100</f>
        <v>137.57125154894672</v>
      </c>
      <c r="J63" s="212">
        <f>H63/D63*100</f>
        <v>117.08846074340941</v>
      </c>
      <c r="K63" s="70">
        <f>H63-F63</f>
        <v>151600</v>
      </c>
      <c r="L63" s="223" t="s">
        <v>18</v>
      </c>
      <c r="M63" s="202"/>
    </row>
    <row r="64" spans="1:13" ht="12.75">
      <c r="A64" s="75"/>
      <c r="B64" s="46"/>
      <c r="C64" s="62"/>
      <c r="D64" s="72"/>
      <c r="E64" s="55"/>
      <c r="F64" s="63"/>
      <c r="G64" s="55"/>
      <c r="H64" s="133"/>
      <c r="I64" s="55"/>
      <c r="J64" s="211"/>
      <c r="K64" s="104" t="s">
        <v>18</v>
      </c>
      <c r="L64" s="104" t="s">
        <v>18</v>
      </c>
      <c r="M64" s="204"/>
    </row>
    <row r="65" spans="11:13" ht="12.75">
      <c r="K65" s="192"/>
      <c r="L65" s="192"/>
      <c r="M65" s="192"/>
    </row>
    <row r="66" spans="11:13" ht="12.75">
      <c r="K66" s="192"/>
      <c r="L66" s="192"/>
      <c r="M66" s="192"/>
    </row>
    <row r="67" spans="11:13" ht="12.75">
      <c r="K67" s="192"/>
      <c r="L67" s="192"/>
      <c r="M67" s="192"/>
    </row>
    <row r="68" spans="11:13" ht="12.75">
      <c r="K68" s="192"/>
      <c r="L68" s="192"/>
      <c r="M68" s="192"/>
    </row>
    <row r="69" spans="11:13" ht="12.75">
      <c r="K69" s="192"/>
      <c r="L69" s="192"/>
      <c r="M69" s="192"/>
    </row>
    <row r="70" spans="1:13" ht="12.75">
      <c r="A70" s="76"/>
      <c r="B70" s="77"/>
      <c r="C70" s="77"/>
      <c r="D70" s="77"/>
      <c r="E70" s="76"/>
      <c r="F70" s="76"/>
      <c r="G70" s="76"/>
      <c r="H70" s="76"/>
      <c r="I70" s="76"/>
      <c r="J70" s="76"/>
      <c r="K70" s="205"/>
      <c r="L70" s="205"/>
      <c r="M70" s="192"/>
    </row>
    <row r="71" spans="1:13" ht="12.75">
      <c r="A71" s="76"/>
      <c r="B71" s="77"/>
      <c r="C71" s="77"/>
      <c r="D71" s="77"/>
      <c r="E71" s="76"/>
      <c r="F71" s="76"/>
      <c r="G71" s="76"/>
      <c r="H71" s="76"/>
      <c r="I71" s="76"/>
      <c r="J71" s="76"/>
      <c r="K71" s="205"/>
      <c r="L71" s="205"/>
      <c r="M71" s="192"/>
    </row>
    <row r="72" spans="2:13" ht="12.75">
      <c r="B72" s="6"/>
      <c r="C72" s="6"/>
      <c r="D72" s="6"/>
      <c r="I72" s="7"/>
      <c r="K72" s="193"/>
      <c r="L72" s="193"/>
      <c r="M72" s="192"/>
    </row>
    <row r="73" spans="1:13" ht="13.5">
      <c r="A73" s="8" t="s">
        <v>2</v>
      </c>
      <c r="B73" s="116" t="s">
        <v>117</v>
      </c>
      <c r="C73" s="8" t="s">
        <v>3</v>
      </c>
      <c r="D73" s="8" t="s">
        <v>116</v>
      </c>
      <c r="E73" s="17" t="s">
        <v>4</v>
      </c>
      <c r="F73" s="118" t="s">
        <v>122</v>
      </c>
      <c r="G73" s="9"/>
      <c r="H73" s="118" t="s">
        <v>127</v>
      </c>
      <c r="I73" s="10"/>
      <c r="J73" s="10"/>
      <c r="K73" s="194" t="s">
        <v>123</v>
      </c>
      <c r="L73" s="195"/>
      <c r="M73" s="28" t="s">
        <v>126</v>
      </c>
    </row>
    <row r="74" spans="1:13" ht="13.5">
      <c r="A74" s="11"/>
      <c r="B74" s="12"/>
      <c r="C74" s="11" t="s">
        <v>114</v>
      </c>
      <c r="D74" s="11" t="s">
        <v>119</v>
      </c>
      <c r="E74" s="18" t="s">
        <v>6</v>
      </c>
      <c r="F74" s="119" t="s">
        <v>120</v>
      </c>
      <c r="G74" s="120"/>
      <c r="H74" s="124" t="s">
        <v>128</v>
      </c>
      <c r="I74" s="111"/>
      <c r="J74" s="111"/>
      <c r="K74" s="196" t="s">
        <v>125</v>
      </c>
      <c r="L74" s="197"/>
      <c r="M74" s="44"/>
    </row>
    <row r="75" spans="1:13" ht="13.5">
      <c r="A75" s="11"/>
      <c r="B75" s="12"/>
      <c r="C75" s="11" t="s">
        <v>115</v>
      </c>
      <c r="D75" s="11" t="s">
        <v>118</v>
      </c>
      <c r="E75" s="18"/>
      <c r="F75" s="121" t="s">
        <v>121</v>
      </c>
      <c r="G75" s="122"/>
      <c r="H75" s="15"/>
      <c r="I75" s="14"/>
      <c r="J75" s="14"/>
      <c r="K75" s="198"/>
      <c r="L75" s="199"/>
      <c r="M75" s="44"/>
    </row>
    <row r="76" spans="1:13" ht="13.5">
      <c r="A76" s="11"/>
      <c r="B76" s="12"/>
      <c r="C76" s="11" t="s">
        <v>1</v>
      </c>
      <c r="D76" s="11" t="s">
        <v>1</v>
      </c>
      <c r="E76" s="18"/>
      <c r="F76" s="17" t="s">
        <v>1</v>
      </c>
      <c r="G76" s="17" t="s">
        <v>5</v>
      </c>
      <c r="H76" s="17" t="s">
        <v>1</v>
      </c>
      <c r="I76" s="125" t="s">
        <v>5</v>
      </c>
      <c r="J76" s="126" t="s">
        <v>5</v>
      </c>
      <c r="K76" s="28" t="s">
        <v>124</v>
      </c>
      <c r="L76" s="28" t="s">
        <v>18</v>
      </c>
      <c r="M76" s="44"/>
    </row>
    <row r="77" spans="1:13" ht="13.5">
      <c r="A77" s="11"/>
      <c r="B77" s="12"/>
      <c r="C77" s="115"/>
      <c r="D77" s="117"/>
      <c r="E77" s="19"/>
      <c r="F77" s="19"/>
      <c r="G77" s="123">
        <v>0.21041666666666667</v>
      </c>
      <c r="H77" s="19"/>
      <c r="I77" s="128">
        <v>0.2951388888888889</v>
      </c>
      <c r="J77" s="129">
        <v>0.29375</v>
      </c>
      <c r="K77" s="200"/>
      <c r="L77" s="200"/>
      <c r="M77" s="104"/>
    </row>
    <row r="78" spans="1:13" ht="12.75">
      <c r="A78" s="302" t="s">
        <v>92</v>
      </c>
      <c r="B78" s="21" t="s">
        <v>102</v>
      </c>
      <c r="C78" s="112" t="s">
        <v>103</v>
      </c>
      <c r="D78" s="112" t="s">
        <v>104</v>
      </c>
      <c r="E78" s="113" t="s">
        <v>105</v>
      </c>
      <c r="F78" s="114" t="s">
        <v>106</v>
      </c>
      <c r="G78" s="114" t="s">
        <v>107</v>
      </c>
      <c r="H78" s="114" t="s">
        <v>108</v>
      </c>
      <c r="I78" s="114" t="s">
        <v>109</v>
      </c>
      <c r="J78" s="114" t="s">
        <v>110</v>
      </c>
      <c r="K78" s="104" t="s">
        <v>111</v>
      </c>
      <c r="L78" s="201" t="s">
        <v>112</v>
      </c>
      <c r="M78" s="201" t="s">
        <v>113</v>
      </c>
    </row>
    <row r="79" spans="1:13" ht="12.75">
      <c r="A79" s="20"/>
      <c r="B79" s="78"/>
      <c r="C79" s="79"/>
      <c r="D79" s="80"/>
      <c r="E79" s="81"/>
      <c r="F79" s="82"/>
      <c r="G79" s="81"/>
      <c r="H79" s="82"/>
      <c r="I79" s="185"/>
      <c r="J79" s="81"/>
      <c r="K79" s="80"/>
      <c r="L79" s="80"/>
      <c r="M79" s="49"/>
    </row>
    <row r="80" spans="1:13" ht="12.75">
      <c r="A80" s="83" t="s">
        <v>7</v>
      </c>
      <c r="B80" s="68" t="s">
        <v>45</v>
      </c>
      <c r="C80" s="84">
        <f>SUM(C81:C88)</f>
        <v>18500</v>
      </c>
      <c r="D80" s="38">
        <f>SUM(D81:D88)</f>
        <v>16907</v>
      </c>
      <c r="E80" s="85">
        <f>D80/C80*100</f>
        <v>91.3891891891892</v>
      </c>
      <c r="F80" s="38">
        <f>SUM(F81:F87)</f>
        <v>19000</v>
      </c>
      <c r="G80" s="85">
        <f>F80/D80*100</f>
        <v>112.3794877861241</v>
      </c>
      <c r="H80" s="38">
        <f>SUM(H81:H87)</f>
        <v>19000</v>
      </c>
      <c r="I80" s="85">
        <f>H80/F80*100</f>
        <v>100</v>
      </c>
      <c r="J80" s="85">
        <f>H80/D80*100</f>
        <v>112.3794877861241</v>
      </c>
      <c r="K80" s="223" t="s">
        <v>18</v>
      </c>
      <c r="L80" s="223" t="s">
        <v>18</v>
      </c>
      <c r="M80" s="35"/>
    </row>
    <row r="81" spans="1:13" ht="12.75">
      <c r="A81" s="29"/>
      <c r="B81" s="30" t="s">
        <v>12</v>
      </c>
      <c r="C81" s="60"/>
      <c r="D81" s="35"/>
      <c r="E81" s="66"/>
      <c r="F81" s="35"/>
      <c r="G81" s="66"/>
      <c r="H81" s="35"/>
      <c r="I81" s="66"/>
      <c r="J81" s="66"/>
      <c r="K81" s="44"/>
      <c r="L81" s="44"/>
      <c r="M81" s="35"/>
    </row>
    <row r="82" spans="1:13" ht="12.75">
      <c r="A82" s="29"/>
      <c r="B82" s="30" t="s">
        <v>46</v>
      </c>
      <c r="C82" s="60"/>
      <c r="D82" s="35"/>
      <c r="E82" s="66"/>
      <c r="F82" s="35"/>
      <c r="G82" s="66"/>
      <c r="H82" s="35"/>
      <c r="I82" s="66"/>
      <c r="J82" s="66"/>
      <c r="K82" s="44"/>
      <c r="L82" s="44"/>
      <c r="M82" s="35"/>
    </row>
    <row r="83" spans="1:13" ht="12.75">
      <c r="A83" s="29"/>
      <c r="B83" s="30" t="s">
        <v>47</v>
      </c>
      <c r="C83" s="60">
        <v>12000</v>
      </c>
      <c r="D83" s="35">
        <v>12360</v>
      </c>
      <c r="E83" s="66">
        <f>D83/C83*100</f>
        <v>103</v>
      </c>
      <c r="F83" s="35">
        <v>15000</v>
      </c>
      <c r="G83" s="66">
        <f aca="true" t="shared" si="4" ref="G83:G99">F83/D83*100</f>
        <v>121.35922330097087</v>
      </c>
      <c r="H83" s="35">
        <v>14000</v>
      </c>
      <c r="I83" s="66">
        <f aca="true" t="shared" si="5" ref="I83:I99">H83/F83*100</f>
        <v>93.33333333333333</v>
      </c>
      <c r="J83" s="66">
        <f aca="true" t="shared" si="6" ref="J83:J99">H83/D83*100</f>
        <v>113.2686084142395</v>
      </c>
      <c r="K83" s="44" t="s">
        <v>18</v>
      </c>
      <c r="L83" s="35">
        <f>H83-F83</f>
        <v>-1000</v>
      </c>
      <c r="M83" s="35"/>
    </row>
    <row r="84" spans="1:13" ht="12.75">
      <c r="A84" s="29"/>
      <c r="B84" s="30" t="s">
        <v>48</v>
      </c>
      <c r="C84" s="60"/>
      <c r="D84" s="35"/>
      <c r="E84" s="66"/>
      <c r="F84" s="35"/>
      <c r="G84" s="66"/>
      <c r="H84" s="35"/>
      <c r="I84" s="66"/>
      <c r="J84" s="66"/>
      <c r="K84" s="44"/>
      <c r="L84" s="44"/>
      <c r="M84" s="35"/>
    </row>
    <row r="85" spans="1:13" ht="12.75">
      <c r="A85" s="29"/>
      <c r="B85" s="30" t="s">
        <v>49</v>
      </c>
      <c r="C85" s="39">
        <v>3500</v>
      </c>
      <c r="D85" s="40">
        <v>1688</v>
      </c>
      <c r="E85" s="66">
        <f>D85/C85*100</f>
        <v>48.22857142857143</v>
      </c>
      <c r="F85" s="35">
        <v>3000</v>
      </c>
      <c r="G85" s="66">
        <f t="shared" si="4"/>
        <v>177.72511848341233</v>
      </c>
      <c r="H85" s="35">
        <v>1500</v>
      </c>
      <c r="I85" s="66">
        <f t="shared" si="5"/>
        <v>50</v>
      </c>
      <c r="J85" s="66">
        <f t="shared" si="6"/>
        <v>88.86255924170617</v>
      </c>
      <c r="K85" s="44" t="s">
        <v>18</v>
      </c>
      <c r="L85" s="35">
        <f>H85-F85</f>
        <v>-1500</v>
      </c>
      <c r="M85" s="35"/>
    </row>
    <row r="86" spans="1:13" ht="12.75">
      <c r="A86" s="29"/>
      <c r="B86" s="30" t="s">
        <v>50</v>
      </c>
      <c r="C86" s="60"/>
      <c r="D86" s="35"/>
      <c r="E86" s="66"/>
      <c r="F86" s="35"/>
      <c r="G86" s="66"/>
      <c r="H86" s="35"/>
      <c r="I86" s="66"/>
      <c r="J86" s="66"/>
      <c r="K86" s="44"/>
      <c r="L86" s="44"/>
      <c r="M86" s="35"/>
    </row>
    <row r="87" spans="1:13" ht="12.75">
      <c r="A87" s="29"/>
      <c r="B87" s="30" t="s">
        <v>51</v>
      </c>
      <c r="C87" s="39">
        <v>3000</v>
      </c>
      <c r="D87" s="40">
        <v>2859</v>
      </c>
      <c r="E87" s="66">
        <f>D87/C87*100</f>
        <v>95.3</v>
      </c>
      <c r="F87" s="35">
        <v>1000</v>
      </c>
      <c r="G87" s="66">
        <f t="shared" si="4"/>
        <v>34.97726477789437</v>
      </c>
      <c r="H87" s="35">
        <v>3500</v>
      </c>
      <c r="I87" s="66">
        <f t="shared" si="5"/>
        <v>350</v>
      </c>
      <c r="J87" s="66">
        <f t="shared" si="6"/>
        <v>122.4204267226303</v>
      </c>
      <c r="K87" s="40">
        <f>H87-F87</f>
        <v>2500</v>
      </c>
      <c r="L87" s="44" t="s">
        <v>18</v>
      </c>
      <c r="M87" s="35"/>
    </row>
    <row r="88" spans="1:13" ht="12.75">
      <c r="A88" s="45"/>
      <c r="B88" s="30"/>
      <c r="C88" s="63"/>
      <c r="D88" s="48"/>
      <c r="E88" s="73"/>
      <c r="F88" s="48"/>
      <c r="G88" s="73"/>
      <c r="H88" s="48"/>
      <c r="I88" s="73"/>
      <c r="J88" s="73"/>
      <c r="K88" s="44"/>
      <c r="L88" s="44"/>
      <c r="M88" s="48"/>
    </row>
    <row r="89" spans="1:13" ht="12.75">
      <c r="A89" s="86"/>
      <c r="B89" s="57"/>
      <c r="C89" s="65"/>
      <c r="D89" s="49"/>
      <c r="E89" s="64"/>
      <c r="F89" s="49"/>
      <c r="G89" s="64"/>
      <c r="H89" s="49"/>
      <c r="I89" s="64"/>
      <c r="J89" s="64"/>
      <c r="K89" s="49"/>
      <c r="L89" s="49"/>
      <c r="M89" s="49"/>
    </row>
    <row r="90" spans="1:13" ht="12.75">
      <c r="A90" s="83" t="s">
        <v>22</v>
      </c>
      <c r="B90" s="68" t="s">
        <v>52</v>
      </c>
      <c r="C90" s="84">
        <f>C93+C114+C122+C129</f>
        <v>318500</v>
      </c>
      <c r="D90" s="38">
        <f>D93+D114+D122+D129</f>
        <v>286917</v>
      </c>
      <c r="E90" s="85">
        <f>D90/C90*100</f>
        <v>90.08383045525903</v>
      </c>
      <c r="F90" s="38">
        <f>F93+F114+F122+F129</f>
        <v>334500</v>
      </c>
      <c r="G90" s="85">
        <f t="shared" si="4"/>
        <v>116.58423864741371</v>
      </c>
      <c r="H90" s="38">
        <f>H93+H114+H122+H129</f>
        <v>486100</v>
      </c>
      <c r="I90" s="85">
        <f t="shared" si="5"/>
        <v>145.32137518684604</v>
      </c>
      <c r="J90" s="85">
        <f t="shared" si="6"/>
        <v>169.42181885353605</v>
      </c>
      <c r="K90" s="38">
        <f>H90-F90</f>
        <v>151600</v>
      </c>
      <c r="L90" s="223" t="s">
        <v>18</v>
      </c>
      <c r="M90" s="35"/>
    </row>
    <row r="91" spans="1:13" ht="12.75">
      <c r="A91" s="29"/>
      <c r="B91" s="30" t="s">
        <v>12</v>
      </c>
      <c r="C91" s="60"/>
      <c r="D91" s="35"/>
      <c r="E91" s="66"/>
      <c r="F91" s="35"/>
      <c r="G91" s="66"/>
      <c r="H91" s="35"/>
      <c r="I91" s="66"/>
      <c r="J91" s="66"/>
      <c r="K91" s="35"/>
      <c r="L91" s="44"/>
      <c r="M91" s="35"/>
    </row>
    <row r="92" spans="1:13" ht="12.75">
      <c r="A92" s="29"/>
      <c r="B92" s="30" t="s">
        <v>53</v>
      </c>
      <c r="C92" s="60"/>
      <c r="D92" s="35"/>
      <c r="E92" s="66"/>
      <c r="F92" s="35"/>
      <c r="G92" s="66"/>
      <c r="H92" s="35"/>
      <c r="I92" s="66"/>
      <c r="J92" s="66"/>
      <c r="K92" s="35"/>
      <c r="L92" s="44"/>
      <c r="M92" s="35"/>
    </row>
    <row r="93" spans="1:13" ht="12.75">
      <c r="A93" s="29"/>
      <c r="B93" s="30" t="s">
        <v>54</v>
      </c>
      <c r="C93" s="84">
        <f>SUM(C94:C100)</f>
        <v>51800</v>
      </c>
      <c r="D93" s="38">
        <f>SUM(D94:D100)</f>
        <v>43068</v>
      </c>
      <c r="E93" s="85">
        <f>D93/C93*100</f>
        <v>83.14285714285714</v>
      </c>
      <c r="F93" s="38">
        <f>SUM(F94:F100)</f>
        <v>58200</v>
      </c>
      <c r="G93" s="85">
        <f t="shared" si="4"/>
        <v>135.13513513513513</v>
      </c>
      <c r="H93" s="38">
        <f>SUM(H94:H100)</f>
        <v>59200</v>
      </c>
      <c r="I93" s="85">
        <f t="shared" si="5"/>
        <v>101.71821305841924</v>
      </c>
      <c r="J93" s="85">
        <f t="shared" si="6"/>
        <v>137.4570446735395</v>
      </c>
      <c r="K93" s="38">
        <f>H93-F93</f>
        <v>1000</v>
      </c>
      <c r="L93" s="223" t="s">
        <v>18</v>
      </c>
      <c r="M93" s="35"/>
    </row>
    <row r="94" spans="1:13" ht="12.75">
      <c r="A94" s="29"/>
      <c r="B94" s="30" t="s">
        <v>55</v>
      </c>
      <c r="C94" s="60">
        <v>17800</v>
      </c>
      <c r="D94" s="35">
        <v>12148</v>
      </c>
      <c r="E94" s="66">
        <f>D94/C94*100</f>
        <v>68.24719101123596</v>
      </c>
      <c r="F94" s="35">
        <v>20000</v>
      </c>
      <c r="G94" s="66">
        <f t="shared" si="4"/>
        <v>164.63615409944023</v>
      </c>
      <c r="H94" s="35">
        <v>18000</v>
      </c>
      <c r="I94" s="66">
        <f t="shared" si="5"/>
        <v>90</v>
      </c>
      <c r="J94" s="66">
        <f t="shared" si="6"/>
        <v>148.1725386894962</v>
      </c>
      <c r="K94" s="44" t="s">
        <v>18</v>
      </c>
      <c r="L94" s="35">
        <f>H94-F94</f>
        <v>-2000</v>
      </c>
      <c r="M94" s="35"/>
    </row>
    <row r="95" spans="1:13" ht="12.75">
      <c r="A95" s="29"/>
      <c r="B95" s="30" t="s">
        <v>56</v>
      </c>
      <c r="C95" s="60">
        <v>6000</v>
      </c>
      <c r="D95" s="35">
        <v>1947</v>
      </c>
      <c r="E95" s="66">
        <f>D95/C95*100</f>
        <v>32.45</v>
      </c>
      <c r="F95" s="35">
        <v>8000</v>
      </c>
      <c r="G95" s="66">
        <f t="shared" si="4"/>
        <v>410.88854648176675</v>
      </c>
      <c r="H95" s="35">
        <v>7000</v>
      </c>
      <c r="I95" s="66">
        <f t="shared" si="5"/>
        <v>87.5</v>
      </c>
      <c r="J95" s="66">
        <f t="shared" si="6"/>
        <v>359.52747817154597</v>
      </c>
      <c r="K95" s="44" t="s">
        <v>18</v>
      </c>
      <c r="L95" s="35">
        <f>H95-F95</f>
        <v>-1000</v>
      </c>
      <c r="M95" s="35"/>
    </row>
    <row r="96" spans="1:13" ht="12.75">
      <c r="A96" s="29"/>
      <c r="B96" s="30" t="s">
        <v>57</v>
      </c>
      <c r="C96" s="60">
        <v>18000</v>
      </c>
      <c r="D96" s="35">
        <v>21662</v>
      </c>
      <c r="E96" s="66">
        <f>D96/C96*100</f>
        <v>120.34444444444445</v>
      </c>
      <c r="F96" s="35">
        <v>18200</v>
      </c>
      <c r="G96" s="66">
        <f t="shared" si="4"/>
        <v>84.01809620533653</v>
      </c>
      <c r="H96" s="35">
        <v>22200</v>
      </c>
      <c r="I96" s="66">
        <f t="shared" si="5"/>
        <v>121.97802197802199</v>
      </c>
      <c r="J96" s="66">
        <f t="shared" si="6"/>
        <v>102.48361185486105</v>
      </c>
      <c r="K96" s="35">
        <f>H96-F96</f>
        <v>4000</v>
      </c>
      <c r="L96" s="44" t="s">
        <v>18</v>
      </c>
      <c r="M96" s="35"/>
    </row>
    <row r="97" spans="1:13" ht="12.75">
      <c r="A97" s="29"/>
      <c r="B97" s="30" t="s">
        <v>58</v>
      </c>
      <c r="C97" s="60"/>
      <c r="D97" s="35"/>
      <c r="E97" s="66"/>
      <c r="F97" s="35"/>
      <c r="G97" s="66"/>
      <c r="H97" s="35"/>
      <c r="I97" s="66"/>
      <c r="J97" s="66"/>
      <c r="K97" s="35"/>
      <c r="L97" s="44"/>
      <c r="M97" s="35"/>
    </row>
    <row r="98" spans="1:13" ht="12.75">
      <c r="A98" s="29"/>
      <c r="B98" s="30" t="s">
        <v>59</v>
      </c>
      <c r="C98" s="60">
        <v>4000</v>
      </c>
      <c r="D98" s="35">
        <v>1788</v>
      </c>
      <c r="E98" s="66">
        <f>D98/C98*100</f>
        <v>44.7</v>
      </c>
      <c r="F98" s="35">
        <v>5000</v>
      </c>
      <c r="G98" s="66">
        <f t="shared" si="4"/>
        <v>279.6420581655481</v>
      </c>
      <c r="H98" s="35">
        <v>4000</v>
      </c>
      <c r="I98" s="66">
        <f t="shared" si="5"/>
        <v>80</v>
      </c>
      <c r="J98" s="66">
        <f t="shared" si="6"/>
        <v>223.71364653243847</v>
      </c>
      <c r="K98" s="44" t="s">
        <v>18</v>
      </c>
      <c r="L98" s="35">
        <f>H98-F98</f>
        <v>-1000</v>
      </c>
      <c r="M98" s="35"/>
    </row>
    <row r="99" spans="1:13" ht="12.75">
      <c r="A99" s="29"/>
      <c r="B99" s="30" t="s">
        <v>60</v>
      </c>
      <c r="C99" s="60">
        <v>6000</v>
      </c>
      <c r="D99" s="35">
        <v>5523</v>
      </c>
      <c r="E99" s="66">
        <f>D99/C99*100</f>
        <v>92.05</v>
      </c>
      <c r="F99" s="35">
        <v>7000</v>
      </c>
      <c r="G99" s="66">
        <f t="shared" si="4"/>
        <v>126.7427122940431</v>
      </c>
      <c r="H99" s="35">
        <v>8000</v>
      </c>
      <c r="I99" s="66">
        <f t="shared" si="5"/>
        <v>114.28571428571428</v>
      </c>
      <c r="J99" s="66">
        <f t="shared" si="6"/>
        <v>144.84881405033497</v>
      </c>
      <c r="K99" s="35">
        <f>H99-F99</f>
        <v>1000</v>
      </c>
      <c r="L99" s="44" t="s">
        <v>18</v>
      </c>
      <c r="M99" s="35"/>
    </row>
    <row r="100" spans="1:13" ht="12.75">
      <c r="A100" s="45"/>
      <c r="B100" s="46"/>
      <c r="C100" s="63"/>
      <c r="D100" s="48"/>
      <c r="E100" s="73"/>
      <c r="F100" s="48"/>
      <c r="G100" s="73"/>
      <c r="H100" s="48"/>
      <c r="I100" s="73"/>
      <c r="J100" s="73"/>
      <c r="K100" s="48"/>
      <c r="L100" s="48"/>
      <c r="M100" s="48"/>
    </row>
    <row r="101" spans="2:13" ht="12.75">
      <c r="B101" s="87"/>
      <c r="C101" s="87"/>
      <c r="D101" s="87"/>
      <c r="K101" s="192"/>
      <c r="L101" s="192"/>
      <c r="M101" s="192"/>
    </row>
    <row r="102" spans="11:13" ht="12.75">
      <c r="K102" s="192"/>
      <c r="L102" s="192"/>
      <c r="M102" s="192"/>
    </row>
    <row r="103" spans="11:13" ht="12.75">
      <c r="K103" s="192"/>
      <c r="L103" s="192"/>
      <c r="M103" s="192"/>
    </row>
    <row r="104" spans="11:13" ht="12.75">
      <c r="K104" s="192"/>
      <c r="L104" s="192"/>
      <c r="M104" s="192"/>
    </row>
    <row r="105" spans="11:13" ht="12.75">
      <c r="K105" s="192"/>
      <c r="L105" s="192"/>
      <c r="M105" s="192"/>
    </row>
    <row r="106" spans="11:13" ht="12.75">
      <c r="K106" s="192"/>
      <c r="L106" s="192"/>
      <c r="M106" s="192"/>
    </row>
    <row r="107" spans="2:13" ht="12.75">
      <c r="B107" s="6"/>
      <c r="C107" s="6"/>
      <c r="D107" s="6"/>
      <c r="I107" s="7"/>
      <c r="K107" s="193"/>
      <c r="L107" s="193"/>
      <c r="M107" s="192"/>
    </row>
    <row r="108" spans="1:13" ht="13.5">
      <c r="A108" s="8" t="s">
        <v>2</v>
      </c>
      <c r="B108" s="116" t="s">
        <v>117</v>
      </c>
      <c r="C108" s="8" t="s">
        <v>3</v>
      </c>
      <c r="D108" s="8" t="s">
        <v>116</v>
      </c>
      <c r="E108" s="17" t="s">
        <v>4</v>
      </c>
      <c r="F108" s="118" t="s">
        <v>122</v>
      </c>
      <c r="G108" s="9"/>
      <c r="H108" s="118" t="s">
        <v>127</v>
      </c>
      <c r="I108" s="10"/>
      <c r="J108" s="10"/>
      <c r="K108" s="194" t="s">
        <v>123</v>
      </c>
      <c r="L108" s="195"/>
      <c r="M108" s="28" t="s">
        <v>126</v>
      </c>
    </row>
    <row r="109" spans="1:13" ht="13.5">
      <c r="A109" s="11"/>
      <c r="B109" s="12"/>
      <c r="C109" s="11" t="s">
        <v>114</v>
      </c>
      <c r="D109" s="11" t="s">
        <v>119</v>
      </c>
      <c r="E109" s="18" t="s">
        <v>6</v>
      </c>
      <c r="F109" s="119" t="s">
        <v>120</v>
      </c>
      <c r="G109" s="120"/>
      <c r="H109" s="124" t="s">
        <v>128</v>
      </c>
      <c r="I109" s="111"/>
      <c r="J109" s="111"/>
      <c r="K109" s="196" t="s">
        <v>125</v>
      </c>
      <c r="L109" s="197"/>
      <c r="M109" s="44"/>
    </row>
    <row r="110" spans="1:13" ht="13.5">
      <c r="A110" s="11"/>
      <c r="B110" s="12"/>
      <c r="C110" s="11" t="s">
        <v>115</v>
      </c>
      <c r="D110" s="11" t="s">
        <v>118</v>
      </c>
      <c r="E110" s="18"/>
      <c r="F110" s="121" t="s">
        <v>121</v>
      </c>
      <c r="G110" s="122"/>
      <c r="H110" s="15"/>
      <c r="I110" s="14"/>
      <c r="J110" s="14"/>
      <c r="K110" s="198"/>
      <c r="L110" s="199"/>
      <c r="M110" s="44"/>
    </row>
    <row r="111" spans="1:13" ht="13.5">
      <c r="A111" s="11"/>
      <c r="B111" s="12"/>
      <c r="C111" s="11" t="s">
        <v>1</v>
      </c>
      <c r="D111" s="11" t="s">
        <v>1</v>
      </c>
      <c r="E111" s="18"/>
      <c r="F111" s="17" t="s">
        <v>1</v>
      </c>
      <c r="G111" s="17" t="s">
        <v>5</v>
      </c>
      <c r="H111" s="17" t="s">
        <v>1</v>
      </c>
      <c r="I111" s="125" t="s">
        <v>5</v>
      </c>
      <c r="J111" s="126" t="s">
        <v>5</v>
      </c>
      <c r="K111" s="28" t="s">
        <v>124</v>
      </c>
      <c r="L111" s="28" t="s">
        <v>18</v>
      </c>
      <c r="M111" s="44"/>
    </row>
    <row r="112" spans="1:13" ht="13.5">
      <c r="A112" s="11"/>
      <c r="B112" s="12"/>
      <c r="C112" s="115"/>
      <c r="D112" s="117"/>
      <c r="E112" s="19"/>
      <c r="F112" s="19"/>
      <c r="G112" s="123">
        <v>0.21041666666666667</v>
      </c>
      <c r="H112" s="19"/>
      <c r="I112" s="128">
        <v>0.2951388888888889</v>
      </c>
      <c r="J112" s="129">
        <v>0.29375</v>
      </c>
      <c r="K112" s="200"/>
      <c r="L112" s="200"/>
      <c r="M112" s="104"/>
    </row>
    <row r="113" spans="1:13" ht="12.75">
      <c r="A113" s="302" t="s">
        <v>92</v>
      </c>
      <c r="B113" s="21" t="s">
        <v>102</v>
      </c>
      <c r="C113" s="112" t="s">
        <v>103</v>
      </c>
      <c r="D113" s="112" t="s">
        <v>104</v>
      </c>
      <c r="E113" s="113" t="s">
        <v>105</v>
      </c>
      <c r="F113" s="114" t="s">
        <v>106</v>
      </c>
      <c r="G113" s="127" t="s">
        <v>107</v>
      </c>
      <c r="H113" s="114" t="s">
        <v>108</v>
      </c>
      <c r="I113" s="127" t="s">
        <v>109</v>
      </c>
      <c r="J113" s="127" t="s">
        <v>110</v>
      </c>
      <c r="K113" s="44" t="s">
        <v>111</v>
      </c>
      <c r="L113" s="82" t="s">
        <v>112</v>
      </c>
      <c r="M113" s="201" t="s">
        <v>113</v>
      </c>
    </row>
    <row r="114" spans="1:13" ht="12.75">
      <c r="A114" s="88"/>
      <c r="B114" s="89" t="s">
        <v>61</v>
      </c>
      <c r="C114" s="90">
        <f>SUM(C115:C121)</f>
        <v>82500</v>
      </c>
      <c r="D114" s="91">
        <f>SUM(D115:D121)</f>
        <v>75848</v>
      </c>
      <c r="E114" s="92">
        <f>D114/C114*100</f>
        <v>91.9369696969697</v>
      </c>
      <c r="F114" s="100">
        <f>SUM(F115:F121)</f>
        <v>90250</v>
      </c>
      <c r="G114" s="92">
        <f>F114/D114*100</f>
        <v>118.9879759519038</v>
      </c>
      <c r="H114" s="135">
        <f>SUM(H115:H121)</f>
        <v>96950</v>
      </c>
      <c r="I114" s="186">
        <f>H114/F114*100</f>
        <v>107.42382271468145</v>
      </c>
      <c r="J114" s="213">
        <f>H114/D114*100</f>
        <v>127.82143233836094</v>
      </c>
      <c r="K114" s="90">
        <f>H114-F114</f>
        <v>6700</v>
      </c>
      <c r="L114" s="224" t="s">
        <v>18</v>
      </c>
      <c r="M114" s="203"/>
    </row>
    <row r="115" spans="1:13" ht="12.75">
      <c r="A115" s="61"/>
      <c r="B115" s="30" t="s">
        <v>62</v>
      </c>
      <c r="C115" s="60">
        <v>50500</v>
      </c>
      <c r="D115" s="35">
        <v>49969</v>
      </c>
      <c r="E115" s="94">
        <f aca="true" t="shared" si="7" ref="E115:E137">D115/C115*100</f>
        <v>98.94851485148514</v>
      </c>
      <c r="F115" s="60">
        <v>54500</v>
      </c>
      <c r="G115" s="94">
        <f aca="true" t="shared" si="8" ref="G115:G137">F115/D115*100</f>
        <v>109.06762192559387</v>
      </c>
      <c r="H115" s="132">
        <v>63400</v>
      </c>
      <c r="I115" s="187">
        <f aca="true" t="shared" si="9" ref="I115:I137">H115/F115*100</f>
        <v>116.3302752293578</v>
      </c>
      <c r="J115" s="214">
        <f aca="true" t="shared" si="10" ref="J115:J137">H115/D115*100</f>
        <v>126.87866477215874</v>
      </c>
      <c r="K115" s="219">
        <f>H115-F115</f>
        <v>8900</v>
      </c>
      <c r="L115" s="217" t="s">
        <v>18</v>
      </c>
      <c r="M115" s="202"/>
    </row>
    <row r="116" spans="1:13" ht="12.75">
      <c r="A116" s="61"/>
      <c r="B116" s="30" t="s">
        <v>63</v>
      </c>
      <c r="C116" s="60">
        <v>24000</v>
      </c>
      <c r="D116" s="35">
        <v>19751</v>
      </c>
      <c r="E116" s="94">
        <f t="shared" si="7"/>
        <v>82.29583333333333</v>
      </c>
      <c r="F116" s="60">
        <v>27000</v>
      </c>
      <c r="G116" s="94">
        <f t="shared" si="8"/>
        <v>136.70193914232192</v>
      </c>
      <c r="H116" s="132">
        <v>24500</v>
      </c>
      <c r="I116" s="187">
        <f t="shared" si="9"/>
        <v>90.74074074074075</v>
      </c>
      <c r="J116" s="214">
        <f t="shared" si="10"/>
        <v>124.04435218469952</v>
      </c>
      <c r="K116" s="220" t="s">
        <v>18</v>
      </c>
      <c r="L116" s="206">
        <f>H116-F116</f>
        <v>-2500</v>
      </c>
      <c r="M116" s="202"/>
    </row>
    <row r="117" spans="1:13" ht="12.75">
      <c r="A117" s="61"/>
      <c r="B117" s="30" t="s">
        <v>64</v>
      </c>
      <c r="C117" s="60">
        <v>2800</v>
      </c>
      <c r="D117" s="35">
        <v>1969</v>
      </c>
      <c r="E117" s="94">
        <f t="shared" si="7"/>
        <v>70.32142857142857</v>
      </c>
      <c r="F117" s="60">
        <v>3000</v>
      </c>
      <c r="G117" s="94">
        <f t="shared" si="8"/>
        <v>152.36160487557135</v>
      </c>
      <c r="H117" s="132">
        <v>3000</v>
      </c>
      <c r="I117" s="187">
        <f t="shared" si="9"/>
        <v>100</v>
      </c>
      <c r="J117" s="214">
        <f t="shared" si="10"/>
        <v>152.36160487557135</v>
      </c>
      <c r="K117" s="220" t="s">
        <v>18</v>
      </c>
      <c r="L117" s="217" t="s">
        <v>18</v>
      </c>
      <c r="M117" s="202"/>
    </row>
    <row r="118" spans="1:13" ht="12.75">
      <c r="A118" s="61"/>
      <c r="B118" s="30" t="s">
        <v>65</v>
      </c>
      <c r="C118" s="60">
        <v>200</v>
      </c>
      <c r="D118" s="35">
        <v>189</v>
      </c>
      <c r="E118" s="94">
        <f t="shared" si="7"/>
        <v>94.5</v>
      </c>
      <c r="F118" s="60">
        <v>250</v>
      </c>
      <c r="G118" s="94">
        <f t="shared" si="8"/>
        <v>132.27513227513228</v>
      </c>
      <c r="H118" s="132">
        <v>250</v>
      </c>
      <c r="I118" s="187">
        <f t="shared" si="9"/>
        <v>100</v>
      </c>
      <c r="J118" s="214">
        <f t="shared" si="10"/>
        <v>132.27513227513228</v>
      </c>
      <c r="K118" s="220" t="s">
        <v>18</v>
      </c>
      <c r="L118" s="217" t="s">
        <v>18</v>
      </c>
      <c r="M118" s="202"/>
    </row>
    <row r="119" spans="1:13" ht="12.75">
      <c r="A119" s="61"/>
      <c r="B119" s="30" t="s">
        <v>66</v>
      </c>
      <c r="C119" s="60"/>
      <c r="D119" s="35"/>
      <c r="E119" s="94"/>
      <c r="F119" s="60"/>
      <c r="G119" s="94"/>
      <c r="H119" s="132"/>
      <c r="I119" s="187"/>
      <c r="J119" s="214"/>
      <c r="K119" s="220"/>
      <c r="L119" s="217"/>
      <c r="M119" s="202"/>
    </row>
    <row r="120" spans="1:13" ht="12.75">
      <c r="A120" s="61"/>
      <c r="B120" s="30" t="s">
        <v>67</v>
      </c>
      <c r="C120" s="60"/>
      <c r="D120" s="35"/>
      <c r="E120" s="94"/>
      <c r="F120" s="60"/>
      <c r="G120" s="94"/>
      <c r="H120" s="132"/>
      <c r="I120" s="187"/>
      <c r="J120" s="214"/>
      <c r="K120" s="220"/>
      <c r="L120" s="217"/>
      <c r="M120" s="202"/>
    </row>
    <row r="121" spans="1:13" ht="12.75">
      <c r="A121" s="61"/>
      <c r="B121" s="30" t="s">
        <v>68</v>
      </c>
      <c r="C121" s="60">
        <v>5000</v>
      </c>
      <c r="D121" s="35">
        <v>3970</v>
      </c>
      <c r="E121" s="94">
        <f t="shared" si="7"/>
        <v>79.4</v>
      </c>
      <c r="F121" s="60">
        <v>5500</v>
      </c>
      <c r="G121" s="94">
        <f t="shared" si="8"/>
        <v>138.5390428211587</v>
      </c>
      <c r="H121" s="132">
        <v>5800</v>
      </c>
      <c r="I121" s="187">
        <f t="shared" si="9"/>
        <v>105.45454545454544</v>
      </c>
      <c r="J121" s="214">
        <f t="shared" si="10"/>
        <v>146.09571788413098</v>
      </c>
      <c r="K121" s="219">
        <f>H121-F121</f>
        <v>300</v>
      </c>
      <c r="L121" s="217" t="s">
        <v>18</v>
      </c>
      <c r="M121" s="202"/>
    </row>
    <row r="122" spans="1:13" ht="12.75">
      <c r="A122" s="61"/>
      <c r="B122" s="30" t="s">
        <v>69</v>
      </c>
      <c r="C122" s="84">
        <f>SUM(C123:C127)</f>
        <v>65000</v>
      </c>
      <c r="D122" s="38">
        <f>SUM(D123:D127)</f>
        <v>74755</v>
      </c>
      <c r="E122" s="95">
        <f t="shared" si="7"/>
        <v>115.0076923076923</v>
      </c>
      <c r="F122" s="84">
        <f>SUM(F123:F128)</f>
        <v>67000</v>
      </c>
      <c r="G122" s="95">
        <f t="shared" si="8"/>
        <v>89.6261119657548</v>
      </c>
      <c r="H122" s="134">
        <f>SUM(H123:H128)</f>
        <v>68000</v>
      </c>
      <c r="I122" s="188">
        <f t="shared" si="9"/>
        <v>101.49253731343283</v>
      </c>
      <c r="J122" s="215">
        <f t="shared" si="10"/>
        <v>90.96381512942277</v>
      </c>
      <c r="K122" s="225">
        <f>H122-F122</f>
        <v>1000</v>
      </c>
      <c r="L122" s="208" t="s">
        <v>18</v>
      </c>
      <c r="M122" s="202"/>
    </row>
    <row r="123" spans="1:13" ht="12.75">
      <c r="A123" s="61"/>
      <c r="B123" s="30" t="s">
        <v>70</v>
      </c>
      <c r="C123" s="60"/>
      <c r="D123" s="35"/>
      <c r="E123" s="94"/>
      <c r="F123" s="60"/>
      <c r="G123" s="94"/>
      <c r="H123" s="132"/>
      <c r="I123" s="187"/>
      <c r="J123" s="214"/>
      <c r="K123" s="220"/>
      <c r="L123" s="217"/>
      <c r="M123" s="202"/>
    </row>
    <row r="124" spans="1:13" ht="12.75">
      <c r="A124" s="61"/>
      <c r="B124" s="30" t="s">
        <v>71</v>
      </c>
      <c r="C124" s="60">
        <v>20000</v>
      </c>
      <c r="D124" s="35">
        <v>18627</v>
      </c>
      <c r="E124" s="94">
        <f t="shared" si="7"/>
        <v>93.135</v>
      </c>
      <c r="F124" s="60">
        <v>22000</v>
      </c>
      <c r="G124" s="94">
        <f t="shared" si="8"/>
        <v>118.10812261770549</v>
      </c>
      <c r="H124" s="132">
        <v>23000</v>
      </c>
      <c r="I124" s="187">
        <f t="shared" si="9"/>
        <v>104.54545454545455</v>
      </c>
      <c r="J124" s="214">
        <f t="shared" si="10"/>
        <v>123.47667364578301</v>
      </c>
      <c r="K124" s="219">
        <f>H124-F124</f>
        <v>1000</v>
      </c>
      <c r="L124" s="217" t="s">
        <v>18</v>
      </c>
      <c r="M124" s="202"/>
    </row>
    <row r="125" spans="1:13" ht="12.75">
      <c r="A125" s="61"/>
      <c r="B125" s="30" t="s">
        <v>72</v>
      </c>
      <c r="C125" s="60"/>
      <c r="D125" s="35"/>
      <c r="E125" s="94"/>
      <c r="F125" s="60"/>
      <c r="G125" s="94"/>
      <c r="H125" s="132"/>
      <c r="I125" s="187"/>
      <c r="J125" s="214"/>
      <c r="K125" s="220"/>
      <c r="L125" s="217"/>
      <c r="M125" s="202"/>
    </row>
    <row r="126" spans="1:13" ht="12.75">
      <c r="A126" s="61"/>
      <c r="B126" s="30" t="s">
        <v>73</v>
      </c>
      <c r="C126" s="60"/>
      <c r="D126" s="35"/>
      <c r="E126" s="94"/>
      <c r="F126" s="60"/>
      <c r="G126" s="94"/>
      <c r="H126" s="132"/>
      <c r="I126" s="187"/>
      <c r="J126" s="214"/>
      <c r="K126" s="220"/>
      <c r="L126" s="217"/>
      <c r="M126" s="202"/>
    </row>
    <row r="127" spans="1:13" ht="12.75">
      <c r="A127" s="61"/>
      <c r="B127" s="30" t="s">
        <v>74</v>
      </c>
      <c r="C127" s="60">
        <v>45000</v>
      </c>
      <c r="D127" s="35">
        <v>56128</v>
      </c>
      <c r="E127" s="94">
        <f t="shared" si="7"/>
        <v>124.72888888888889</v>
      </c>
      <c r="F127" s="60">
        <v>45000</v>
      </c>
      <c r="G127" s="94">
        <f t="shared" si="8"/>
        <v>80.17388825541619</v>
      </c>
      <c r="H127" s="132">
        <v>45000</v>
      </c>
      <c r="I127" s="187">
        <f t="shared" si="9"/>
        <v>100</v>
      </c>
      <c r="J127" s="214">
        <f t="shared" si="10"/>
        <v>80.17388825541619</v>
      </c>
      <c r="K127" s="220" t="s">
        <v>18</v>
      </c>
      <c r="L127" s="217" t="s">
        <v>18</v>
      </c>
      <c r="M127" s="202"/>
    </row>
    <row r="128" spans="1:13" ht="12.75">
      <c r="A128" s="61"/>
      <c r="B128" s="30"/>
      <c r="C128" s="60"/>
      <c r="D128" s="35"/>
      <c r="E128" s="94"/>
      <c r="F128" s="60"/>
      <c r="G128" s="94"/>
      <c r="H128" s="132"/>
      <c r="I128" s="187"/>
      <c r="J128" s="214"/>
      <c r="K128" s="220"/>
      <c r="L128" s="217"/>
      <c r="M128" s="202"/>
    </row>
    <row r="129" spans="1:13" ht="12.75">
      <c r="A129" s="61"/>
      <c r="B129" s="30" t="s">
        <v>75</v>
      </c>
      <c r="C129" s="84">
        <f>SUM(C130:C137)</f>
        <v>119200</v>
      </c>
      <c r="D129" s="38">
        <f>SUM(D130:D137)</f>
        <v>93246</v>
      </c>
      <c r="E129" s="95">
        <f t="shared" si="7"/>
        <v>78.22651006711409</v>
      </c>
      <c r="F129" s="84">
        <f>SUM(F130:F137)</f>
        <v>119050</v>
      </c>
      <c r="G129" s="95">
        <f t="shared" si="8"/>
        <v>127.67303691311156</v>
      </c>
      <c r="H129" s="134">
        <f>SUM(H130:H137)</f>
        <v>261950</v>
      </c>
      <c r="I129" s="188">
        <f t="shared" si="9"/>
        <v>220.03359932801345</v>
      </c>
      <c r="J129" s="215">
        <f t="shared" si="10"/>
        <v>280.9235784913026</v>
      </c>
      <c r="K129" s="225">
        <f>H129-F129</f>
        <v>142900</v>
      </c>
      <c r="L129" s="208" t="s">
        <v>18</v>
      </c>
      <c r="M129" s="202"/>
    </row>
    <row r="130" spans="1:13" ht="12.75">
      <c r="A130" s="61"/>
      <c r="B130" s="30" t="s">
        <v>76</v>
      </c>
      <c r="C130" s="60">
        <v>2000</v>
      </c>
      <c r="D130" s="35">
        <v>84</v>
      </c>
      <c r="E130" s="94">
        <f t="shared" si="7"/>
        <v>4.2</v>
      </c>
      <c r="F130" s="60">
        <v>3000</v>
      </c>
      <c r="G130" s="94">
        <f t="shared" si="8"/>
        <v>3571.4285714285716</v>
      </c>
      <c r="H130" s="132">
        <v>3000</v>
      </c>
      <c r="I130" s="187">
        <f t="shared" si="9"/>
        <v>100</v>
      </c>
      <c r="J130" s="214">
        <f t="shared" si="10"/>
        <v>3571.4285714285716</v>
      </c>
      <c r="K130" s="220" t="s">
        <v>18</v>
      </c>
      <c r="L130" s="217" t="s">
        <v>18</v>
      </c>
      <c r="M130" s="202"/>
    </row>
    <row r="131" spans="1:13" ht="12.75">
      <c r="A131" s="61"/>
      <c r="B131" s="30" t="s">
        <v>77</v>
      </c>
      <c r="C131" s="60">
        <v>85000</v>
      </c>
      <c r="D131" s="35">
        <v>50237</v>
      </c>
      <c r="E131" s="94">
        <f t="shared" si="7"/>
        <v>59.10235294117647</v>
      </c>
      <c r="F131" s="60">
        <v>70000</v>
      </c>
      <c r="G131" s="94">
        <f t="shared" si="8"/>
        <v>139.33953062483826</v>
      </c>
      <c r="H131" s="132">
        <v>200000</v>
      </c>
      <c r="I131" s="187">
        <f t="shared" si="9"/>
        <v>285.7142857142857</v>
      </c>
      <c r="J131" s="214">
        <f t="shared" si="10"/>
        <v>398.11294464239506</v>
      </c>
      <c r="K131" s="219">
        <f>H131-F131</f>
        <v>130000</v>
      </c>
      <c r="L131" s="217" t="s">
        <v>18</v>
      </c>
      <c r="M131" s="202"/>
    </row>
    <row r="132" spans="1:13" ht="12.75">
      <c r="A132" s="61"/>
      <c r="B132" s="30" t="s">
        <v>78</v>
      </c>
      <c r="C132" s="60"/>
      <c r="D132" s="35"/>
      <c r="E132" s="94"/>
      <c r="F132" s="60"/>
      <c r="G132" s="94"/>
      <c r="H132" s="132"/>
      <c r="I132" s="187"/>
      <c r="J132" s="214"/>
      <c r="K132" s="220"/>
      <c r="L132" s="217"/>
      <c r="M132" s="202"/>
    </row>
    <row r="133" spans="1:13" ht="12.75">
      <c r="A133" s="61"/>
      <c r="B133" s="30" t="s">
        <v>79</v>
      </c>
      <c r="C133" s="60"/>
      <c r="D133" s="35"/>
      <c r="E133" s="94"/>
      <c r="F133" s="60"/>
      <c r="G133" s="94"/>
      <c r="H133" s="132"/>
      <c r="I133" s="187"/>
      <c r="J133" s="214"/>
      <c r="K133" s="220"/>
      <c r="L133" s="217"/>
      <c r="M133" s="202"/>
    </row>
    <row r="134" spans="1:13" ht="12.75">
      <c r="A134" s="61"/>
      <c r="B134" s="30" t="s">
        <v>80</v>
      </c>
      <c r="C134" s="39">
        <v>5000</v>
      </c>
      <c r="D134" s="35">
        <v>5470</v>
      </c>
      <c r="E134" s="94">
        <f t="shared" si="7"/>
        <v>109.4</v>
      </c>
      <c r="F134" s="60">
        <v>6300</v>
      </c>
      <c r="G134" s="94">
        <f t="shared" si="8"/>
        <v>115.17367458866545</v>
      </c>
      <c r="H134" s="132">
        <v>6300</v>
      </c>
      <c r="I134" s="187">
        <f t="shared" si="9"/>
        <v>100</v>
      </c>
      <c r="J134" s="214">
        <f t="shared" si="10"/>
        <v>115.17367458866545</v>
      </c>
      <c r="K134" s="220" t="s">
        <v>18</v>
      </c>
      <c r="L134" s="217" t="s">
        <v>18</v>
      </c>
      <c r="M134" s="202"/>
    </row>
    <row r="135" spans="1:13" ht="12.75">
      <c r="A135" s="61"/>
      <c r="B135" s="30" t="s">
        <v>81</v>
      </c>
      <c r="C135" s="60"/>
      <c r="D135" s="35"/>
      <c r="E135" s="94"/>
      <c r="F135" s="60"/>
      <c r="G135" s="94"/>
      <c r="H135" s="132"/>
      <c r="I135" s="187"/>
      <c r="J135" s="214"/>
      <c r="K135" s="220"/>
      <c r="L135" s="217"/>
      <c r="M135" s="202"/>
    </row>
    <row r="136" spans="1:13" ht="12.75">
      <c r="A136" s="61"/>
      <c r="B136" s="30" t="s">
        <v>82</v>
      </c>
      <c r="C136" s="60">
        <v>27000</v>
      </c>
      <c r="D136" s="35">
        <v>37230</v>
      </c>
      <c r="E136" s="94">
        <f t="shared" si="7"/>
        <v>137.88888888888889</v>
      </c>
      <c r="F136" s="60">
        <v>39500</v>
      </c>
      <c r="G136" s="94">
        <f t="shared" si="8"/>
        <v>106.0972334139135</v>
      </c>
      <c r="H136" s="132">
        <v>52400</v>
      </c>
      <c r="I136" s="187">
        <f t="shared" si="9"/>
        <v>132.65822784810126</v>
      </c>
      <c r="J136" s="214">
        <f t="shared" si="10"/>
        <v>140.7467096427612</v>
      </c>
      <c r="K136" s="219">
        <f>H136-F136</f>
        <v>12900</v>
      </c>
      <c r="L136" s="217" t="s">
        <v>18</v>
      </c>
      <c r="M136" s="202"/>
    </row>
    <row r="137" spans="1:13" ht="12.75">
      <c r="A137" s="75"/>
      <c r="B137" s="46" t="s">
        <v>83</v>
      </c>
      <c r="C137" s="63">
        <v>200</v>
      </c>
      <c r="D137" s="48">
        <v>225</v>
      </c>
      <c r="E137" s="96">
        <f t="shared" si="7"/>
        <v>112.5</v>
      </c>
      <c r="F137" s="63">
        <v>250</v>
      </c>
      <c r="G137" s="96">
        <f t="shared" si="8"/>
        <v>111.11111111111111</v>
      </c>
      <c r="H137" s="133">
        <v>250</v>
      </c>
      <c r="I137" s="189">
        <f t="shared" si="9"/>
        <v>100</v>
      </c>
      <c r="J137" s="216">
        <f t="shared" si="10"/>
        <v>111.11111111111111</v>
      </c>
      <c r="K137" s="221" t="s">
        <v>18</v>
      </c>
      <c r="L137" s="218" t="s">
        <v>18</v>
      </c>
      <c r="M137" s="204"/>
    </row>
    <row r="138" spans="1:13" ht="12.75">
      <c r="A138" s="97"/>
      <c r="B138" s="87"/>
      <c r="C138" s="87"/>
      <c r="D138" s="87"/>
      <c r="K138" s="192"/>
      <c r="L138" s="192"/>
      <c r="M138" s="192"/>
    </row>
    <row r="139" spans="1:13" ht="12.75">
      <c r="A139" s="97"/>
      <c r="B139" s="87"/>
      <c r="C139" s="87"/>
      <c r="D139" s="87"/>
      <c r="K139" s="192"/>
      <c r="L139" s="192"/>
      <c r="M139" s="192"/>
    </row>
    <row r="140" spans="2:13" ht="12.75">
      <c r="B140" s="6"/>
      <c r="C140" s="6"/>
      <c r="D140" s="6"/>
      <c r="I140" s="7"/>
      <c r="K140" s="193"/>
      <c r="L140" s="193"/>
      <c r="M140" s="192"/>
    </row>
    <row r="141" spans="2:13" ht="12.75">
      <c r="B141" s="6"/>
      <c r="C141" s="6"/>
      <c r="D141" s="6"/>
      <c r="I141" s="7"/>
      <c r="K141" s="193"/>
      <c r="L141" s="193"/>
      <c r="M141" s="192"/>
    </row>
    <row r="142" spans="2:13" ht="12.75">
      <c r="B142" s="6"/>
      <c r="C142" s="6"/>
      <c r="D142" s="6"/>
      <c r="I142" s="7"/>
      <c r="K142" s="193"/>
      <c r="L142" s="193"/>
      <c r="M142" s="192"/>
    </row>
    <row r="143" spans="1:13" ht="13.5">
      <c r="A143" s="8" t="s">
        <v>2</v>
      </c>
      <c r="B143" s="116" t="s">
        <v>117</v>
      </c>
      <c r="C143" s="8" t="s">
        <v>3</v>
      </c>
      <c r="D143" s="8" t="s">
        <v>116</v>
      </c>
      <c r="E143" s="17" t="s">
        <v>4</v>
      </c>
      <c r="F143" s="118" t="s">
        <v>122</v>
      </c>
      <c r="G143" s="9"/>
      <c r="H143" s="118" t="s">
        <v>127</v>
      </c>
      <c r="I143" s="10"/>
      <c r="J143" s="10"/>
      <c r="K143" s="194" t="s">
        <v>123</v>
      </c>
      <c r="L143" s="195"/>
      <c r="M143" s="28" t="s">
        <v>126</v>
      </c>
    </row>
    <row r="144" spans="1:13" ht="13.5">
      <c r="A144" s="11"/>
      <c r="B144" s="12"/>
      <c r="C144" s="11" t="s">
        <v>114</v>
      </c>
      <c r="D144" s="11" t="s">
        <v>119</v>
      </c>
      <c r="E144" s="18" t="s">
        <v>6</v>
      </c>
      <c r="F144" s="119" t="s">
        <v>120</v>
      </c>
      <c r="G144" s="120"/>
      <c r="H144" s="124" t="s">
        <v>128</v>
      </c>
      <c r="I144" s="111"/>
      <c r="J144" s="111"/>
      <c r="K144" s="196" t="s">
        <v>125</v>
      </c>
      <c r="L144" s="197"/>
      <c r="M144" s="44"/>
    </row>
    <row r="145" spans="1:13" ht="13.5">
      <c r="A145" s="11"/>
      <c r="B145" s="12"/>
      <c r="C145" s="11" t="s">
        <v>115</v>
      </c>
      <c r="D145" s="11" t="s">
        <v>118</v>
      </c>
      <c r="E145" s="18"/>
      <c r="F145" s="121" t="s">
        <v>121</v>
      </c>
      <c r="G145" s="122"/>
      <c r="H145" s="15"/>
      <c r="I145" s="14"/>
      <c r="J145" s="14"/>
      <c r="K145" s="198"/>
      <c r="L145" s="199"/>
      <c r="M145" s="44"/>
    </row>
    <row r="146" spans="1:13" ht="13.5">
      <c r="A146" s="11"/>
      <c r="B146" s="12"/>
      <c r="C146" s="11" t="s">
        <v>1</v>
      </c>
      <c r="D146" s="11" t="s">
        <v>1</v>
      </c>
      <c r="E146" s="18"/>
      <c r="F146" s="17" t="s">
        <v>1</v>
      </c>
      <c r="G146" s="17" t="s">
        <v>5</v>
      </c>
      <c r="H146" s="17" t="s">
        <v>1</v>
      </c>
      <c r="I146" s="125" t="s">
        <v>5</v>
      </c>
      <c r="J146" s="126" t="s">
        <v>5</v>
      </c>
      <c r="K146" s="28" t="s">
        <v>124</v>
      </c>
      <c r="L146" s="28" t="s">
        <v>18</v>
      </c>
      <c r="M146" s="44"/>
    </row>
    <row r="147" spans="1:13" ht="13.5">
      <c r="A147" s="11"/>
      <c r="B147" s="12"/>
      <c r="C147" s="115"/>
      <c r="D147" s="117"/>
      <c r="E147" s="19"/>
      <c r="F147" s="19"/>
      <c r="G147" s="123">
        <v>0.21041666666666667</v>
      </c>
      <c r="H147" s="19"/>
      <c r="I147" s="128">
        <v>0.2951388888888889</v>
      </c>
      <c r="J147" s="129">
        <v>0.29375</v>
      </c>
      <c r="K147" s="200"/>
      <c r="L147" s="200"/>
      <c r="M147" s="104"/>
    </row>
    <row r="148" spans="1:13" ht="12.75">
      <c r="A148" s="302" t="s">
        <v>92</v>
      </c>
      <c r="B148" s="21" t="s">
        <v>102</v>
      </c>
      <c r="C148" s="112" t="s">
        <v>103</v>
      </c>
      <c r="D148" s="112" t="s">
        <v>104</v>
      </c>
      <c r="E148" s="113" t="s">
        <v>105</v>
      </c>
      <c r="F148" s="114" t="s">
        <v>106</v>
      </c>
      <c r="G148" s="114" t="s">
        <v>107</v>
      </c>
      <c r="H148" s="114" t="s">
        <v>108</v>
      </c>
      <c r="I148" s="127" t="s">
        <v>109</v>
      </c>
      <c r="J148" s="127" t="s">
        <v>110</v>
      </c>
      <c r="K148" s="44" t="s">
        <v>111</v>
      </c>
      <c r="L148" s="82" t="s">
        <v>112</v>
      </c>
      <c r="M148" s="201" t="s">
        <v>113</v>
      </c>
    </row>
    <row r="149" spans="1:13" ht="12.75">
      <c r="A149" s="98" t="s">
        <v>39</v>
      </c>
      <c r="B149" s="99" t="s">
        <v>84</v>
      </c>
      <c r="C149" s="90">
        <f>SUM(C153:C157)</f>
        <v>48000</v>
      </c>
      <c r="D149" s="91">
        <f>SUM(D153:D157)</f>
        <v>51229</v>
      </c>
      <c r="E149" s="92">
        <f>D149/C149*100</f>
        <v>106.72708333333334</v>
      </c>
      <c r="F149" s="93">
        <f>SUM(F150:F157)</f>
        <v>50000</v>
      </c>
      <c r="G149" s="92">
        <f>F149/D149*100</f>
        <v>97.60096820160456</v>
      </c>
      <c r="H149" s="100">
        <f>SUM(H150:H157)</f>
        <v>50000</v>
      </c>
      <c r="I149" s="186">
        <f>H149/F149*100</f>
        <v>100</v>
      </c>
      <c r="J149" s="213">
        <f>H149/D149*100</f>
        <v>97.60096820160456</v>
      </c>
      <c r="K149" s="224" t="s">
        <v>18</v>
      </c>
      <c r="L149" s="224" t="s">
        <v>18</v>
      </c>
      <c r="M149" s="203"/>
    </row>
    <row r="150" spans="1:13" ht="12.75">
      <c r="A150" s="29"/>
      <c r="B150" s="101" t="s">
        <v>85</v>
      </c>
      <c r="C150" s="102"/>
      <c r="D150" s="103"/>
      <c r="E150" s="94"/>
      <c r="F150" s="35"/>
      <c r="G150" s="94"/>
      <c r="H150" s="60"/>
      <c r="I150" s="187"/>
      <c r="J150" s="214"/>
      <c r="K150" s="217"/>
      <c r="L150" s="217"/>
      <c r="M150" s="202"/>
    </row>
    <row r="151" spans="1:13" ht="12.75">
      <c r="A151" s="29"/>
      <c r="B151" s="30" t="s">
        <v>12</v>
      </c>
      <c r="C151" s="31"/>
      <c r="D151" s="32"/>
      <c r="E151" s="94"/>
      <c r="F151" s="35"/>
      <c r="G151" s="94"/>
      <c r="H151" s="60"/>
      <c r="I151" s="187"/>
      <c r="J151" s="214"/>
      <c r="K151" s="217"/>
      <c r="L151" s="217"/>
      <c r="M151" s="202"/>
    </row>
    <row r="152" spans="1:13" ht="12.75">
      <c r="A152" s="29"/>
      <c r="B152" s="30" t="s">
        <v>86</v>
      </c>
      <c r="C152" s="31"/>
      <c r="D152" s="32"/>
      <c r="E152" s="94"/>
      <c r="F152" s="35"/>
      <c r="G152" s="94"/>
      <c r="H152" s="60"/>
      <c r="I152" s="187"/>
      <c r="J152" s="214"/>
      <c r="K152" s="217"/>
      <c r="L152" s="217"/>
      <c r="M152" s="202"/>
    </row>
    <row r="153" spans="1:13" ht="12.75">
      <c r="A153" s="29"/>
      <c r="B153" s="30" t="s">
        <v>87</v>
      </c>
      <c r="C153" s="31"/>
      <c r="D153" s="32"/>
      <c r="E153" s="94"/>
      <c r="F153" s="35"/>
      <c r="G153" s="94"/>
      <c r="H153" s="60"/>
      <c r="I153" s="187"/>
      <c r="J153" s="214"/>
      <c r="K153" s="217"/>
      <c r="L153" s="217"/>
      <c r="M153" s="202"/>
    </row>
    <row r="154" spans="1:13" ht="12.75">
      <c r="A154" s="29"/>
      <c r="B154" s="30" t="s">
        <v>88</v>
      </c>
      <c r="C154" s="31">
        <v>48000</v>
      </c>
      <c r="D154" s="32">
        <v>51229</v>
      </c>
      <c r="E154" s="94">
        <f>D154/C154*100</f>
        <v>106.72708333333334</v>
      </c>
      <c r="F154" s="35">
        <v>50000</v>
      </c>
      <c r="G154" s="94">
        <f>F154/D154*100</f>
        <v>97.60096820160456</v>
      </c>
      <c r="H154" s="60">
        <v>50000</v>
      </c>
      <c r="I154" s="187">
        <f>H154/F154*100</f>
        <v>100</v>
      </c>
      <c r="J154" s="214">
        <f>H154/D154*100</f>
        <v>97.60096820160456</v>
      </c>
      <c r="K154" s="217" t="s">
        <v>18</v>
      </c>
      <c r="L154" s="217" t="s">
        <v>18</v>
      </c>
      <c r="M154" s="202"/>
    </row>
    <row r="155" spans="1:13" ht="12.75">
      <c r="A155" s="29"/>
      <c r="B155" s="30" t="s">
        <v>89</v>
      </c>
      <c r="C155" s="31"/>
      <c r="D155" s="32"/>
      <c r="E155" s="94"/>
      <c r="F155" s="35"/>
      <c r="G155" s="94"/>
      <c r="H155" s="60"/>
      <c r="I155" s="187"/>
      <c r="J155" s="214"/>
      <c r="K155" s="217"/>
      <c r="L155" s="217"/>
      <c r="M155" s="202"/>
    </row>
    <row r="156" spans="1:13" ht="12.75">
      <c r="A156" s="29"/>
      <c r="B156" s="30" t="s">
        <v>90</v>
      </c>
      <c r="C156" s="31"/>
      <c r="D156" s="32"/>
      <c r="E156" s="94"/>
      <c r="F156" s="35"/>
      <c r="G156" s="94"/>
      <c r="H156" s="60"/>
      <c r="I156" s="187"/>
      <c r="J156" s="214"/>
      <c r="K156" s="217"/>
      <c r="L156" s="217"/>
      <c r="M156" s="202"/>
    </row>
    <row r="157" spans="1:13" ht="12.75">
      <c r="A157" s="29"/>
      <c r="B157" s="30" t="s">
        <v>91</v>
      </c>
      <c r="C157" s="47" t="s">
        <v>18</v>
      </c>
      <c r="D157" s="104" t="s">
        <v>18</v>
      </c>
      <c r="E157" s="41" t="s">
        <v>18</v>
      </c>
      <c r="F157" s="105" t="s">
        <v>18</v>
      </c>
      <c r="G157" s="105" t="s">
        <v>18</v>
      </c>
      <c r="H157" s="136" t="s">
        <v>18</v>
      </c>
      <c r="I157" s="136" t="s">
        <v>18</v>
      </c>
      <c r="J157" s="136" t="s">
        <v>18</v>
      </c>
      <c r="K157" s="218" t="s">
        <v>18</v>
      </c>
      <c r="L157" s="218" t="s">
        <v>18</v>
      </c>
      <c r="M157" s="204"/>
    </row>
    <row r="158" spans="1:13" ht="12.75">
      <c r="A158" s="86"/>
      <c r="B158" s="57"/>
      <c r="C158" s="25"/>
      <c r="D158" s="25"/>
      <c r="E158" s="106"/>
      <c r="F158" s="35"/>
      <c r="G158" s="106"/>
      <c r="H158" s="60"/>
      <c r="I158" s="190"/>
      <c r="J158" s="222"/>
      <c r="K158" s="80"/>
      <c r="L158" s="80"/>
      <c r="M158" s="203"/>
    </row>
    <row r="159" spans="1:13" ht="12.75">
      <c r="A159" s="83" t="s">
        <v>92</v>
      </c>
      <c r="B159" s="68" t="s">
        <v>93</v>
      </c>
      <c r="C159" s="31"/>
      <c r="D159" s="31"/>
      <c r="E159" s="94"/>
      <c r="F159" s="35"/>
      <c r="G159" s="94"/>
      <c r="H159" s="60"/>
      <c r="I159" s="187"/>
      <c r="J159" s="214"/>
      <c r="K159" s="217"/>
      <c r="L159" s="217"/>
      <c r="M159" s="202"/>
    </row>
    <row r="160" spans="1:13" ht="12.75">
      <c r="A160" s="29"/>
      <c r="B160" s="68" t="s">
        <v>94</v>
      </c>
      <c r="C160" s="36">
        <f>C80+C90+C149</f>
        <v>385000</v>
      </c>
      <c r="D160" s="36">
        <f>D80+D90+D149</f>
        <v>355053</v>
      </c>
      <c r="E160" s="95">
        <f>D160/C160*100</f>
        <v>92.22155844155844</v>
      </c>
      <c r="F160" s="38">
        <f>F149+F90+F80</f>
        <v>403500</v>
      </c>
      <c r="G160" s="95">
        <f>F160/D160*100</f>
        <v>113.64500511191287</v>
      </c>
      <c r="H160" s="84">
        <f>H149+H90+H80</f>
        <v>555100</v>
      </c>
      <c r="I160" s="188">
        <f>H160/F160*100</f>
        <v>137.57125154894672</v>
      </c>
      <c r="J160" s="215">
        <f>H160/D160*100</f>
        <v>156.34285585532302</v>
      </c>
      <c r="K160" s="207">
        <f>H160-F160</f>
        <v>151600</v>
      </c>
      <c r="L160" s="208" t="s">
        <v>18</v>
      </c>
      <c r="M160" s="202"/>
    </row>
    <row r="161" spans="1:13" ht="12.75">
      <c r="A161" s="29"/>
      <c r="B161" s="30"/>
      <c r="C161" s="52"/>
      <c r="D161" s="52"/>
      <c r="E161" s="96"/>
      <c r="F161" s="48"/>
      <c r="G161" s="96"/>
      <c r="H161" s="63"/>
      <c r="I161" s="189"/>
      <c r="J161" s="216"/>
      <c r="K161" s="218"/>
      <c r="L161" s="218"/>
      <c r="M161" s="204"/>
    </row>
    <row r="162" spans="1:13" ht="12.75">
      <c r="A162" s="23" t="s">
        <v>95</v>
      </c>
      <c r="B162" s="24" t="s">
        <v>96</v>
      </c>
      <c r="C162" s="25"/>
      <c r="D162" s="25"/>
      <c r="E162" s="106"/>
      <c r="F162" s="35"/>
      <c r="G162" s="106"/>
      <c r="H162" s="60"/>
      <c r="I162" s="190"/>
      <c r="J162" s="222"/>
      <c r="K162" s="80"/>
      <c r="L162" s="80"/>
      <c r="M162" s="203"/>
    </row>
    <row r="163" spans="1:13" ht="12.75">
      <c r="A163" s="29"/>
      <c r="B163" s="30"/>
      <c r="C163" s="31"/>
      <c r="D163" s="31"/>
      <c r="E163" s="94"/>
      <c r="F163" s="35"/>
      <c r="G163" s="94"/>
      <c r="H163" s="60"/>
      <c r="I163" s="187"/>
      <c r="J163" s="214"/>
      <c r="K163" s="217"/>
      <c r="L163" s="217"/>
      <c r="M163" s="202"/>
    </row>
    <row r="164" spans="1:13" ht="12.75">
      <c r="A164" s="29"/>
      <c r="B164" s="68" t="s">
        <v>97</v>
      </c>
      <c r="C164" s="36">
        <f>C63</f>
        <v>385000</v>
      </c>
      <c r="D164" s="36">
        <f>D63</f>
        <v>474086</v>
      </c>
      <c r="E164" s="95">
        <f>D164/C164*100</f>
        <v>123.13922077922076</v>
      </c>
      <c r="F164" s="36">
        <f>F63</f>
        <v>403500</v>
      </c>
      <c r="G164" s="95">
        <f>F164/D164*100</f>
        <v>85.11114017288003</v>
      </c>
      <c r="H164" s="36">
        <f>H63</f>
        <v>555100</v>
      </c>
      <c r="I164" s="188">
        <f>H164/F164*100</f>
        <v>137.57125154894672</v>
      </c>
      <c r="J164" s="215">
        <f>H164/D164*100</f>
        <v>117.08846074340941</v>
      </c>
      <c r="K164" s="207">
        <f>H164-F164</f>
        <v>151600</v>
      </c>
      <c r="L164" s="208" t="s">
        <v>18</v>
      </c>
      <c r="M164" s="202"/>
    </row>
    <row r="165" spans="1:13" ht="12.75">
      <c r="A165" s="29"/>
      <c r="B165" s="30" t="s">
        <v>98</v>
      </c>
      <c r="C165" s="31"/>
      <c r="D165" s="31"/>
      <c r="E165" s="94"/>
      <c r="F165" s="35"/>
      <c r="G165" s="94"/>
      <c r="H165" s="60"/>
      <c r="I165" s="187"/>
      <c r="J165" s="214"/>
      <c r="K165" s="217"/>
      <c r="L165" s="217"/>
      <c r="M165" s="202"/>
    </row>
    <row r="166" spans="1:13" ht="12.75">
      <c r="A166" s="29"/>
      <c r="B166" s="30"/>
      <c r="C166" s="31"/>
      <c r="D166" s="31"/>
      <c r="E166" s="94"/>
      <c r="F166" s="35"/>
      <c r="G166" s="94"/>
      <c r="H166" s="60"/>
      <c r="I166" s="187"/>
      <c r="J166" s="214"/>
      <c r="K166" s="217"/>
      <c r="L166" s="217"/>
      <c r="M166" s="202"/>
    </row>
    <row r="167" spans="1:13" ht="12.75">
      <c r="A167" s="29"/>
      <c r="B167" s="68" t="s">
        <v>99</v>
      </c>
      <c r="C167" s="36">
        <f>C160</f>
        <v>385000</v>
      </c>
      <c r="D167" s="36">
        <f>D160</f>
        <v>355053</v>
      </c>
      <c r="E167" s="95">
        <f>D167/C167*100</f>
        <v>92.22155844155844</v>
      </c>
      <c r="F167" s="36">
        <f>F160</f>
        <v>403500</v>
      </c>
      <c r="G167" s="95">
        <f>F167/D167*100</f>
        <v>113.64500511191287</v>
      </c>
      <c r="H167" s="36">
        <f>H160</f>
        <v>555100</v>
      </c>
      <c r="I167" s="188">
        <f>H167/F167*100</f>
        <v>137.57125154894672</v>
      </c>
      <c r="J167" s="215">
        <f>H167/D167*100</f>
        <v>156.34285585532302</v>
      </c>
      <c r="K167" s="207">
        <f>H167-F167</f>
        <v>151600</v>
      </c>
      <c r="L167" s="217" t="s">
        <v>18</v>
      </c>
      <c r="M167" s="202"/>
    </row>
    <row r="168" spans="1:13" ht="12.75">
      <c r="A168" s="29"/>
      <c r="B168" s="30" t="s">
        <v>100</v>
      </c>
      <c r="C168" s="52"/>
      <c r="D168" s="52"/>
      <c r="E168" s="107"/>
      <c r="F168" s="48"/>
      <c r="G168" s="96"/>
      <c r="H168" s="63"/>
      <c r="I168" s="189"/>
      <c r="J168" s="216"/>
      <c r="K168" s="218"/>
      <c r="L168" s="218"/>
      <c r="M168" s="204"/>
    </row>
    <row r="169" spans="1:13" ht="12.75">
      <c r="A169" s="86"/>
      <c r="B169" s="57"/>
      <c r="C169" s="25"/>
      <c r="D169" s="25"/>
      <c r="E169" s="95"/>
      <c r="F169" s="35"/>
      <c r="G169" s="106"/>
      <c r="H169" s="60"/>
      <c r="I169" s="190"/>
      <c r="J169" s="222"/>
      <c r="K169" s="80"/>
      <c r="L169" s="80"/>
      <c r="M169" s="203"/>
    </row>
    <row r="170" spans="1:13" ht="12.75">
      <c r="A170" s="29"/>
      <c r="B170" s="68" t="s">
        <v>101</v>
      </c>
      <c r="C170" s="108" t="s">
        <v>18</v>
      </c>
      <c r="D170" s="69">
        <f>D164-D167</f>
        <v>119033</v>
      </c>
      <c r="E170" s="109" t="s">
        <v>18</v>
      </c>
      <c r="F170" s="110" t="s">
        <v>18</v>
      </c>
      <c r="G170" s="110" t="s">
        <v>18</v>
      </c>
      <c r="H170" s="110" t="s">
        <v>18</v>
      </c>
      <c r="I170" s="110" t="s">
        <v>18</v>
      </c>
      <c r="J170" s="110" t="s">
        <v>18</v>
      </c>
      <c r="K170" s="208" t="s">
        <v>18</v>
      </c>
      <c r="L170" s="208" t="s">
        <v>18</v>
      </c>
      <c r="M170" s="202"/>
    </row>
    <row r="171" spans="1:13" ht="12.75">
      <c r="A171" s="45"/>
      <c r="B171" s="46"/>
      <c r="C171" s="52"/>
      <c r="D171" s="52"/>
      <c r="E171" s="96"/>
      <c r="F171" s="48"/>
      <c r="G171" s="96"/>
      <c r="H171" s="63"/>
      <c r="I171" s="189"/>
      <c r="J171" s="216"/>
      <c r="K171" s="218"/>
      <c r="L171" s="218"/>
      <c r="M171" s="204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97"/>
      <c r="C179" s="97"/>
      <c r="D179" s="97"/>
    </row>
    <row r="180" spans="2:4" ht="12.75">
      <c r="B180" s="97"/>
      <c r="C180" s="97"/>
      <c r="D180" s="97"/>
    </row>
    <row r="181" spans="2:4" ht="12.75">
      <c r="B181" s="97"/>
      <c r="C181" s="97"/>
      <c r="D181" s="97"/>
    </row>
    <row r="182" spans="2:4" ht="12.75">
      <c r="B182" s="97"/>
      <c r="C182" s="97"/>
      <c r="D182" s="97"/>
    </row>
    <row r="183" spans="2:4" ht="12.75">
      <c r="B183" s="87"/>
      <c r="C183" s="87"/>
      <c r="D183" s="87"/>
    </row>
    <row r="184" spans="2:4" ht="12.75">
      <c r="B184" s="87"/>
      <c r="C184" s="87"/>
      <c r="D184" s="87"/>
    </row>
    <row r="185" spans="2:4" ht="12.75">
      <c r="B185" s="87"/>
      <c r="C185" s="87"/>
      <c r="D185" s="87"/>
    </row>
    <row r="186" spans="2:4" ht="12.75">
      <c r="B186" s="87"/>
      <c r="C186" s="87"/>
      <c r="D186" s="87"/>
    </row>
    <row r="187" spans="2:4" ht="12.75">
      <c r="B187" s="87"/>
      <c r="C187" s="87"/>
      <c r="D187" s="87"/>
    </row>
    <row r="188" spans="2:4" ht="12.75">
      <c r="B188" s="87"/>
      <c r="C188" s="87"/>
      <c r="D188" s="87"/>
    </row>
    <row r="189" spans="2:4" ht="12.75">
      <c r="B189" s="87"/>
      <c r="C189" s="87"/>
      <c r="D189" s="87"/>
    </row>
    <row r="190" spans="2:4" ht="12.75">
      <c r="B190" s="87"/>
      <c r="C190" s="87"/>
      <c r="D190" s="87"/>
    </row>
    <row r="191" spans="2:4" ht="12.75">
      <c r="B191" s="87"/>
      <c r="C191" s="87"/>
      <c r="D191" s="87"/>
    </row>
    <row r="192" spans="2:4" ht="12.75">
      <c r="B192" s="87"/>
      <c r="C192" s="87"/>
      <c r="D192" s="87"/>
    </row>
    <row r="193" spans="2:4" ht="12.75">
      <c r="B193" s="87"/>
      <c r="C193" s="87"/>
      <c r="D193" s="87"/>
    </row>
    <row r="194" spans="2:4" ht="12.75">
      <c r="B194" s="87"/>
      <c r="C194" s="87"/>
      <c r="D194" s="87"/>
    </row>
    <row r="195" spans="2:4" ht="12.75">
      <c r="B195" s="87"/>
      <c r="C195" s="87"/>
      <c r="D195" s="87"/>
    </row>
    <row r="196" spans="2:4" ht="12.75">
      <c r="B196" s="87"/>
      <c r="C196" s="87"/>
      <c r="D196" s="87"/>
    </row>
    <row r="197" spans="2:4" ht="12.75">
      <c r="B197" s="87"/>
      <c r="C197" s="87"/>
      <c r="D197" s="87"/>
    </row>
    <row r="198" spans="2:4" ht="12.75">
      <c r="B198" s="87"/>
      <c r="C198" s="87"/>
      <c r="D198" s="87"/>
    </row>
    <row r="199" spans="2:4" ht="12.75">
      <c r="B199" s="87"/>
      <c r="C199" s="87"/>
      <c r="D199" s="87"/>
    </row>
    <row r="200" spans="2:4" ht="12.75">
      <c r="B200" s="87"/>
      <c r="C200" s="87"/>
      <c r="D200" s="87"/>
    </row>
    <row r="201" spans="2:4" ht="12.75">
      <c r="B201" s="97"/>
      <c r="C201" s="97"/>
      <c r="D201" s="97"/>
    </row>
    <row r="202" spans="2:4" ht="12.75">
      <c r="B202" s="97"/>
      <c r="C202" s="97"/>
      <c r="D202" s="97"/>
    </row>
    <row r="203" spans="2:4" ht="12.75">
      <c r="B203" s="97"/>
      <c r="C203" s="97"/>
      <c r="D203" s="97"/>
    </row>
    <row r="204" spans="2:4" ht="12.75">
      <c r="B204" s="87"/>
      <c r="C204" s="87"/>
      <c r="D204" s="87"/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9">
      <selection activeCell="P3" sqref="P3"/>
    </sheetView>
  </sheetViews>
  <sheetFormatPr defaultColWidth="9.00390625" defaultRowHeight="12.75"/>
  <cols>
    <col min="1" max="1" width="31.75390625" style="138" customWidth="1"/>
    <col min="2" max="3" width="0" style="138" hidden="1" customWidth="1"/>
    <col min="4" max="4" width="8.75390625" style="138" hidden="1" customWidth="1"/>
    <col min="5" max="5" width="0.2421875" style="138" hidden="1" customWidth="1"/>
    <col min="6" max="7" width="12.375" style="138" customWidth="1"/>
    <col min="8" max="8" width="0" style="138" hidden="1" customWidth="1"/>
    <col min="9" max="9" width="12.00390625" style="138" customWidth="1"/>
    <col min="10" max="10" width="0" style="138" hidden="1" customWidth="1"/>
    <col min="11" max="11" width="0.6171875" style="138" hidden="1" customWidth="1"/>
    <col min="12" max="12" width="9.00390625" style="138" hidden="1" customWidth="1"/>
    <col min="13" max="13" width="0" style="138" hidden="1" customWidth="1"/>
    <col min="14" max="14" width="27.75390625" style="138" customWidth="1"/>
    <col min="15" max="15" width="11.875" style="138" customWidth="1"/>
    <col min="16" max="16" width="12.00390625" style="138" customWidth="1"/>
    <col min="17" max="17" width="11.125" style="138" customWidth="1"/>
  </cols>
  <sheetData>
    <row r="1" spans="7:9" ht="15.75">
      <c r="G1" s="139"/>
      <c r="H1" s="139"/>
      <c r="I1" s="139"/>
    </row>
    <row r="2" spans="7:9" ht="15.75">
      <c r="G2" s="179"/>
      <c r="H2" s="180"/>
      <c r="I2" s="179" t="s">
        <v>144</v>
      </c>
    </row>
    <row r="3" spans="7:9" ht="15.75">
      <c r="G3" s="181"/>
      <c r="H3" s="180"/>
      <c r="I3" s="181" t="s">
        <v>145</v>
      </c>
    </row>
    <row r="4" spans="7:17" ht="16.5" thickBot="1">
      <c r="G4" s="139"/>
      <c r="H4" s="139"/>
      <c r="I4" s="139"/>
      <c r="N4" s="140"/>
      <c r="Q4" s="140" t="s">
        <v>1</v>
      </c>
    </row>
    <row r="5" spans="1:17" ht="16.5" thickBot="1">
      <c r="A5" s="168"/>
      <c r="B5" s="169"/>
      <c r="C5" s="169"/>
      <c r="D5" s="169"/>
      <c r="E5" s="169"/>
      <c r="F5" s="170" t="s">
        <v>146</v>
      </c>
      <c r="G5" s="171"/>
      <c r="H5" s="171"/>
      <c r="I5" s="172"/>
      <c r="N5" s="173"/>
      <c r="O5" s="239" t="s">
        <v>130</v>
      </c>
      <c r="P5" s="169"/>
      <c r="Q5" s="182"/>
    </row>
    <row r="6" spans="1:17" ht="15.75">
      <c r="A6" s="141"/>
      <c r="B6" s="142"/>
      <c r="C6" s="142"/>
      <c r="D6" s="142"/>
      <c r="E6" s="142"/>
      <c r="F6" s="166" t="s">
        <v>142</v>
      </c>
      <c r="G6" s="166" t="s">
        <v>142</v>
      </c>
      <c r="H6" s="142"/>
      <c r="I6" s="166" t="s">
        <v>5</v>
      </c>
      <c r="J6" s="142"/>
      <c r="K6" s="142"/>
      <c r="L6" s="142"/>
      <c r="M6" s="142"/>
      <c r="N6" s="235"/>
      <c r="O6" s="166" t="s">
        <v>142</v>
      </c>
      <c r="P6" s="238" t="s">
        <v>142</v>
      </c>
      <c r="Q6" s="144" t="s">
        <v>5</v>
      </c>
    </row>
    <row r="7" spans="1:17" ht="15.75">
      <c r="A7" s="176"/>
      <c r="B7" s="142"/>
      <c r="C7" s="142"/>
      <c r="D7" s="142"/>
      <c r="E7" s="142" t="s">
        <v>129</v>
      </c>
      <c r="F7" s="144" t="s">
        <v>143</v>
      </c>
      <c r="G7" s="144" t="s">
        <v>143</v>
      </c>
      <c r="H7" s="142"/>
      <c r="I7" s="144"/>
      <c r="J7" s="145" t="s">
        <v>131</v>
      </c>
      <c r="K7" s="142"/>
      <c r="L7" s="142"/>
      <c r="M7" s="142" t="s">
        <v>132</v>
      </c>
      <c r="N7" s="236"/>
      <c r="O7" s="144" t="s">
        <v>143</v>
      </c>
      <c r="P7" s="238" t="s">
        <v>143</v>
      </c>
      <c r="Q7" s="144"/>
    </row>
    <row r="8" spans="1:17" ht="16.5" thickBot="1">
      <c r="A8" s="175"/>
      <c r="B8" s="142"/>
      <c r="C8" s="142"/>
      <c r="D8" s="142"/>
      <c r="E8" s="142"/>
      <c r="F8" s="165">
        <v>36891</v>
      </c>
      <c r="G8" s="165">
        <v>37256</v>
      </c>
      <c r="H8" s="142"/>
      <c r="I8" s="167"/>
      <c r="J8" s="142"/>
      <c r="K8" s="142"/>
      <c r="L8" s="142"/>
      <c r="M8" s="142"/>
      <c r="N8" s="237"/>
      <c r="O8" s="165">
        <v>36891</v>
      </c>
      <c r="P8" s="229">
        <v>37256</v>
      </c>
      <c r="Q8" s="167"/>
    </row>
    <row r="9" spans="1:17" ht="15.75">
      <c r="A9" s="149"/>
      <c r="B9" s="150"/>
      <c r="C9" s="150"/>
      <c r="D9" s="143"/>
      <c r="E9" s="151"/>
      <c r="F9" s="228"/>
      <c r="G9" s="228"/>
      <c r="H9" s="163"/>
      <c r="I9" s="240"/>
      <c r="J9" s="142"/>
      <c r="K9" s="142"/>
      <c r="L9" s="143"/>
      <c r="M9" s="151"/>
      <c r="N9" s="149"/>
      <c r="O9" s="231"/>
      <c r="P9" s="230"/>
      <c r="Q9" s="243"/>
    </row>
    <row r="10" spans="1:17" ht="15.75">
      <c r="A10" s="154" t="s">
        <v>133</v>
      </c>
      <c r="B10" s="150"/>
      <c r="C10" s="150"/>
      <c r="D10" s="143"/>
      <c r="E10" s="151"/>
      <c r="F10" s="155">
        <v>947142</v>
      </c>
      <c r="G10" s="152">
        <v>915209</v>
      </c>
      <c r="H10" s="163"/>
      <c r="I10" s="241">
        <f>G10/F10*100</f>
        <v>96.62848865323257</v>
      </c>
      <c r="J10" s="142"/>
      <c r="K10" s="142"/>
      <c r="L10" s="143"/>
      <c r="M10" s="151"/>
      <c r="N10" s="154" t="s">
        <v>147</v>
      </c>
      <c r="O10" s="231">
        <v>604407</v>
      </c>
      <c r="P10" s="231">
        <v>801940</v>
      </c>
      <c r="Q10" s="244">
        <f>P10/O10*100</f>
        <v>132.68211652082124</v>
      </c>
    </row>
    <row r="11" spans="1:17" ht="15.75">
      <c r="A11" s="154"/>
      <c r="B11" s="150"/>
      <c r="C11" s="150"/>
      <c r="D11" s="143"/>
      <c r="E11" s="151"/>
      <c r="F11" s="155"/>
      <c r="G11" s="152"/>
      <c r="H11" s="163"/>
      <c r="I11" s="241"/>
      <c r="J11" s="142"/>
      <c r="K11" s="142"/>
      <c r="L11" s="143"/>
      <c r="M11" s="151"/>
      <c r="N11" s="154"/>
      <c r="O11" s="231"/>
      <c r="P11" s="231"/>
      <c r="Q11" s="244"/>
    </row>
    <row r="12" spans="1:17" ht="15.75">
      <c r="A12" s="154" t="s">
        <v>134</v>
      </c>
      <c r="B12" s="150"/>
      <c r="C12" s="150"/>
      <c r="D12" s="143"/>
      <c r="E12" s="151"/>
      <c r="F12" s="155">
        <v>693908</v>
      </c>
      <c r="G12" s="152">
        <v>828148</v>
      </c>
      <c r="H12" s="163"/>
      <c r="I12" s="241">
        <f>G12/F12*100</f>
        <v>119.34550401494147</v>
      </c>
      <c r="J12" s="142"/>
      <c r="K12" s="142"/>
      <c r="L12" s="143"/>
      <c r="M12" s="151"/>
      <c r="N12" s="154" t="s">
        <v>148</v>
      </c>
      <c r="O12" s="231">
        <v>2306536</v>
      </c>
      <c r="P12" s="231">
        <v>2022258</v>
      </c>
      <c r="Q12" s="244">
        <f>P12/O12*100</f>
        <v>87.6751110756563</v>
      </c>
    </row>
    <row r="13" spans="1:17" ht="15.75">
      <c r="A13" s="154"/>
      <c r="B13" s="150"/>
      <c r="C13" s="150"/>
      <c r="D13" s="143"/>
      <c r="E13" s="151"/>
      <c r="F13" s="155"/>
      <c r="G13" s="152"/>
      <c r="H13" s="163"/>
      <c r="I13" s="241"/>
      <c r="J13" s="142"/>
      <c r="K13" s="142"/>
      <c r="L13" s="143"/>
      <c r="M13" s="151"/>
      <c r="N13" s="154"/>
      <c r="O13" s="231"/>
      <c r="P13" s="231"/>
      <c r="Q13" s="244"/>
    </row>
    <row r="14" spans="1:17" ht="15.75">
      <c r="A14" s="154" t="s">
        <v>135</v>
      </c>
      <c r="B14" s="150"/>
      <c r="C14" s="150"/>
      <c r="D14" s="143"/>
      <c r="E14" s="151"/>
      <c r="F14" s="155">
        <v>1278764</v>
      </c>
      <c r="G14" s="152">
        <v>1184882</v>
      </c>
      <c r="H14" s="163"/>
      <c r="I14" s="241">
        <f>G14/F14*100</f>
        <v>92.65837949770247</v>
      </c>
      <c r="J14" s="142"/>
      <c r="K14" s="142"/>
      <c r="L14" s="143"/>
      <c r="M14" s="151"/>
      <c r="N14" s="154" t="s">
        <v>149</v>
      </c>
      <c r="O14" s="231">
        <v>23538</v>
      </c>
      <c r="P14" s="231">
        <v>22540</v>
      </c>
      <c r="Q14" s="244">
        <f>P14/O14*100</f>
        <v>95.76004758263234</v>
      </c>
    </row>
    <row r="15" spans="1:17" ht="15.75">
      <c r="A15" s="154"/>
      <c r="B15" s="150"/>
      <c r="C15" s="150"/>
      <c r="D15" s="143"/>
      <c r="E15" s="151"/>
      <c r="F15" s="155"/>
      <c r="G15" s="152"/>
      <c r="H15" s="163"/>
      <c r="I15" s="241"/>
      <c r="J15" s="142"/>
      <c r="K15" s="142"/>
      <c r="L15" s="143"/>
      <c r="M15" s="151"/>
      <c r="N15" s="154"/>
      <c r="O15" s="231"/>
      <c r="P15" s="231"/>
      <c r="Q15" s="244"/>
    </row>
    <row r="16" spans="1:17" ht="15.75">
      <c r="A16" s="154" t="s">
        <v>136</v>
      </c>
      <c r="B16" s="150"/>
      <c r="C16" s="150"/>
      <c r="D16" s="143"/>
      <c r="E16" s="151"/>
      <c r="F16" s="155">
        <v>129</v>
      </c>
      <c r="G16" s="152">
        <v>182</v>
      </c>
      <c r="H16" s="163"/>
      <c r="I16" s="241">
        <f>G16/F16*100</f>
        <v>141.08527131782947</v>
      </c>
      <c r="J16" s="142"/>
      <c r="K16" s="142"/>
      <c r="L16" s="143"/>
      <c r="M16" s="151"/>
      <c r="N16" s="154" t="s">
        <v>150</v>
      </c>
      <c r="O16" s="231"/>
      <c r="P16" s="231"/>
      <c r="Q16" s="244"/>
    </row>
    <row r="17" spans="1:17" ht="15.75">
      <c r="A17" s="154"/>
      <c r="B17" s="150"/>
      <c r="C17" s="150"/>
      <c r="D17" s="143"/>
      <c r="E17" s="151"/>
      <c r="F17" s="155"/>
      <c r="G17" s="152"/>
      <c r="H17" s="163"/>
      <c r="I17" s="241"/>
      <c r="J17" s="142"/>
      <c r="K17" s="142"/>
      <c r="L17" s="143"/>
      <c r="M17" s="151"/>
      <c r="N17" s="154" t="s">
        <v>151</v>
      </c>
      <c r="O17" s="231">
        <v>-15447</v>
      </c>
      <c r="P17" s="231">
        <v>80090</v>
      </c>
      <c r="Q17" s="250" t="s">
        <v>18</v>
      </c>
    </row>
    <row r="18" spans="1:17" ht="15.75">
      <c r="A18" s="154"/>
      <c r="B18" s="150"/>
      <c r="C18" s="150"/>
      <c r="D18" s="143"/>
      <c r="E18" s="151"/>
      <c r="F18" s="155"/>
      <c r="G18" s="152"/>
      <c r="H18" s="163"/>
      <c r="I18" s="241"/>
      <c r="J18" s="142"/>
      <c r="K18" s="142"/>
      <c r="L18" s="143"/>
      <c r="M18" s="151"/>
      <c r="N18" s="154"/>
      <c r="O18" s="231"/>
      <c r="P18" s="231"/>
      <c r="Q18" s="244"/>
    </row>
    <row r="19" spans="1:17" ht="15.75">
      <c r="A19" s="154" t="s">
        <v>137</v>
      </c>
      <c r="B19" s="150"/>
      <c r="C19" s="150"/>
      <c r="D19" s="143"/>
      <c r="E19" s="151"/>
      <c r="F19" s="155"/>
      <c r="G19" s="152"/>
      <c r="H19" s="163"/>
      <c r="I19" s="241"/>
      <c r="J19" s="142"/>
      <c r="K19" s="142"/>
      <c r="L19" s="143"/>
      <c r="M19" s="151"/>
      <c r="N19" s="154" t="s">
        <v>152</v>
      </c>
      <c r="O19" s="231"/>
      <c r="P19" s="231"/>
      <c r="Q19" s="244"/>
    </row>
    <row r="20" spans="1:17" ht="15.75">
      <c r="A20" s="154" t="s">
        <v>138</v>
      </c>
      <c r="B20" s="150"/>
      <c r="C20" s="150"/>
      <c r="D20" s="143"/>
      <c r="E20" s="151"/>
      <c r="F20" s="155">
        <v>405</v>
      </c>
      <c r="G20" s="152">
        <v>83</v>
      </c>
      <c r="H20" s="163"/>
      <c r="I20" s="241">
        <f>G20/F20*100</f>
        <v>20.493827160493826</v>
      </c>
      <c r="J20" s="142"/>
      <c r="K20" s="142"/>
      <c r="L20" s="143"/>
      <c r="M20" s="151"/>
      <c r="N20" s="154" t="s">
        <v>153</v>
      </c>
      <c r="O20" s="155" t="s">
        <v>18</v>
      </c>
      <c r="P20" s="155" t="s">
        <v>18</v>
      </c>
      <c r="Q20" s="155" t="s">
        <v>18</v>
      </c>
    </row>
    <row r="21" spans="1:17" ht="15.75">
      <c r="A21" s="154"/>
      <c r="B21" s="150"/>
      <c r="C21" s="150"/>
      <c r="D21" s="143"/>
      <c r="E21" s="151"/>
      <c r="F21" s="155"/>
      <c r="G21" s="152"/>
      <c r="H21" s="163"/>
      <c r="I21" s="241"/>
      <c r="J21" s="142"/>
      <c r="K21" s="142"/>
      <c r="L21" s="143"/>
      <c r="M21" s="151"/>
      <c r="N21" s="154"/>
      <c r="O21" s="231"/>
      <c r="P21" s="231"/>
      <c r="Q21" s="244"/>
    </row>
    <row r="22" spans="1:17" ht="15.75">
      <c r="A22" s="154" t="s">
        <v>139</v>
      </c>
      <c r="B22" s="150"/>
      <c r="C22" s="150"/>
      <c r="D22" s="143"/>
      <c r="E22" s="151"/>
      <c r="F22" s="155">
        <v>9</v>
      </c>
      <c r="G22" s="155" t="s">
        <v>18</v>
      </c>
      <c r="H22" s="155" t="s">
        <v>18</v>
      </c>
      <c r="I22" s="155" t="s">
        <v>18</v>
      </c>
      <c r="J22" s="142"/>
      <c r="K22" s="142"/>
      <c r="L22" s="143"/>
      <c r="M22" s="151"/>
      <c r="N22" s="154" t="s">
        <v>154</v>
      </c>
      <c r="O22" s="231">
        <v>1323</v>
      </c>
      <c r="P22" s="231">
        <v>1673</v>
      </c>
      <c r="Q22" s="244">
        <f>P22/O22*100</f>
        <v>126.45502645502647</v>
      </c>
    </row>
    <row r="23" spans="1:17" s="226" customFormat="1" ht="15.75">
      <c r="A23" s="154"/>
      <c r="B23" s="150"/>
      <c r="C23" s="150"/>
      <c r="D23" s="142"/>
      <c r="E23" s="163"/>
      <c r="F23" s="155"/>
      <c r="G23" s="155"/>
      <c r="H23" s="163"/>
      <c r="I23" s="241"/>
      <c r="J23" s="142"/>
      <c r="K23" s="142"/>
      <c r="L23" s="142"/>
      <c r="M23" s="163"/>
      <c r="N23" s="154"/>
      <c r="O23" s="231"/>
      <c r="P23" s="231"/>
      <c r="Q23" s="244"/>
    </row>
    <row r="24" spans="1:17" ht="16.5" thickBot="1">
      <c r="A24" s="161"/>
      <c r="B24" s="157"/>
      <c r="C24" s="157"/>
      <c r="D24" s="147"/>
      <c r="E24" s="158"/>
      <c r="F24" s="159"/>
      <c r="G24" s="227"/>
      <c r="H24" s="174"/>
      <c r="I24" s="242"/>
      <c r="J24" s="146"/>
      <c r="K24" s="146"/>
      <c r="L24" s="147"/>
      <c r="M24" s="158"/>
      <c r="N24" s="161" t="s">
        <v>156</v>
      </c>
      <c r="O24" s="159" t="s">
        <v>18</v>
      </c>
      <c r="P24" s="232">
        <v>3</v>
      </c>
      <c r="Q24" s="248" t="s">
        <v>18</v>
      </c>
    </row>
    <row r="25" spans="1:17" ht="15.75">
      <c r="A25" s="177" t="s">
        <v>140</v>
      </c>
      <c r="B25" s="150"/>
      <c r="C25" s="150"/>
      <c r="D25" s="143"/>
      <c r="E25" s="151"/>
      <c r="F25" s="233">
        <f>SUM(F9:F24)</f>
        <v>2920357</v>
      </c>
      <c r="G25" s="233">
        <f>SUM(G9:G24)</f>
        <v>2928504</v>
      </c>
      <c r="H25" s="153"/>
      <c r="I25" s="246">
        <f>G25/F25*100</f>
        <v>100.27897274203119</v>
      </c>
      <c r="J25" s="145" t="s">
        <v>141</v>
      </c>
      <c r="K25" s="142"/>
      <c r="L25" s="143"/>
      <c r="M25" s="151"/>
      <c r="N25" s="178" t="s">
        <v>155</v>
      </c>
      <c r="O25" s="249">
        <f>SUM(O9:O24)</f>
        <v>2920357</v>
      </c>
      <c r="P25" s="234">
        <f>SUM(P9:P24)</f>
        <v>2928504</v>
      </c>
      <c r="Q25" s="247">
        <f>P25/O25*100</f>
        <v>100.27897274203119</v>
      </c>
    </row>
    <row r="26" spans="1:17" ht="16.5" thickBot="1">
      <c r="A26" s="156"/>
      <c r="B26" s="157"/>
      <c r="C26" s="157"/>
      <c r="D26" s="147"/>
      <c r="E26" s="158"/>
      <c r="F26" s="158"/>
      <c r="G26" s="162"/>
      <c r="H26" s="160"/>
      <c r="I26" s="242"/>
      <c r="J26" s="146"/>
      <c r="K26" s="146"/>
      <c r="L26" s="147"/>
      <c r="M26" s="158"/>
      <c r="N26" s="161"/>
      <c r="O26" s="148"/>
      <c r="P26" s="148"/>
      <c r="Q26" s="245"/>
    </row>
    <row r="27" spans="1:14" ht="15.75">
      <c r="A27" s="150"/>
      <c r="B27" s="150"/>
      <c r="C27" s="150"/>
      <c r="D27" s="142"/>
      <c r="E27" s="163"/>
      <c r="F27" s="163"/>
      <c r="G27" s="164"/>
      <c r="H27" s="163"/>
      <c r="I27" s="150"/>
      <c r="J27" s="142"/>
      <c r="K27" s="142"/>
      <c r="L27" s="142"/>
      <c r="M27" s="163"/>
      <c r="N27" s="164"/>
    </row>
    <row r="28" ht="15.75">
      <c r="A28" s="138" t="s">
        <v>158</v>
      </c>
    </row>
    <row r="29" ht="15.75">
      <c r="A29" s="138" t="s">
        <v>157</v>
      </c>
    </row>
    <row r="30" ht="15.75">
      <c r="A30" s="142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&amp;CStrana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14">
      <selection activeCell="D33" sqref="D33"/>
    </sheetView>
  </sheetViews>
  <sheetFormatPr defaultColWidth="9.00390625" defaultRowHeight="12.75"/>
  <cols>
    <col min="1" max="1" width="5.00390625" style="97" customWidth="1"/>
    <col min="2" max="2" width="34.00390625" style="87" customWidth="1"/>
    <col min="3" max="3" width="11.125" style="87" customWidth="1"/>
    <col min="4" max="4" width="10.25390625" style="87" customWidth="1"/>
    <col min="5" max="5" width="7.625" style="97" customWidth="1"/>
    <col min="6" max="6" width="10.00390625" style="97" customWidth="1"/>
    <col min="7" max="7" width="9.00390625" style="97" customWidth="1"/>
    <col min="8" max="8" width="9.875" style="97" customWidth="1"/>
    <col min="9" max="9" width="9.375" style="97" customWidth="1"/>
    <col min="10" max="10" width="8.00390625" style="97" customWidth="1"/>
    <col min="11" max="11" width="8.25390625" style="97" customWidth="1"/>
    <col min="12" max="12" width="7.375" style="97" customWidth="1"/>
    <col min="13" max="13" width="8.625" style="97" customWidth="1"/>
  </cols>
  <sheetData>
    <row r="1" spans="1:12" ht="12.75">
      <c r="A1" s="255"/>
      <c r="L1" s="256"/>
    </row>
    <row r="2" spans="1:12" ht="15.75">
      <c r="A2" s="257"/>
      <c r="B2" s="258"/>
      <c r="C2" s="259"/>
      <c r="D2" s="257"/>
      <c r="E2" s="260"/>
      <c r="F2" s="260"/>
      <c r="G2" s="260"/>
      <c r="H2" s="260"/>
      <c r="I2" s="260"/>
      <c r="J2" s="260"/>
      <c r="K2" s="260"/>
      <c r="L2" s="260"/>
    </row>
    <row r="3" spans="1:12" ht="15.75">
      <c r="A3" s="260"/>
      <c r="B3" s="258"/>
      <c r="C3" s="261"/>
      <c r="D3" s="262"/>
      <c r="E3" s="257"/>
      <c r="F3" s="257"/>
      <c r="G3" s="257"/>
      <c r="H3" s="257"/>
      <c r="I3" s="257"/>
      <c r="J3" s="260"/>
      <c r="K3" s="260"/>
      <c r="L3" s="260"/>
    </row>
    <row r="4" spans="2:13" ht="15.75">
      <c r="B4" s="263"/>
      <c r="C4" s="261"/>
      <c r="D4" s="262"/>
      <c r="E4" s="257"/>
      <c r="F4" s="257"/>
      <c r="G4" s="257"/>
      <c r="H4" s="257"/>
      <c r="I4" s="264"/>
      <c r="K4" s="265"/>
      <c r="L4" s="265"/>
      <c r="M4" s="265"/>
    </row>
    <row r="5" spans="2:13" ht="12.75">
      <c r="B5" s="263"/>
      <c r="C5" s="263"/>
      <c r="D5" s="263"/>
      <c r="I5" s="265"/>
      <c r="K5" s="265"/>
      <c r="L5" s="256"/>
      <c r="M5" s="256"/>
    </row>
    <row r="6" spans="1:13" ht="13.5">
      <c r="A6" s="266"/>
      <c r="B6" s="267"/>
      <c r="C6" s="266"/>
      <c r="D6" s="266"/>
      <c r="E6" s="111"/>
      <c r="F6" s="258"/>
      <c r="G6" s="111"/>
      <c r="H6" s="258"/>
      <c r="I6" s="111"/>
      <c r="J6" s="111"/>
      <c r="K6" s="258"/>
      <c r="L6" s="111"/>
      <c r="M6" s="111"/>
    </row>
    <row r="7" spans="1:13" ht="13.5">
      <c r="A7" s="266"/>
      <c r="B7" s="266"/>
      <c r="C7" s="266"/>
      <c r="D7" s="266"/>
      <c r="E7" s="111"/>
      <c r="F7" s="268"/>
      <c r="G7" s="268"/>
      <c r="H7" s="258"/>
      <c r="I7" s="111"/>
      <c r="J7" s="111"/>
      <c r="K7" s="258"/>
      <c r="L7" s="111"/>
      <c r="M7" s="269"/>
    </row>
    <row r="8" spans="1:13" ht="13.5">
      <c r="A8" s="266"/>
      <c r="B8" s="266"/>
      <c r="C8" s="266"/>
      <c r="D8" s="266"/>
      <c r="E8" s="111"/>
      <c r="F8" s="258"/>
      <c r="G8" s="258"/>
      <c r="H8" s="111"/>
      <c r="I8" s="111"/>
      <c r="J8" s="111"/>
      <c r="K8" s="111"/>
      <c r="L8" s="111"/>
      <c r="M8" s="269"/>
    </row>
    <row r="9" spans="1:13" ht="13.5">
      <c r="A9" s="266"/>
      <c r="B9" s="266"/>
      <c r="C9" s="266"/>
      <c r="D9" s="266"/>
      <c r="E9" s="111"/>
      <c r="F9" s="111"/>
      <c r="G9" s="111"/>
      <c r="H9" s="111"/>
      <c r="I9" s="270"/>
      <c r="J9" s="271"/>
      <c r="K9" s="271"/>
      <c r="L9" s="271"/>
      <c r="M9" s="269"/>
    </row>
    <row r="10" spans="1:13" ht="13.5">
      <c r="A10" s="266"/>
      <c r="B10" s="266"/>
      <c r="C10" s="266"/>
      <c r="D10" s="272"/>
      <c r="E10" s="111"/>
      <c r="F10" s="111"/>
      <c r="G10" s="273"/>
      <c r="H10" s="111"/>
      <c r="I10" s="274"/>
      <c r="J10" s="275"/>
      <c r="K10" s="111"/>
      <c r="L10" s="111"/>
      <c r="M10" s="269"/>
    </row>
    <row r="11" spans="1:13" ht="12.75">
      <c r="A11" s="276"/>
      <c r="B11" s="276"/>
      <c r="C11" s="276"/>
      <c r="D11" s="276"/>
      <c r="E11" s="269"/>
      <c r="F11" s="269"/>
      <c r="G11" s="269"/>
      <c r="H11" s="269"/>
      <c r="I11" s="269"/>
      <c r="J11" s="269"/>
      <c r="K11" s="269"/>
      <c r="L11" s="269"/>
      <c r="M11" s="269"/>
    </row>
    <row r="12" spans="1:12" ht="13.5">
      <c r="A12" s="277"/>
      <c r="B12" s="263"/>
      <c r="C12" s="278"/>
      <c r="D12" s="278"/>
      <c r="E12" s="279"/>
      <c r="F12" s="280"/>
      <c r="G12" s="279"/>
      <c r="H12" s="280"/>
      <c r="I12" s="280"/>
      <c r="J12" s="279"/>
      <c r="K12" s="279"/>
      <c r="L12" s="279"/>
    </row>
    <row r="13" spans="3:12" ht="12.75">
      <c r="C13" s="278"/>
      <c r="D13" s="278"/>
      <c r="E13" s="279"/>
      <c r="F13" s="281"/>
      <c r="G13" s="279"/>
      <c r="H13" s="281"/>
      <c r="I13" s="281"/>
      <c r="J13" s="279"/>
      <c r="K13" s="279"/>
      <c r="L13" s="279"/>
    </row>
    <row r="14" spans="3:12" ht="12.75">
      <c r="C14" s="278"/>
      <c r="D14" s="278"/>
      <c r="E14" s="279"/>
      <c r="F14" s="132"/>
      <c r="G14" s="279"/>
      <c r="H14" s="132"/>
      <c r="I14" s="132"/>
      <c r="J14" s="279"/>
      <c r="K14" s="279"/>
      <c r="L14" s="279"/>
    </row>
    <row r="15" spans="3:12" ht="12.75">
      <c r="C15" s="282"/>
      <c r="D15" s="282"/>
      <c r="E15" s="283"/>
      <c r="F15" s="134"/>
      <c r="G15" s="283"/>
      <c r="H15" s="134"/>
      <c r="I15" s="134"/>
      <c r="J15" s="283"/>
      <c r="K15" s="283"/>
      <c r="L15" s="283"/>
    </row>
    <row r="16" spans="3:12" ht="12.75">
      <c r="C16" s="278"/>
      <c r="D16" s="278"/>
      <c r="E16" s="279"/>
      <c r="F16" s="132"/>
      <c r="G16" s="279"/>
      <c r="H16" s="132"/>
      <c r="I16" s="132"/>
      <c r="J16" s="279"/>
      <c r="K16" s="279"/>
      <c r="L16" s="279"/>
    </row>
    <row r="17" spans="3:12" ht="12.75">
      <c r="C17" s="278"/>
      <c r="D17" s="278"/>
      <c r="E17" s="279"/>
      <c r="F17" s="132"/>
      <c r="G17" s="279"/>
      <c r="H17" s="132"/>
      <c r="I17" s="132"/>
      <c r="J17" s="279"/>
      <c r="K17" s="279"/>
      <c r="L17" s="279"/>
    </row>
    <row r="18" spans="3:12" ht="12.75">
      <c r="C18" s="278"/>
      <c r="D18" s="278"/>
      <c r="E18" s="279"/>
      <c r="F18" s="132"/>
      <c r="G18" s="279"/>
      <c r="H18" s="132"/>
      <c r="I18" s="132"/>
      <c r="J18" s="279"/>
      <c r="K18" s="279"/>
      <c r="L18" s="279"/>
    </row>
    <row r="19" spans="3:12" ht="12.75">
      <c r="C19" s="278"/>
      <c r="D19" s="278"/>
      <c r="E19" s="279"/>
      <c r="F19" s="132"/>
      <c r="G19" s="279"/>
      <c r="H19" s="132"/>
      <c r="I19" s="132"/>
      <c r="J19" s="279"/>
      <c r="K19" s="279"/>
      <c r="L19" s="279"/>
    </row>
    <row r="20" spans="3:12" ht="12.75">
      <c r="C20" s="278"/>
      <c r="D20" s="278"/>
      <c r="E20" s="279"/>
      <c r="F20" s="132"/>
      <c r="G20" s="279"/>
      <c r="H20" s="132"/>
      <c r="I20" s="132"/>
      <c r="J20" s="279"/>
      <c r="K20" s="279"/>
      <c r="L20" s="279"/>
    </row>
    <row r="21" spans="3:12" ht="12.75">
      <c r="C21" s="284"/>
      <c r="D21" s="284"/>
      <c r="E21" s="279"/>
      <c r="F21" s="132"/>
      <c r="G21" s="279"/>
      <c r="H21" s="132"/>
      <c r="I21" s="132"/>
      <c r="J21" s="279"/>
      <c r="K21" s="210"/>
      <c r="L21" s="210"/>
    </row>
    <row r="22" spans="3:12" ht="12.75">
      <c r="C22" s="285"/>
      <c r="D22" s="284"/>
      <c r="E22" s="279"/>
      <c r="F22" s="286"/>
      <c r="G22" s="279"/>
      <c r="H22" s="286"/>
      <c r="I22" s="132"/>
      <c r="J22" s="279"/>
      <c r="K22" s="286"/>
      <c r="L22" s="286"/>
    </row>
    <row r="23" spans="3:12" ht="12.75">
      <c r="C23" s="284"/>
      <c r="D23" s="285"/>
      <c r="E23" s="279"/>
      <c r="F23" s="132"/>
      <c r="G23" s="279"/>
      <c r="H23" s="132"/>
      <c r="I23" s="132"/>
      <c r="J23" s="279"/>
      <c r="K23" s="210"/>
      <c r="L23" s="210"/>
    </row>
    <row r="24" spans="3:12" ht="12.75">
      <c r="C24" s="285"/>
      <c r="D24" s="285"/>
      <c r="E24" s="279"/>
      <c r="F24" s="132"/>
      <c r="G24" s="279"/>
      <c r="H24" s="132"/>
      <c r="I24" s="132"/>
      <c r="J24" s="279"/>
      <c r="K24" s="286"/>
      <c r="L24" s="286"/>
    </row>
    <row r="25" spans="1:12" ht="12.75">
      <c r="A25" s="277"/>
      <c r="B25" s="263"/>
      <c r="C25" s="278"/>
      <c r="D25" s="278"/>
      <c r="E25" s="279"/>
      <c r="F25" s="132"/>
      <c r="G25" s="279"/>
      <c r="H25" s="132"/>
      <c r="I25" s="132"/>
      <c r="J25" s="279"/>
      <c r="K25" s="210"/>
      <c r="L25" s="210"/>
    </row>
    <row r="26" spans="3:12" ht="12.75">
      <c r="C26" s="278"/>
      <c r="D26" s="278"/>
      <c r="E26" s="279"/>
      <c r="F26" s="132"/>
      <c r="G26" s="279"/>
      <c r="H26" s="132"/>
      <c r="I26" s="132"/>
      <c r="J26" s="279"/>
      <c r="K26" s="210"/>
      <c r="L26" s="210"/>
    </row>
    <row r="27" spans="3:12" ht="12.75">
      <c r="C27" s="282"/>
      <c r="D27" s="282"/>
      <c r="E27" s="283"/>
      <c r="F27" s="134"/>
      <c r="G27" s="283"/>
      <c r="H27" s="134"/>
      <c r="I27" s="134"/>
      <c r="J27" s="283"/>
      <c r="K27" s="210"/>
      <c r="L27" s="210"/>
    </row>
    <row r="28" spans="3:12" ht="12.75">
      <c r="C28" s="278"/>
      <c r="D28" s="278"/>
      <c r="E28" s="279"/>
      <c r="F28" s="132"/>
      <c r="G28" s="279"/>
      <c r="H28" s="132"/>
      <c r="I28" s="132"/>
      <c r="J28" s="279"/>
      <c r="K28" s="210"/>
      <c r="L28" s="210"/>
    </row>
    <row r="29" spans="3:12" ht="12.75">
      <c r="C29" s="278"/>
      <c r="D29" s="278"/>
      <c r="E29" s="279"/>
      <c r="F29" s="132"/>
      <c r="G29" s="279"/>
      <c r="H29" s="132"/>
      <c r="I29" s="132"/>
      <c r="J29" s="279"/>
      <c r="K29" s="210"/>
      <c r="L29" s="287"/>
    </row>
    <row r="30" spans="3:12" ht="12.75">
      <c r="C30" s="278"/>
      <c r="D30" s="278"/>
      <c r="E30" s="279"/>
      <c r="F30" s="132"/>
      <c r="G30" s="279"/>
      <c r="H30" s="132"/>
      <c r="I30" s="132"/>
      <c r="J30" s="279"/>
      <c r="K30" s="210"/>
      <c r="L30" s="210"/>
    </row>
    <row r="31" spans="3:12" ht="12.75">
      <c r="C31" s="278"/>
      <c r="D31" s="278"/>
      <c r="E31" s="279"/>
      <c r="F31" s="132"/>
      <c r="G31" s="279"/>
      <c r="H31" s="132"/>
      <c r="I31" s="132"/>
      <c r="J31" s="279"/>
      <c r="K31" s="210"/>
      <c r="L31" s="210"/>
    </row>
    <row r="32" spans="3:12" ht="12.75">
      <c r="C32" s="278"/>
      <c r="D32" s="278"/>
      <c r="E32" s="279"/>
      <c r="F32" s="132"/>
      <c r="G32" s="279"/>
      <c r="H32" s="132"/>
      <c r="I32" s="132"/>
      <c r="J32" s="279"/>
      <c r="K32" s="210"/>
      <c r="L32" s="210"/>
    </row>
    <row r="39" spans="2:12" ht="12.75">
      <c r="B39" s="263"/>
      <c r="C39" s="263"/>
      <c r="D39" s="263"/>
      <c r="I39" s="265"/>
      <c r="K39" s="265"/>
      <c r="L39" s="265"/>
    </row>
    <row r="40" spans="1:13" ht="13.5">
      <c r="A40" s="266"/>
      <c r="B40" s="267"/>
      <c r="C40" s="266"/>
      <c r="D40" s="266"/>
      <c r="E40" s="111"/>
      <c r="F40" s="258"/>
      <c r="G40" s="111"/>
      <c r="H40" s="258"/>
      <c r="I40" s="111"/>
      <c r="J40" s="111"/>
      <c r="K40" s="258"/>
      <c r="L40" s="111"/>
      <c r="M40" s="111"/>
    </row>
    <row r="41" spans="1:13" ht="13.5">
      <c r="A41" s="266"/>
      <c r="B41" s="266"/>
      <c r="C41" s="266"/>
      <c r="D41" s="266"/>
      <c r="E41" s="111"/>
      <c r="F41" s="268"/>
      <c r="G41" s="268"/>
      <c r="H41" s="258"/>
      <c r="I41" s="111"/>
      <c r="J41" s="111"/>
      <c r="K41" s="258"/>
      <c r="L41" s="111"/>
      <c r="M41" s="269"/>
    </row>
    <row r="42" spans="1:13" ht="13.5">
      <c r="A42" s="266"/>
      <c r="B42" s="266"/>
      <c r="C42" s="266"/>
      <c r="D42" s="266"/>
      <c r="E42" s="111"/>
      <c r="F42" s="258"/>
      <c r="G42" s="258"/>
      <c r="H42" s="111"/>
      <c r="I42" s="111"/>
      <c r="J42" s="111"/>
      <c r="K42" s="111"/>
      <c r="L42" s="111"/>
      <c r="M42" s="269"/>
    </row>
    <row r="43" spans="1:13" ht="13.5">
      <c r="A43" s="266"/>
      <c r="B43" s="266"/>
      <c r="C43" s="266"/>
      <c r="D43" s="266"/>
      <c r="E43" s="111"/>
      <c r="F43" s="111"/>
      <c r="G43" s="111"/>
      <c r="H43" s="111"/>
      <c r="I43" s="270"/>
      <c r="J43" s="271"/>
      <c r="K43" s="271"/>
      <c r="L43" s="271"/>
      <c r="M43" s="269"/>
    </row>
    <row r="44" spans="1:13" ht="13.5">
      <c r="A44" s="266"/>
      <c r="B44" s="266"/>
      <c r="C44" s="266"/>
      <c r="D44" s="272"/>
      <c r="E44" s="111"/>
      <c r="F44" s="111"/>
      <c r="G44" s="273"/>
      <c r="H44" s="111"/>
      <c r="I44" s="274"/>
      <c r="J44" s="275"/>
      <c r="K44" s="111"/>
      <c r="L44" s="111"/>
      <c r="M44" s="269"/>
    </row>
    <row r="45" spans="1:13" ht="12.75">
      <c r="A45" s="276"/>
      <c r="B45" s="276"/>
      <c r="C45" s="276"/>
      <c r="D45" s="276"/>
      <c r="E45" s="269"/>
      <c r="F45" s="269"/>
      <c r="G45" s="269"/>
      <c r="H45" s="269"/>
      <c r="I45" s="269"/>
      <c r="J45" s="269"/>
      <c r="K45" s="269"/>
      <c r="L45" s="269"/>
      <c r="M45" s="269"/>
    </row>
    <row r="46" spans="3:12" ht="12.75">
      <c r="C46" s="284"/>
      <c r="D46" s="284"/>
      <c r="E46" s="210"/>
      <c r="F46" s="132"/>
      <c r="G46" s="210"/>
      <c r="H46" s="132"/>
      <c r="I46" s="284"/>
      <c r="J46" s="210"/>
      <c r="K46" s="210"/>
      <c r="L46" s="210"/>
    </row>
    <row r="47" spans="3:12" ht="12.75">
      <c r="C47" s="284"/>
      <c r="D47" s="284"/>
      <c r="E47" s="210"/>
      <c r="F47" s="132"/>
      <c r="G47" s="210"/>
      <c r="H47" s="132"/>
      <c r="I47" s="284"/>
      <c r="J47" s="210"/>
      <c r="K47" s="210"/>
      <c r="L47" s="210"/>
    </row>
    <row r="48" spans="3:12" ht="12.75">
      <c r="C48" s="284"/>
      <c r="D48" s="284"/>
      <c r="E48" s="210"/>
      <c r="F48" s="132"/>
      <c r="G48" s="210"/>
      <c r="H48" s="132"/>
      <c r="I48" s="284"/>
      <c r="J48" s="210"/>
      <c r="K48" s="210"/>
      <c r="L48" s="287"/>
    </row>
    <row r="49" spans="3:12" ht="12.75">
      <c r="C49" s="284"/>
      <c r="D49" s="284"/>
      <c r="E49" s="210"/>
      <c r="F49" s="132"/>
      <c r="G49" s="210"/>
      <c r="H49" s="132"/>
      <c r="I49" s="284"/>
      <c r="J49" s="210"/>
      <c r="K49" s="210"/>
      <c r="L49" s="210"/>
    </row>
    <row r="50" spans="3:12" ht="12.75">
      <c r="C50" s="284"/>
      <c r="D50" s="284"/>
      <c r="E50" s="210"/>
      <c r="F50" s="132"/>
      <c r="G50" s="210"/>
      <c r="H50" s="132"/>
      <c r="I50" s="284"/>
      <c r="J50" s="210"/>
      <c r="K50" s="210"/>
      <c r="L50" s="210"/>
    </row>
    <row r="51" spans="3:12" ht="12.75">
      <c r="C51" s="284"/>
      <c r="D51" s="284"/>
      <c r="E51" s="210"/>
      <c r="F51" s="132"/>
      <c r="G51" s="210"/>
      <c r="H51" s="132"/>
      <c r="I51" s="284"/>
      <c r="J51" s="210"/>
      <c r="K51" s="210"/>
      <c r="L51" s="210"/>
    </row>
    <row r="52" spans="3:12" ht="12.75">
      <c r="C52" s="284"/>
      <c r="D52" s="284"/>
      <c r="E52" s="210"/>
      <c r="F52" s="132"/>
      <c r="G52" s="210"/>
      <c r="H52" s="132"/>
      <c r="I52" s="284"/>
      <c r="J52" s="210"/>
      <c r="K52" s="210"/>
      <c r="L52" s="210"/>
    </row>
    <row r="53" spans="3:12" ht="12.75">
      <c r="C53" s="284"/>
      <c r="D53" s="284"/>
      <c r="E53" s="210"/>
      <c r="F53" s="132"/>
      <c r="G53" s="210"/>
      <c r="H53" s="132"/>
      <c r="I53" s="284"/>
      <c r="J53" s="210"/>
      <c r="K53" s="210"/>
      <c r="L53" s="210"/>
    </row>
    <row r="54" spans="3:12" ht="12.75">
      <c r="C54" s="284"/>
      <c r="D54" s="284"/>
      <c r="E54" s="210"/>
      <c r="F54" s="132"/>
      <c r="G54" s="210"/>
      <c r="H54" s="132"/>
      <c r="I54" s="284"/>
      <c r="J54" s="210"/>
      <c r="K54" s="210"/>
      <c r="L54" s="210"/>
    </row>
    <row r="55" spans="3:12" ht="12.75">
      <c r="C55" s="284"/>
      <c r="D55" s="284"/>
      <c r="E55" s="210"/>
      <c r="F55" s="132"/>
      <c r="G55" s="210"/>
      <c r="H55" s="132"/>
      <c r="I55" s="284"/>
      <c r="J55" s="210"/>
      <c r="K55" s="210"/>
      <c r="L55" s="210"/>
    </row>
    <row r="56" spans="3:12" ht="12.75">
      <c r="C56" s="284"/>
      <c r="D56" s="284"/>
      <c r="E56" s="210"/>
      <c r="F56" s="132"/>
      <c r="G56" s="210"/>
      <c r="H56" s="132"/>
      <c r="I56" s="284"/>
      <c r="J56" s="210"/>
      <c r="K56" s="288"/>
      <c r="L56" s="288"/>
    </row>
    <row r="57" spans="3:12" ht="12.75">
      <c r="C57" s="284"/>
      <c r="D57" s="284"/>
      <c r="E57" s="210"/>
      <c r="F57" s="132"/>
      <c r="G57" s="210"/>
      <c r="H57" s="132"/>
      <c r="I57" s="284"/>
      <c r="J57" s="210"/>
      <c r="K57" s="288"/>
      <c r="L57" s="288"/>
    </row>
    <row r="58" spans="1:12" ht="12.75">
      <c r="A58" s="277"/>
      <c r="B58" s="263"/>
      <c r="C58" s="284"/>
      <c r="D58" s="284"/>
      <c r="E58" s="210"/>
      <c r="F58" s="132"/>
      <c r="G58" s="210"/>
      <c r="H58" s="132"/>
      <c r="I58" s="284"/>
      <c r="J58" s="210"/>
      <c r="K58" s="288"/>
      <c r="L58" s="288"/>
    </row>
    <row r="59" spans="3:12" ht="12.75">
      <c r="C59" s="130"/>
      <c r="D59" s="130"/>
      <c r="E59" s="212"/>
      <c r="F59" s="134"/>
      <c r="G59" s="212"/>
      <c r="H59" s="134"/>
      <c r="I59" s="284"/>
      <c r="J59" s="212"/>
      <c r="K59" s="212"/>
      <c r="L59" s="212"/>
    </row>
    <row r="60" spans="3:12" ht="12.75">
      <c r="C60" s="284"/>
      <c r="D60" s="284"/>
      <c r="E60" s="210"/>
      <c r="F60" s="132"/>
      <c r="G60" s="210"/>
      <c r="H60" s="132"/>
      <c r="I60" s="284"/>
      <c r="J60" s="210"/>
      <c r="K60" s="288"/>
      <c r="L60" s="288"/>
    </row>
    <row r="61" spans="3:12" ht="12.75">
      <c r="C61" s="284"/>
      <c r="D61" s="284"/>
      <c r="E61" s="210"/>
      <c r="F61" s="132"/>
      <c r="G61" s="210"/>
      <c r="H61" s="132"/>
      <c r="I61" s="284"/>
      <c r="J61" s="210"/>
      <c r="K61" s="288"/>
      <c r="L61" s="288"/>
    </row>
    <row r="62" spans="1:12" ht="12.75">
      <c r="A62" s="277"/>
      <c r="B62" s="263"/>
      <c r="C62" s="284"/>
      <c r="D62" s="284"/>
      <c r="E62" s="210"/>
      <c r="F62" s="132"/>
      <c r="G62" s="210"/>
      <c r="H62" s="132"/>
      <c r="I62" s="284"/>
      <c r="J62" s="210"/>
      <c r="K62" s="288"/>
      <c r="L62" s="288"/>
    </row>
    <row r="63" spans="2:12" ht="12.75">
      <c r="B63" s="263"/>
      <c r="C63" s="130"/>
      <c r="D63" s="130"/>
      <c r="E63" s="212"/>
      <c r="F63" s="130"/>
      <c r="G63" s="212"/>
      <c r="H63" s="130"/>
      <c r="I63" s="284"/>
      <c r="J63" s="212"/>
      <c r="K63" s="212"/>
      <c r="L63" s="212"/>
    </row>
    <row r="64" spans="3:12" ht="12.75">
      <c r="C64" s="284"/>
      <c r="D64" s="284"/>
      <c r="E64" s="210"/>
      <c r="F64" s="132"/>
      <c r="G64" s="210"/>
      <c r="H64" s="132"/>
      <c r="I64" s="284"/>
      <c r="J64" s="210"/>
      <c r="K64" s="288"/>
      <c r="L64" s="288"/>
    </row>
    <row r="70" spans="1:12" ht="12.75">
      <c r="A70" s="76"/>
      <c r="B70" s="77"/>
      <c r="C70" s="77"/>
      <c r="D70" s="77"/>
      <c r="E70" s="76"/>
      <c r="F70" s="76"/>
      <c r="G70" s="76"/>
      <c r="H70" s="76"/>
      <c r="I70" s="76"/>
      <c r="J70" s="76"/>
      <c r="K70" s="76"/>
      <c r="L70" s="76"/>
    </row>
    <row r="71" spans="1:12" ht="12.75">
      <c r="A71" s="76"/>
      <c r="B71" s="77"/>
      <c r="C71" s="77"/>
      <c r="D71" s="77"/>
      <c r="E71" s="76"/>
      <c r="F71" s="76"/>
      <c r="G71" s="76"/>
      <c r="H71" s="76"/>
      <c r="I71" s="76"/>
      <c r="J71" s="76"/>
      <c r="K71" s="76"/>
      <c r="L71" s="76"/>
    </row>
    <row r="72" spans="2:12" ht="12.75">
      <c r="B72" s="263"/>
      <c r="C72" s="263"/>
      <c r="D72" s="263"/>
      <c r="I72" s="265"/>
      <c r="K72" s="265"/>
      <c r="L72" s="265"/>
    </row>
    <row r="73" spans="1:13" ht="13.5">
      <c r="A73" s="266"/>
      <c r="B73" s="267"/>
      <c r="C73" s="266"/>
      <c r="D73" s="266"/>
      <c r="E73" s="111"/>
      <c r="F73" s="258"/>
      <c r="G73" s="111"/>
      <c r="H73" s="258"/>
      <c r="I73" s="111"/>
      <c r="J73" s="111"/>
      <c r="K73" s="258"/>
      <c r="L73" s="111"/>
      <c r="M73" s="111"/>
    </row>
    <row r="74" spans="1:13" ht="13.5">
      <c r="A74" s="266"/>
      <c r="B74" s="266"/>
      <c r="C74" s="266"/>
      <c r="D74" s="266"/>
      <c r="E74" s="111"/>
      <c r="F74" s="268"/>
      <c r="G74" s="268"/>
      <c r="H74" s="258"/>
      <c r="I74" s="111"/>
      <c r="J74" s="111"/>
      <c r="K74" s="258"/>
      <c r="L74" s="111"/>
      <c r="M74" s="269"/>
    </row>
    <row r="75" spans="1:13" ht="13.5">
      <c r="A75" s="266"/>
      <c r="B75" s="266"/>
      <c r="C75" s="266"/>
      <c r="D75" s="266"/>
      <c r="E75" s="111"/>
      <c r="F75" s="258"/>
      <c r="G75" s="258"/>
      <c r="H75" s="111"/>
      <c r="I75" s="111"/>
      <c r="J75" s="111"/>
      <c r="K75" s="111"/>
      <c r="L75" s="111"/>
      <c r="M75" s="269"/>
    </row>
    <row r="76" spans="1:13" ht="13.5">
      <c r="A76" s="266"/>
      <c r="B76" s="266"/>
      <c r="C76" s="266"/>
      <c r="D76" s="266"/>
      <c r="E76" s="111"/>
      <c r="F76" s="111"/>
      <c r="G76" s="111"/>
      <c r="H76" s="111"/>
      <c r="I76" s="270"/>
      <c r="J76" s="271"/>
      <c r="K76" s="271"/>
      <c r="L76" s="271"/>
      <c r="M76" s="269"/>
    </row>
    <row r="77" spans="1:13" ht="13.5">
      <c r="A77" s="266"/>
      <c r="B77" s="266"/>
      <c r="C77" s="266"/>
      <c r="D77" s="272"/>
      <c r="E77" s="111"/>
      <c r="F77" s="111"/>
      <c r="G77" s="273"/>
      <c r="H77" s="111"/>
      <c r="I77" s="274"/>
      <c r="J77" s="275"/>
      <c r="K77" s="111"/>
      <c r="L77" s="111"/>
      <c r="M77" s="269"/>
    </row>
    <row r="78" spans="1:13" ht="12.75">
      <c r="A78" s="276"/>
      <c r="B78" s="276"/>
      <c r="C78" s="276"/>
      <c r="D78" s="276"/>
      <c r="E78" s="269"/>
      <c r="F78" s="269"/>
      <c r="G78" s="269"/>
      <c r="H78" s="269"/>
      <c r="I78" s="269"/>
      <c r="J78" s="269"/>
      <c r="K78" s="269"/>
      <c r="L78" s="269"/>
      <c r="M78" s="269"/>
    </row>
    <row r="79" spans="1:12" ht="12.75">
      <c r="A79" s="276"/>
      <c r="B79" s="276"/>
      <c r="C79" s="289"/>
      <c r="D79" s="289"/>
      <c r="E79" s="290"/>
      <c r="F79" s="285"/>
      <c r="G79" s="290"/>
      <c r="H79" s="285"/>
      <c r="I79" s="285"/>
      <c r="J79" s="290"/>
      <c r="K79" s="290"/>
      <c r="L79" s="290"/>
    </row>
    <row r="80" spans="1:12" ht="12.75">
      <c r="A80" s="277"/>
      <c r="B80" s="263"/>
      <c r="C80" s="134"/>
      <c r="D80" s="134"/>
      <c r="E80" s="291"/>
      <c r="F80" s="134"/>
      <c r="G80" s="291"/>
      <c r="H80" s="134"/>
      <c r="I80" s="134"/>
      <c r="J80" s="291"/>
      <c r="K80" s="291"/>
      <c r="L80" s="291"/>
    </row>
    <row r="81" spans="3:12" ht="12.75">
      <c r="C81" s="132"/>
      <c r="D81" s="132"/>
      <c r="E81" s="288"/>
      <c r="F81" s="132"/>
      <c r="G81" s="288"/>
      <c r="H81" s="132"/>
      <c r="I81" s="132"/>
      <c r="J81" s="288"/>
      <c r="K81" s="288"/>
      <c r="L81" s="288"/>
    </row>
    <row r="82" spans="3:12" ht="12.75">
      <c r="C82" s="132"/>
      <c r="D82" s="132"/>
      <c r="E82" s="288"/>
      <c r="F82" s="132"/>
      <c r="G82" s="288"/>
      <c r="H82" s="132"/>
      <c r="I82" s="132"/>
      <c r="J82" s="288"/>
      <c r="K82" s="288"/>
      <c r="L82" s="288"/>
    </row>
    <row r="83" spans="3:12" ht="12.75">
      <c r="C83" s="132"/>
      <c r="D83" s="132"/>
      <c r="E83" s="288"/>
      <c r="F83" s="132"/>
      <c r="G83" s="288"/>
      <c r="H83" s="132"/>
      <c r="I83" s="132"/>
      <c r="J83" s="288"/>
      <c r="K83" s="288"/>
      <c r="L83" s="288"/>
    </row>
    <row r="84" spans="3:12" ht="12.75">
      <c r="C84" s="132"/>
      <c r="D84" s="132"/>
      <c r="E84" s="288"/>
      <c r="F84" s="132"/>
      <c r="G84" s="288"/>
      <c r="H84" s="132"/>
      <c r="I84" s="132"/>
      <c r="J84" s="288"/>
      <c r="K84" s="288"/>
      <c r="L84" s="288"/>
    </row>
    <row r="85" spans="3:12" ht="12.75">
      <c r="C85" s="284"/>
      <c r="D85" s="284"/>
      <c r="E85" s="288"/>
      <c r="F85" s="132"/>
      <c r="G85" s="288"/>
      <c r="H85" s="132"/>
      <c r="I85" s="132"/>
      <c r="J85" s="288"/>
      <c r="K85" s="288"/>
      <c r="L85" s="288"/>
    </row>
    <row r="86" spans="3:12" ht="12.75">
      <c r="C86" s="132"/>
      <c r="D86" s="132"/>
      <c r="E86" s="288"/>
      <c r="F86" s="132"/>
      <c r="G86" s="288"/>
      <c r="H86" s="132"/>
      <c r="I86" s="132"/>
      <c r="J86" s="288"/>
      <c r="K86" s="288"/>
      <c r="L86" s="288"/>
    </row>
    <row r="87" spans="3:12" ht="12.75">
      <c r="C87" s="284"/>
      <c r="D87" s="284"/>
      <c r="E87" s="286"/>
      <c r="F87" s="132"/>
      <c r="G87" s="288"/>
      <c r="H87" s="132"/>
      <c r="I87" s="132"/>
      <c r="J87" s="288"/>
      <c r="K87" s="210"/>
      <c r="L87" s="210"/>
    </row>
    <row r="88" spans="3:12" ht="12.75">
      <c r="C88" s="132"/>
      <c r="D88" s="132"/>
      <c r="E88" s="288"/>
      <c r="F88" s="132"/>
      <c r="G88" s="288"/>
      <c r="H88" s="132"/>
      <c r="I88" s="132"/>
      <c r="J88" s="288"/>
      <c r="K88" s="288"/>
      <c r="L88" s="288"/>
    </row>
    <row r="89" spans="3:12" ht="12.75">
      <c r="C89" s="132"/>
      <c r="D89" s="132"/>
      <c r="E89" s="288"/>
      <c r="F89" s="132"/>
      <c r="G89" s="288"/>
      <c r="H89" s="132"/>
      <c r="I89" s="132"/>
      <c r="J89" s="288"/>
      <c r="K89" s="288"/>
      <c r="L89" s="288"/>
    </row>
    <row r="90" spans="1:12" ht="12.75">
      <c r="A90" s="277"/>
      <c r="B90" s="263"/>
      <c r="C90" s="134"/>
      <c r="D90" s="134"/>
      <c r="E90" s="291"/>
      <c r="F90" s="134"/>
      <c r="G90" s="291"/>
      <c r="H90" s="134"/>
      <c r="I90" s="134"/>
      <c r="J90" s="291"/>
      <c r="K90" s="291"/>
      <c r="L90" s="291"/>
    </row>
    <row r="91" spans="3:12" ht="12.75">
      <c r="C91" s="132"/>
      <c r="D91" s="132"/>
      <c r="E91" s="288"/>
      <c r="F91" s="132"/>
      <c r="G91" s="288"/>
      <c r="H91" s="132"/>
      <c r="I91" s="132"/>
      <c r="J91" s="288"/>
      <c r="K91" s="288"/>
      <c r="L91" s="288"/>
    </row>
    <row r="92" spans="3:12" ht="12.75">
      <c r="C92" s="132"/>
      <c r="D92" s="132"/>
      <c r="E92" s="288"/>
      <c r="F92" s="132"/>
      <c r="G92" s="288"/>
      <c r="H92" s="132"/>
      <c r="I92" s="132"/>
      <c r="J92" s="288"/>
      <c r="K92" s="288"/>
      <c r="L92" s="288"/>
    </row>
    <row r="93" spans="3:12" ht="12.75">
      <c r="C93" s="134"/>
      <c r="D93" s="134"/>
      <c r="E93" s="291"/>
      <c r="F93" s="134"/>
      <c r="G93" s="288"/>
      <c r="H93" s="134"/>
      <c r="I93" s="132"/>
      <c r="J93" s="288"/>
      <c r="K93" s="291"/>
      <c r="L93" s="291"/>
    </row>
    <row r="94" spans="3:12" ht="12.75">
      <c r="C94" s="132"/>
      <c r="D94" s="132"/>
      <c r="E94" s="288"/>
      <c r="F94" s="132"/>
      <c r="G94" s="288"/>
      <c r="H94" s="132"/>
      <c r="I94" s="132"/>
      <c r="J94" s="288"/>
      <c r="K94" s="288"/>
      <c r="L94" s="288"/>
    </row>
    <row r="95" spans="3:12" ht="12.75">
      <c r="C95" s="132"/>
      <c r="D95" s="132"/>
      <c r="E95" s="288"/>
      <c r="F95" s="132"/>
      <c r="G95" s="288"/>
      <c r="H95" s="132"/>
      <c r="I95" s="132"/>
      <c r="J95" s="288"/>
      <c r="K95" s="288"/>
      <c r="L95" s="288"/>
    </row>
    <row r="96" spans="3:12" ht="12.75">
      <c r="C96" s="132"/>
      <c r="D96" s="132"/>
      <c r="E96" s="288"/>
      <c r="F96" s="132"/>
      <c r="G96" s="288"/>
      <c r="H96" s="132"/>
      <c r="I96" s="132"/>
      <c r="J96" s="288"/>
      <c r="K96" s="288"/>
      <c r="L96" s="288"/>
    </row>
    <row r="97" spans="3:12" ht="12.75">
      <c r="C97" s="132"/>
      <c r="D97" s="132"/>
      <c r="E97" s="288"/>
      <c r="F97" s="132"/>
      <c r="G97" s="288"/>
      <c r="H97" s="132"/>
      <c r="I97" s="132"/>
      <c r="J97" s="288"/>
      <c r="K97" s="288"/>
      <c r="L97" s="288"/>
    </row>
    <row r="98" spans="3:12" ht="12.75">
      <c r="C98" s="132"/>
      <c r="D98" s="132"/>
      <c r="E98" s="288"/>
      <c r="F98" s="132"/>
      <c r="G98" s="288"/>
      <c r="H98" s="132"/>
      <c r="I98" s="132"/>
      <c r="J98" s="288"/>
      <c r="K98" s="288"/>
      <c r="L98" s="288"/>
    </row>
    <row r="99" spans="3:12" ht="12.75">
      <c r="C99" s="132"/>
      <c r="D99" s="132"/>
      <c r="E99" s="288"/>
      <c r="F99" s="132"/>
      <c r="G99" s="288"/>
      <c r="H99" s="132"/>
      <c r="I99" s="132"/>
      <c r="J99" s="288"/>
      <c r="K99" s="288"/>
      <c r="L99" s="288"/>
    </row>
    <row r="100" spans="3:12" ht="12.75">
      <c r="C100" s="132"/>
      <c r="D100" s="132"/>
      <c r="E100" s="288"/>
      <c r="F100" s="132"/>
      <c r="G100" s="288"/>
      <c r="H100" s="132"/>
      <c r="I100" s="132"/>
      <c r="J100" s="288"/>
      <c r="K100" s="288"/>
      <c r="L100" s="288"/>
    </row>
    <row r="107" spans="2:12" ht="12.75">
      <c r="B107" s="263"/>
      <c r="C107" s="263"/>
      <c r="D107" s="263"/>
      <c r="I107" s="265"/>
      <c r="K107" s="265"/>
      <c r="L107" s="265"/>
    </row>
    <row r="108" spans="1:13" ht="13.5">
      <c r="A108" s="266"/>
      <c r="B108" s="267"/>
      <c r="C108" s="266"/>
      <c r="D108" s="266"/>
      <c r="E108" s="111"/>
      <c r="F108" s="258"/>
      <c r="G108" s="111"/>
      <c r="H108" s="258"/>
      <c r="I108" s="111"/>
      <c r="J108" s="111"/>
      <c r="K108" s="258"/>
      <c r="L108" s="111"/>
      <c r="M108" s="111"/>
    </row>
    <row r="109" spans="1:13" ht="13.5">
      <c r="A109" s="266"/>
      <c r="B109" s="266"/>
      <c r="C109" s="266"/>
      <c r="D109" s="266"/>
      <c r="E109" s="111"/>
      <c r="F109" s="268"/>
      <c r="G109" s="268"/>
      <c r="H109" s="258"/>
      <c r="I109" s="111"/>
      <c r="J109" s="111"/>
      <c r="K109" s="258"/>
      <c r="L109" s="111"/>
      <c r="M109" s="269"/>
    </row>
    <row r="110" spans="1:13" ht="13.5">
      <c r="A110" s="266"/>
      <c r="B110" s="266"/>
      <c r="C110" s="266"/>
      <c r="D110" s="266"/>
      <c r="E110" s="111"/>
      <c r="F110" s="258"/>
      <c r="G110" s="258"/>
      <c r="H110" s="111"/>
      <c r="I110" s="111"/>
      <c r="J110" s="111"/>
      <c r="K110" s="111"/>
      <c r="L110" s="111"/>
      <c r="M110" s="269"/>
    </row>
    <row r="111" spans="1:13" ht="13.5">
      <c r="A111" s="266"/>
      <c r="B111" s="266"/>
      <c r="C111" s="266"/>
      <c r="D111" s="266"/>
      <c r="E111" s="111"/>
      <c r="F111" s="111"/>
      <c r="G111" s="111"/>
      <c r="H111" s="111"/>
      <c r="I111" s="270"/>
      <c r="J111" s="271"/>
      <c r="K111" s="271"/>
      <c r="L111" s="271"/>
      <c r="M111" s="269"/>
    </row>
    <row r="112" spans="1:13" ht="13.5">
      <c r="A112" s="266"/>
      <c r="B112" s="266"/>
      <c r="C112" s="266"/>
      <c r="D112" s="272"/>
      <c r="E112" s="111"/>
      <c r="F112" s="111"/>
      <c r="G112" s="273"/>
      <c r="H112" s="111"/>
      <c r="I112" s="274"/>
      <c r="J112" s="275"/>
      <c r="K112" s="111"/>
      <c r="L112" s="111"/>
      <c r="M112" s="269"/>
    </row>
    <row r="113" spans="1:13" ht="12.75">
      <c r="A113" s="276"/>
      <c r="B113" s="276"/>
      <c r="C113" s="276"/>
      <c r="D113" s="276"/>
      <c r="E113" s="269"/>
      <c r="F113" s="269"/>
      <c r="G113" s="269"/>
      <c r="H113" s="269"/>
      <c r="I113" s="269"/>
      <c r="J113" s="269"/>
      <c r="K113" s="269"/>
      <c r="L113" s="269"/>
      <c r="M113" s="269"/>
    </row>
    <row r="114" spans="1:12" ht="12.75">
      <c r="A114" s="269"/>
      <c r="B114" s="77"/>
      <c r="C114" s="292"/>
      <c r="D114" s="292"/>
      <c r="E114" s="293"/>
      <c r="F114" s="134"/>
      <c r="G114" s="293"/>
      <c r="H114" s="134"/>
      <c r="I114" s="134"/>
      <c r="J114" s="293"/>
      <c r="K114" s="293"/>
      <c r="L114" s="293"/>
    </row>
    <row r="115" spans="3:12" ht="12.75">
      <c r="C115" s="132"/>
      <c r="D115" s="132"/>
      <c r="E115" s="294"/>
      <c r="F115" s="132"/>
      <c r="G115" s="294"/>
      <c r="H115" s="132"/>
      <c r="I115" s="132"/>
      <c r="J115" s="294"/>
      <c r="K115" s="294"/>
      <c r="L115" s="294"/>
    </row>
    <row r="116" spans="3:12" ht="12.75">
      <c r="C116" s="132"/>
      <c r="D116" s="132"/>
      <c r="E116" s="294"/>
      <c r="F116" s="132"/>
      <c r="G116" s="294"/>
      <c r="H116" s="132"/>
      <c r="I116" s="132"/>
      <c r="J116" s="294"/>
      <c r="K116" s="294"/>
      <c r="L116" s="294"/>
    </row>
    <row r="117" spans="3:12" ht="12.75">
      <c r="C117" s="132"/>
      <c r="D117" s="132"/>
      <c r="E117" s="294"/>
      <c r="F117" s="132"/>
      <c r="G117" s="294"/>
      <c r="H117" s="132"/>
      <c r="I117" s="132"/>
      <c r="J117" s="294"/>
      <c r="K117" s="294"/>
      <c r="L117" s="294"/>
    </row>
    <row r="118" spans="3:12" ht="12.75">
      <c r="C118" s="132"/>
      <c r="D118" s="132"/>
      <c r="E118" s="294"/>
      <c r="F118" s="132"/>
      <c r="G118" s="294"/>
      <c r="H118" s="132"/>
      <c r="I118" s="132"/>
      <c r="J118" s="294"/>
      <c r="K118" s="294"/>
      <c r="L118" s="294"/>
    </row>
    <row r="119" spans="3:12" ht="12.75">
      <c r="C119" s="132"/>
      <c r="D119" s="132"/>
      <c r="E119" s="294"/>
      <c r="F119" s="132"/>
      <c r="G119" s="294"/>
      <c r="H119" s="132"/>
      <c r="I119" s="132"/>
      <c r="J119" s="294"/>
      <c r="K119" s="294"/>
      <c r="L119" s="294"/>
    </row>
    <row r="120" spans="3:12" ht="12.75">
      <c r="C120" s="132"/>
      <c r="D120" s="132"/>
      <c r="E120" s="294"/>
      <c r="F120" s="132"/>
      <c r="G120" s="294"/>
      <c r="H120" s="132"/>
      <c r="I120" s="132"/>
      <c r="J120" s="294"/>
      <c r="K120" s="294"/>
      <c r="L120" s="294"/>
    </row>
    <row r="121" spans="3:12" ht="12.75">
      <c r="C121" s="132"/>
      <c r="D121" s="132"/>
      <c r="E121" s="294"/>
      <c r="F121" s="132"/>
      <c r="G121" s="294"/>
      <c r="H121" s="132"/>
      <c r="I121" s="132"/>
      <c r="J121" s="294"/>
      <c r="K121" s="294"/>
      <c r="L121" s="294"/>
    </row>
    <row r="122" spans="3:12" ht="12.75">
      <c r="C122" s="134"/>
      <c r="D122" s="134"/>
      <c r="E122" s="293"/>
      <c r="F122" s="134"/>
      <c r="G122" s="293"/>
      <c r="H122" s="134"/>
      <c r="I122" s="134"/>
      <c r="J122" s="293"/>
      <c r="K122" s="293"/>
      <c r="L122" s="293"/>
    </row>
    <row r="123" spans="3:12" ht="12.75">
      <c r="C123" s="132"/>
      <c r="D123" s="132"/>
      <c r="E123" s="294"/>
      <c r="F123" s="132"/>
      <c r="G123" s="294"/>
      <c r="H123" s="132"/>
      <c r="I123" s="132"/>
      <c r="J123" s="294"/>
      <c r="K123" s="294"/>
      <c r="L123" s="294"/>
    </row>
    <row r="124" spans="3:12" ht="12.75">
      <c r="C124" s="132"/>
      <c r="D124" s="132"/>
      <c r="E124" s="294"/>
      <c r="F124" s="132"/>
      <c r="G124" s="294"/>
      <c r="H124" s="132"/>
      <c r="I124" s="132"/>
      <c r="J124" s="294"/>
      <c r="K124" s="294"/>
      <c r="L124" s="294"/>
    </row>
    <row r="125" spans="3:12" ht="12.75">
      <c r="C125" s="132"/>
      <c r="D125" s="132"/>
      <c r="E125" s="294"/>
      <c r="F125" s="132"/>
      <c r="G125" s="294"/>
      <c r="H125" s="132"/>
      <c r="I125" s="132"/>
      <c r="J125" s="294"/>
      <c r="K125" s="294"/>
      <c r="L125" s="294"/>
    </row>
    <row r="126" spans="3:12" ht="12.75">
      <c r="C126" s="132"/>
      <c r="D126" s="132"/>
      <c r="E126" s="294"/>
      <c r="F126" s="132"/>
      <c r="G126" s="294"/>
      <c r="H126" s="132"/>
      <c r="I126" s="132"/>
      <c r="J126" s="294"/>
      <c r="K126" s="294"/>
      <c r="L126" s="294"/>
    </row>
    <row r="127" spans="3:12" ht="12.75">
      <c r="C127" s="132"/>
      <c r="D127" s="132"/>
      <c r="E127" s="294"/>
      <c r="F127" s="132"/>
      <c r="G127" s="294"/>
      <c r="H127" s="132"/>
      <c r="I127" s="132"/>
      <c r="J127" s="294"/>
      <c r="K127" s="294"/>
      <c r="L127" s="295"/>
    </row>
    <row r="128" spans="3:12" ht="12.75">
      <c r="C128" s="132"/>
      <c r="D128" s="132"/>
      <c r="E128" s="294"/>
      <c r="F128" s="132"/>
      <c r="G128" s="294"/>
      <c r="H128" s="132"/>
      <c r="I128" s="132"/>
      <c r="J128" s="294"/>
      <c r="K128" s="294"/>
      <c r="L128" s="294"/>
    </row>
    <row r="129" spans="3:12" ht="12.75">
      <c r="C129" s="134"/>
      <c r="D129" s="134"/>
      <c r="E129" s="293"/>
      <c r="F129" s="134"/>
      <c r="G129" s="293"/>
      <c r="H129" s="134"/>
      <c r="I129" s="134"/>
      <c r="J129" s="293"/>
      <c r="K129" s="293"/>
      <c r="L129" s="293"/>
    </row>
    <row r="130" spans="3:12" ht="12.75">
      <c r="C130" s="132"/>
      <c r="D130" s="132"/>
      <c r="E130" s="294"/>
      <c r="F130" s="132"/>
      <c r="G130" s="294"/>
      <c r="H130" s="132"/>
      <c r="I130" s="132"/>
      <c r="J130" s="294"/>
      <c r="K130" s="294"/>
      <c r="L130" s="294"/>
    </row>
    <row r="131" spans="3:12" ht="12.75">
      <c r="C131" s="132"/>
      <c r="D131" s="132"/>
      <c r="E131" s="294"/>
      <c r="F131" s="132"/>
      <c r="G131" s="294"/>
      <c r="H131" s="132"/>
      <c r="I131" s="132"/>
      <c r="J131" s="294"/>
      <c r="K131" s="294"/>
      <c r="L131" s="294"/>
    </row>
    <row r="132" spans="3:12" ht="12.75">
      <c r="C132" s="132"/>
      <c r="D132" s="132"/>
      <c r="E132" s="294"/>
      <c r="F132" s="132"/>
      <c r="G132" s="294"/>
      <c r="H132" s="132"/>
      <c r="I132" s="132"/>
      <c r="J132" s="294"/>
      <c r="K132" s="294"/>
      <c r="L132" s="294"/>
    </row>
    <row r="133" spans="3:12" ht="12.75">
      <c r="C133" s="132"/>
      <c r="D133" s="132"/>
      <c r="E133" s="294"/>
      <c r="F133" s="132"/>
      <c r="G133" s="294"/>
      <c r="H133" s="132"/>
      <c r="I133" s="132"/>
      <c r="J133" s="294"/>
      <c r="K133" s="294"/>
      <c r="L133" s="294"/>
    </row>
    <row r="134" spans="3:12" ht="12.75">
      <c r="C134" s="284"/>
      <c r="D134" s="132"/>
      <c r="E134" s="294"/>
      <c r="F134" s="132"/>
      <c r="G134" s="294"/>
      <c r="H134" s="132"/>
      <c r="I134" s="132"/>
      <c r="J134" s="294"/>
      <c r="K134" s="294"/>
      <c r="L134" s="294"/>
    </row>
    <row r="135" spans="3:12" ht="12.75">
      <c r="C135" s="132"/>
      <c r="D135" s="132"/>
      <c r="E135" s="294"/>
      <c r="F135" s="132"/>
      <c r="G135" s="294"/>
      <c r="H135" s="132"/>
      <c r="I135" s="132"/>
      <c r="J135" s="294"/>
      <c r="K135" s="294"/>
      <c r="L135" s="294"/>
    </row>
    <row r="136" spans="3:12" ht="12.75">
      <c r="C136" s="132"/>
      <c r="D136" s="132"/>
      <c r="E136" s="294"/>
      <c r="F136" s="132"/>
      <c r="G136" s="294"/>
      <c r="H136" s="132"/>
      <c r="I136" s="132"/>
      <c r="J136" s="294"/>
      <c r="K136" s="294"/>
      <c r="L136" s="295"/>
    </row>
    <row r="137" spans="3:12" ht="12.75">
      <c r="C137" s="132"/>
      <c r="D137" s="132"/>
      <c r="E137" s="294"/>
      <c r="F137" s="132"/>
      <c r="G137" s="294"/>
      <c r="H137" s="132"/>
      <c r="I137" s="132"/>
      <c r="J137" s="294"/>
      <c r="K137" s="294"/>
      <c r="L137" s="294"/>
    </row>
    <row r="140" spans="2:12" ht="12.75">
      <c r="B140" s="263"/>
      <c r="C140" s="263"/>
      <c r="D140" s="263"/>
      <c r="I140" s="265"/>
      <c r="K140" s="265"/>
      <c r="L140" s="265"/>
    </row>
    <row r="141" spans="1:13" ht="13.5">
      <c r="A141" s="266"/>
      <c r="B141" s="267"/>
      <c r="C141" s="266"/>
      <c r="D141" s="266"/>
      <c r="E141" s="111"/>
      <c r="F141" s="258"/>
      <c r="G141" s="111"/>
      <c r="H141" s="258"/>
      <c r="I141" s="111"/>
      <c r="J141" s="111"/>
      <c r="K141" s="258"/>
      <c r="L141" s="111"/>
      <c r="M141" s="111"/>
    </row>
    <row r="142" spans="1:13" ht="13.5">
      <c r="A142" s="266"/>
      <c r="B142" s="266"/>
      <c r="C142" s="266"/>
      <c r="D142" s="266"/>
      <c r="E142" s="111"/>
      <c r="F142" s="268"/>
      <c r="G142" s="268"/>
      <c r="H142" s="258"/>
      <c r="I142" s="111"/>
      <c r="J142" s="111"/>
      <c r="K142" s="258"/>
      <c r="L142" s="111"/>
      <c r="M142" s="269"/>
    </row>
    <row r="143" spans="1:13" ht="13.5">
      <c r="A143" s="266"/>
      <c r="B143" s="266"/>
      <c r="C143" s="266"/>
      <c r="D143" s="266"/>
      <c r="E143" s="111"/>
      <c r="F143" s="258"/>
      <c r="G143" s="258"/>
      <c r="H143" s="111"/>
      <c r="I143" s="111"/>
      <c r="J143" s="111"/>
      <c r="K143" s="111"/>
      <c r="L143" s="111"/>
      <c r="M143" s="269"/>
    </row>
    <row r="144" spans="1:13" ht="13.5">
      <c r="A144" s="266"/>
      <c r="B144" s="266"/>
      <c r="C144" s="266"/>
      <c r="D144" s="266"/>
      <c r="E144" s="111"/>
      <c r="F144" s="111"/>
      <c r="G144" s="111"/>
      <c r="H144" s="111"/>
      <c r="I144" s="270"/>
      <c r="J144" s="271"/>
      <c r="K144" s="271"/>
      <c r="L144" s="271"/>
      <c r="M144" s="269"/>
    </row>
    <row r="145" spans="1:13" ht="13.5">
      <c r="A145" s="266"/>
      <c r="B145" s="266"/>
      <c r="C145" s="266"/>
      <c r="D145" s="272"/>
      <c r="E145" s="111"/>
      <c r="F145" s="111"/>
      <c r="G145" s="273"/>
      <c r="H145" s="111"/>
      <c r="I145" s="274"/>
      <c r="J145" s="275"/>
      <c r="K145" s="111"/>
      <c r="L145" s="111"/>
      <c r="M145" s="269"/>
    </row>
    <row r="146" spans="1:13" ht="12.75">
      <c r="A146" s="276"/>
      <c r="B146" s="276"/>
      <c r="C146" s="276"/>
      <c r="D146" s="276"/>
      <c r="E146" s="269"/>
      <c r="F146" s="269"/>
      <c r="G146" s="269"/>
      <c r="H146" s="269"/>
      <c r="I146" s="269"/>
      <c r="J146" s="269"/>
      <c r="K146" s="269"/>
      <c r="L146" s="269"/>
      <c r="M146" s="269"/>
    </row>
    <row r="147" spans="1:12" ht="12.75">
      <c r="A147" s="296"/>
      <c r="B147" s="297"/>
      <c r="C147" s="292"/>
      <c r="D147" s="292"/>
      <c r="E147" s="293"/>
      <c r="F147" s="134"/>
      <c r="G147" s="293"/>
      <c r="H147" s="134"/>
      <c r="I147" s="134"/>
      <c r="J147" s="293"/>
      <c r="K147" s="293"/>
      <c r="L147" s="293"/>
    </row>
    <row r="148" spans="2:12" ht="12.75">
      <c r="B148" s="77"/>
      <c r="C148" s="298"/>
      <c r="D148" s="298"/>
      <c r="E148" s="294"/>
      <c r="F148" s="132"/>
      <c r="G148" s="294"/>
      <c r="H148" s="132"/>
      <c r="I148" s="132"/>
      <c r="J148" s="294"/>
      <c r="K148" s="294"/>
      <c r="L148" s="294"/>
    </row>
    <row r="149" spans="3:12" ht="12.75">
      <c r="C149" s="278"/>
      <c r="D149" s="278"/>
      <c r="E149" s="294"/>
      <c r="F149" s="132"/>
      <c r="G149" s="294"/>
      <c r="H149" s="132"/>
      <c r="I149" s="132"/>
      <c r="J149" s="294"/>
      <c r="K149" s="294"/>
      <c r="L149" s="294"/>
    </row>
    <row r="150" spans="3:12" ht="12.75">
      <c r="C150" s="278"/>
      <c r="D150" s="278"/>
      <c r="E150" s="294"/>
      <c r="F150" s="132"/>
      <c r="G150" s="294"/>
      <c r="H150" s="132"/>
      <c r="I150" s="132"/>
      <c r="J150" s="294"/>
      <c r="K150" s="294"/>
      <c r="L150" s="294"/>
    </row>
    <row r="151" spans="3:12" ht="12.75">
      <c r="C151" s="278"/>
      <c r="D151" s="278"/>
      <c r="E151" s="294"/>
      <c r="F151" s="132"/>
      <c r="G151" s="294"/>
      <c r="H151" s="132"/>
      <c r="I151" s="132"/>
      <c r="J151" s="294"/>
      <c r="K151" s="294"/>
      <c r="L151" s="294"/>
    </row>
    <row r="152" spans="3:12" ht="12.75">
      <c r="C152" s="278"/>
      <c r="D152" s="278"/>
      <c r="E152" s="294"/>
      <c r="F152" s="132"/>
      <c r="G152" s="294"/>
      <c r="H152" s="132"/>
      <c r="I152" s="132"/>
      <c r="J152" s="294"/>
      <c r="K152" s="294"/>
      <c r="L152" s="294"/>
    </row>
    <row r="153" spans="3:12" ht="12.75">
      <c r="C153" s="278"/>
      <c r="D153" s="278"/>
      <c r="E153" s="294"/>
      <c r="F153" s="132"/>
      <c r="G153" s="294"/>
      <c r="H153" s="132"/>
      <c r="I153" s="132"/>
      <c r="J153" s="294"/>
      <c r="K153" s="294"/>
      <c r="L153" s="294"/>
    </row>
    <row r="154" spans="3:12" ht="12.75">
      <c r="C154" s="278"/>
      <c r="D154" s="278"/>
      <c r="E154" s="294"/>
      <c r="F154" s="132"/>
      <c r="G154" s="294"/>
      <c r="H154" s="132"/>
      <c r="I154" s="132"/>
      <c r="J154" s="294"/>
      <c r="K154" s="294"/>
      <c r="L154" s="294"/>
    </row>
    <row r="155" spans="3:12" ht="12.75">
      <c r="C155" s="285"/>
      <c r="D155" s="285"/>
      <c r="E155" s="286"/>
      <c r="F155" s="286"/>
      <c r="G155" s="294"/>
      <c r="H155" s="286"/>
      <c r="I155" s="132"/>
      <c r="J155" s="294"/>
      <c r="K155" s="286"/>
      <c r="L155" s="286"/>
    </row>
    <row r="156" spans="3:12" ht="12.75">
      <c r="C156" s="278"/>
      <c r="D156" s="278"/>
      <c r="E156" s="294"/>
      <c r="F156" s="132"/>
      <c r="G156" s="294"/>
      <c r="H156" s="132"/>
      <c r="I156" s="132"/>
      <c r="J156" s="294"/>
      <c r="K156" s="288"/>
      <c r="L156" s="288"/>
    </row>
    <row r="157" spans="1:12" ht="12.75">
      <c r="A157" s="277"/>
      <c r="B157" s="263"/>
      <c r="C157" s="278"/>
      <c r="D157" s="278"/>
      <c r="E157" s="294"/>
      <c r="F157" s="132"/>
      <c r="G157" s="294"/>
      <c r="H157" s="132"/>
      <c r="I157" s="132"/>
      <c r="J157" s="294"/>
      <c r="K157" s="288"/>
      <c r="L157" s="288"/>
    </row>
    <row r="158" spans="2:12" ht="12.75">
      <c r="B158" s="263"/>
      <c r="C158" s="282"/>
      <c r="D158" s="282"/>
      <c r="E158" s="293"/>
      <c r="F158" s="134"/>
      <c r="G158" s="294"/>
      <c r="H158" s="134"/>
      <c r="I158" s="134"/>
      <c r="J158" s="293"/>
      <c r="K158" s="293"/>
      <c r="L158" s="293"/>
    </row>
    <row r="159" spans="3:12" ht="12.75">
      <c r="C159" s="278"/>
      <c r="D159" s="278"/>
      <c r="E159" s="294"/>
      <c r="F159" s="132"/>
      <c r="G159" s="294"/>
      <c r="H159" s="132"/>
      <c r="I159" s="132"/>
      <c r="J159" s="294"/>
      <c r="K159" s="288"/>
      <c r="L159" s="288"/>
    </row>
    <row r="160" spans="1:12" ht="12.75">
      <c r="A160" s="277"/>
      <c r="B160" s="263"/>
      <c r="C160" s="278"/>
      <c r="D160" s="278"/>
      <c r="E160" s="294"/>
      <c r="F160" s="132"/>
      <c r="G160" s="294"/>
      <c r="H160" s="132"/>
      <c r="I160" s="132"/>
      <c r="J160" s="294"/>
      <c r="K160" s="288"/>
      <c r="L160" s="288"/>
    </row>
    <row r="161" spans="3:12" ht="12.75">
      <c r="C161" s="278"/>
      <c r="D161" s="278"/>
      <c r="E161" s="294"/>
      <c r="F161" s="132"/>
      <c r="G161" s="294"/>
      <c r="H161" s="132"/>
      <c r="I161" s="132"/>
      <c r="J161" s="294"/>
      <c r="K161" s="288"/>
      <c r="L161" s="288"/>
    </row>
    <row r="162" spans="2:12" ht="12.75">
      <c r="B162" s="263"/>
      <c r="C162" s="282"/>
      <c r="D162" s="282"/>
      <c r="E162" s="293"/>
      <c r="F162" s="282"/>
      <c r="G162" s="294"/>
      <c r="H162" s="282"/>
      <c r="I162" s="132"/>
      <c r="J162" s="293"/>
      <c r="K162" s="293"/>
      <c r="L162" s="293"/>
    </row>
    <row r="163" spans="3:12" ht="12.75">
      <c r="C163" s="278"/>
      <c r="D163" s="278"/>
      <c r="E163" s="294"/>
      <c r="F163" s="132"/>
      <c r="G163" s="294"/>
      <c r="H163" s="132"/>
      <c r="I163" s="132"/>
      <c r="J163" s="294"/>
      <c r="K163" s="288"/>
      <c r="L163" s="288"/>
    </row>
    <row r="164" spans="3:12" ht="12.75">
      <c r="C164" s="278"/>
      <c r="D164" s="278"/>
      <c r="E164" s="294"/>
      <c r="F164" s="132"/>
      <c r="G164" s="294"/>
      <c r="H164" s="132"/>
      <c r="I164" s="132"/>
      <c r="J164" s="294"/>
      <c r="K164" s="288"/>
      <c r="L164" s="288"/>
    </row>
    <row r="165" spans="2:12" ht="12.75">
      <c r="B165" s="263"/>
      <c r="C165" s="282"/>
      <c r="D165" s="282"/>
      <c r="E165" s="293"/>
      <c r="F165" s="282"/>
      <c r="G165" s="294"/>
      <c r="H165" s="282"/>
      <c r="I165" s="134"/>
      <c r="J165" s="293"/>
      <c r="K165" s="293"/>
      <c r="L165" s="293"/>
    </row>
    <row r="166" spans="3:12" ht="12.75">
      <c r="C166" s="278"/>
      <c r="D166" s="278"/>
      <c r="E166" s="293"/>
      <c r="F166" s="132"/>
      <c r="G166" s="294"/>
      <c r="H166" s="132"/>
      <c r="I166" s="132"/>
      <c r="J166" s="294"/>
      <c r="K166" s="293"/>
      <c r="L166" s="293"/>
    </row>
    <row r="167" spans="3:12" ht="12.75">
      <c r="C167" s="278"/>
      <c r="D167" s="278"/>
      <c r="E167" s="293"/>
      <c r="F167" s="132"/>
      <c r="G167" s="294"/>
      <c r="H167" s="132"/>
      <c r="I167" s="132"/>
      <c r="J167" s="294"/>
      <c r="K167" s="293"/>
      <c r="L167" s="293"/>
    </row>
    <row r="168" spans="2:12" ht="12.75">
      <c r="B168" s="263"/>
      <c r="C168" s="299"/>
      <c r="D168" s="130"/>
      <c r="E168" s="300"/>
      <c r="F168" s="301"/>
      <c r="G168" s="294"/>
      <c r="H168" s="301"/>
      <c r="I168" s="132"/>
      <c r="J168" s="294"/>
      <c r="K168" s="300"/>
      <c r="L168" s="300"/>
    </row>
    <row r="169" spans="3:12" ht="12.75">
      <c r="C169" s="278"/>
      <c r="D169" s="278"/>
      <c r="E169" s="294"/>
      <c r="F169" s="132"/>
      <c r="G169" s="294"/>
      <c r="H169" s="132"/>
      <c r="I169" s="132"/>
      <c r="J169" s="294"/>
      <c r="K169" s="288"/>
      <c r="L169" s="288"/>
    </row>
    <row r="173" spans="2:4" ht="12.75">
      <c r="B173" s="97"/>
      <c r="C173" s="97"/>
      <c r="D173" s="97"/>
    </row>
    <row r="174" spans="2:4" ht="12.75">
      <c r="B174" s="97"/>
      <c r="C174" s="97"/>
      <c r="D174" s="97"/>
    </row>
    <row r="175" spans="2:4" ht="12.75">
      <c r="B175" s="97"/>
      <c r="C175" s="97"/>
      <c r="D175" s="97"/>
    </row>
    <row r="176" spans="2:4" ht="12.75">
      <c r="B176" s="97"/>
      <c r="C176" s="97"/>
      <c r="D176" s="97"/>
    </row>
    <row r="177" spans="2:4" ht="12.75">
      <c r="B177" s="97"/>
      <c r="C177" s="97"/>
      <c r="D177" s="97"/>
    </row>
    <row r="178" spans="2:4" ht="12.75">
      <c r="B178" s="97"/>
      <c r="C178" s="97"/>
      <c r="D178" s="97"/>
    </row>
    <row r="179" spans="2:4" ht="12.75">
      <c r="B179" s="97"/>
      <c r="C179" s="97"/>
      <c r="D179" s="97"/>
    </row>
    <row r="180" spans="2:4" ht="12.75">
      <c r="B180" s="97"/>
      <c r="C180" s="97"/>
      <c r="D180" s="97"/>
    </row>
    <row r="199" spans="2:4" ht="12.75">
      <c r="B199" s="97"/>
      <c r="C199" s="97"/>
      <c r="D199" s="97"/>
    </row>
    <row r="200" spans="2:4" ht="12.75">
      <c r="B200" s="97"/>
      <c r="C200" s="97"/>
      <c r="D200" s="97"/>
    </row>
    <row r="201" spans="2:4" ht="12.75">
      <c r="B201" s="97"/>
      <c r="C201" s="97"/>
      <c r="D201" s="97"/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/>
  <dc:description/>
  <cp:lastModifiedBy>SPF</cp:lastModifiedBy>
  <cp:lastPrinted>2002-01-25T09:14:02Z</cp:lastPrinted>
  <dcterms:created xsi:type="dcterms:W3CDTF">2001-11-07T11:33:35Z</dcterms:created>
  <dcterms:modified xsi:type="dcterms:W3CDTF">2002-03-08T12:39:41Z</dcterms:modified>
  <cp:category/>
  <cp:version/>
  <cp:contentType/>
  <cp:contentStatus/>
</cp:coreProperties>
</file>