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85" windowHeight="7995" activeTab="0"/>
  </bookViews>
  <sheets>
    <sheet name="Účt.záv." sheetId="1" r:id="rId1"/>
    <sheet name="Súvaha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<sst xmlns="http://schemas.openxmlformats.org/spreadsheetml/2006/main" count="206" uniqueCount="139">
  <si>
    <t>Slovenský pozemkový fond, Bratislava</t>
  </si>
  <si>
    <t>Kap.</t>
  </si>
  <si>
    <t>Položková skladba rozpočtu</t>
  </si>
  <si>
    <t>Korigovaný</t>
  </si>
  <si>
    <t>Skutočné</t>
  </si>
  <si>
    <t>Plnenie</t>
  </si>
  <si>
    <t xml:space="preserve">rozpočet </t>
  </si>
  <si>
    <t>plnenie k</t>
  </si>
  <si>
    <t>v %</t>
  </si>
  <si>
    <t xml:space="preserve">uzn.vlády </t>
  </si>
  <si>
    <t>1.</t>
  </si>
  <si>
    <t>2.</t>
  </si>
  <si>
    <t>3.</t>
  </si>
  <si>
    <t>4.</t>
  </si>
  <si>
    <t>I.</t>
  </si>
  <si>
    <t>PRÍJMY</t>
  </si>
  <si>
    <t>A.</t>
  </si>
  <si>
    <t>VODE MAJ. ŠTÁTU NA PRIVAT.</t>
  </si>
  <si>
    <t>SUBJEKT v zmysle zák.č.92/1991 Zb.</t>
  </si>
  <si>
    <t>v znení doplnkov</t>
  </si>
  <si>
    <t>v   t o m :</t>
  </si>
  <si>
    <t xml:space="preserve">1. Z privatizácie ŠM </t>
  </si>
  <si>
    <t>2. Z privatizácie STS</t>
  </si>
  <si>
    <t>-</t>
  </si>
  <si>
    <t>3. Z predaja nehnuteľného majetku</t>
  </si>
  <si>
    <t xml:space="preserve">    podľa § 45, § 47 písm. b/</t>
  </si>
  <si>
    <t xml:space="preserve">    zák č. 92/1991 Zb.v znení doplnkov</t>
  </si>
  <si>
    <t>4. Z predaja akcií SPF</t>
  </si>
  <si>
    <t>5. Z výnosov za podielové listy v PPSS a.s.</t>
  </si>
  <si>
    <t>B.</t>
  </si>
  <si>
    <t>MAJETKU ŠTÁTU v zmysle zák. číslo</t>
  </si>
  <si>
    <t>229/91 a 330/91 v znení doplnkov</t>
  </si>
  <si>
    <t>1. Za prenájom poľnohosp. pôdy</t>
  </si>
  <si>
    <t>2. Za prenájom výkonu poľov. práva</t>
  </si>
  <si>
    <t>3. Za prenájom nehnuteľností</t>
  </si>
  <si>
    <t xml:space="preserve">    v správe SPF - budovy</t>
  </si>
  <si>
    <t>4. Za predaný hmotný majetok SPF</t>
  </si>
  <si>
    <t>5. Za prenájom lesných pozemkov</t>
  </si>
  <si>
    <t>6. Za predaj pozemkov</t>
  </si>
  <si>
    <t xml:space="preserve">7. Za predaj nehnuteľného </t>
  </si>
  <si>
    <t xml:space="preserve">    majetku SPF ( byty )</t>
  </si>
  <si>
    <t>8. Za iné príjmy a účastnícke</t>
  </si>
  <si>
    <t xml:space="preserve">    poplatky</t>
  </si>
  <si>
    <t>9. Za prenájom nehnuteľností</t>
  </si>
  <si>
    <t xml:space="preserve">    v správe SPF ( daň )</t>
  </si>
  <si>
    <t>C.</t>
  </si>
  <si>
    <t xml:space="preserve">a ostatných finančných výnosov </t>
  </si>
  <si>
    <t xml:space="preserve">P R Í J M Y </t>
  </si>
  <si>
    <t>S P O L U ( A + B + C )</t>
  </si>
  <si>
    <t>II.</t>
  </si>
  <si>
    <t>VÝDAVKY</t>
  </si>
  <si>
    <t>1. Na nákup investičného majetku</t>
  </si>
  <si>
    <t xml:space="preserve">    pre SPF</t>
  </si>
  <si>
    <t>2. Na výkup pozemkov podľa</t>
  </si>
  <si>
    <t xml:space="preserve">     zákona 180/1995 Z.z. </t>
  </si>
  <si>
    <t>3. Na investičnú rekonštrukciu</t>
  </si>
  <si>
    <t xml:space="preserve">    budov slúžiacich pre činn. SPF</t>
  </si>
  <si>
    <t>1. Hmotné výdavky vrátane</t>
  </si>
  <si>
    <t xml:space="preserve">    odpisov investič. majetku</t>
  </si>
  <si>
    <t>a) 501 - spotreba materiálu</t>
  </si>
  <si>
    <t>b) 502 - spotreba energie</t>
  </si>
  <si>
    <t>c) 551 - odpisy investič. majetku</t>
  </si>
  <si>
    <t>d) 552 - zostatková cena</t>
  </si>
  <si>
    <t xml:space="preserve">    predaného (vyradeného) IM</t>
  </si>
  <si>
    <t>e) 511 - opravy a údržba</t>
  </si>
  <si>
    <t>a) 521 - mzdové náklady</t>
  </si>
  <si>
    <t>b) 524 - zákonné poistné fondy</t>
  </si>
  <si>
    <t>c) 512 - cestovné náhrady</t>
  </si>
  <si>
    <t>d) 513 - reprezentačné</t>
  </si>
  <si>
    <t>e) 549 - ostatné finanč. náklady</t>
  </si>
  <si>
    <t xml:space="preserve">   (zákonné poistenie,1,5 % soc.fond,</t>
  </si>
  <si>
    <t xml:space="preserve">    3 % DDP)</t>
  </si>
  <si>
    <t xml:space="preserve">a) 518 - ostatné služby pre </t>
  </si>
  <si>
    <t xml:space="preserve">     potreby SPF</t>
  </si>
  <si>
    <t>b) 518 - privatizácia, geodet. práce,</t>
  </si>
  <si>
    <t xml:space="preserve">     geometric. plány, inzercia,ortomapy,</t>
  </si>
  <si>
    <t xml:space="preserve">     záhradkové osady a pod.</t>
  </si>
  <si>
    <t>a) 548 - manká a škody(92/91 Zb.a iné)</t>
  </si>
  <si>
    <t>b) 549 - rešt.náhr.pre opráv.osoby</t>
  </si>
  <si>
    <t>c) 518 - náklady na likvid.neupotr.</t>
  </si>
  <si>
    <t xml:space="preserve">    majetku HMZ a nehnuteľ.majet.</t>
  </si>
  <si>
    <t xml:space="preserve">    vybratého na reštitúcie</t>
  </si>
  <si>
    <t>d) náklady na uspor.pozem.vlast-</t>
  </si>
  <si>
    <t xml:space="preserve">     níctva zákon 180/95 Z.z.</t>
  </si>
  <si>
    <t>e) 53 - dane a poplatky</t>
  </si>
  <si>
    <t>spolu ( A + B )</t>
  </si>
  <si>
    <t>III.</t>
  </si>
  <si>
    <t>SALDO rozpočtu</t>
  </si>
  <si>
    <t>I. PRÍJMY</t>
  </si>
  <si>
    <t xml:space="preserve">   s p o l u :</t>
  </si>
  <si>
    <t>II. VÝDAVKY</t>
  </si>
  <si>
    <t xml:space="preserve">    s p o l u :</t>
  </si>
  <si>
    <t>R O Z D I E L    +  - :</t>
  </si>
  <si>
    <t>Údaje v tis. Sk</t>
  </si>
  <si>
    <t>A K T Í V A</t>
  </si>
  <si>
    <t>P A S Í V A</t>
  </si>
  <si>
    <t>Stav</t>
  </si>
  <si>
    <t>Index</t>
  </si>
  <si>
    <t xml:space="preserve">                  S t a v :</t>
  </si>
  <si>
    <t>k</t>
  </si>
  <si>
    <t xml:space="preserve">         P A S Í V A</t>
  </si>
  <si>
    <t xml:space="preserve">                 S t a v :</t>
  </si>
  <si>
    <t xml:space="preserve"> 1. Stále aktíva </t>
  </si>
  <si>
    <t>1.  Majetkové fondy</t>
  </si>
  <si>
    <t xml:space="preserve"> 2. Peňažné a platobné prostriedky</t>
  </si>
  <si>
    <t>2.  Finančné fondy</t>
  </si>
  <si>
    <t xml:space="preserve"> 3. Pohľadávky</t>
  </si>
  <si>
    <t>3.  Záväzky</t>
  </si>
  <si>
    <t xml:space="preserve"> 4.  Zásoby</t>
  </si>
  <si>
    <t>4.  Hospodársky výsledok</t>
  </si>
  <si>
    <t xml:space="preserve">     bežného roku</t>
  </si>
  <si>
    <t xml:space="preserve"> 5.  Náklady budúcich</t>
  </si>
  <si>
    <t>5.  Nerozdelený zisk</t>
  </si>
  <si>
    <t xml:space="preserve">      období</t>
  </si>
  <si>
    <t xml:space="preserve">     z minulých rokov</t>
  </si>
  <si>
    <t>7.  Výnosy budúcich období</t>
  </si>
  <si>
    <t xml:space="preserve">     S P O L U   a k t í v a :</t>
  </si>
  <si>
    <t>S P O L U   p a s í v a :</t>
  </si>
  <si>
    <t xml:space="preserve">S P O L U   p a s í v a : </t>
  </si>
  <si>
    <t xml:space="preserve">Vypracovali: Ing. Májeková, Kujanová, Leštáková </t>
  </si>
  <si>
    <t xml:space="preserve">S Ú V A H A   S P F </t>
  </si>
  <si>
    <r>
      <t>PRÍJMY</t>
    </r>
    <r>
      <rPr>
        <sz val="11"/>
        <rFont val="Arial Narrow"/>
        <family val="2"/>
      </rPr>
      <t xml:space="preserve"> Z VÝNOSOV PRI PRE- </t>
    </r>
  </si>
  <si>
    <r>
      <t>PRÍJMY</t>
    </r>
    <r>
      <rPr>
        <sz val="11"/>
        <rFont val="Arial Narrow"/>
        <family val="2"/>
      </rPr>
      <t xml:space="preserve"> Z VÝNOSOV PRI SPRÁVE </t>
    </r>
  </si>
  <si>
    <r>
      <t>PRÍJMY</t>
    </r>
    <r>
      <rPr>
        <sz val="11"/>
        <rFont val="Arial Narrow"/>
        <family val="2"/>
      </rPr>
      <t xml:space="preserve"> z kapitálových</t>
    </r>
  </si>
  <si>
    <r>
      <t>INVESTIČNÉ VÝDAVKY</t>
    </r>
    <r>
      <rPr>
        <sz val="11"/>
        <rFont val="Arial Narrow"/>
        <family val="2"/>
      </rPr>
      <t xml:space="preserve">  spolu:</t>
    </r>
  </si>
  <si>
    <r>
      <t>NEINVESTIČNÉ VÝDAVKY</t>
    </r>
    <r>
      <rPr>
        <sz val="11"/>
        <rFont val="Arial Narrow"/>
        <family val="2"/>
      </rPr>
      <t xml:space="preserve">  spolu:</t>
    </r>
  </si>
  <si>
    <r>
      <t xml:space="preserve">2. </t>
    </r>
    <r>
      <rPr>
        <b/>
        <sz val="11"/>
        <rFont val="Arial Narrow"/>
        <family val="2"/>
      </rPr>
      <t xml:space="preserve">Osobné výdavky </t>
    </r>
    <r>
      <rPr>
        <sz val="11"/>
        <rFont val="Arial Narrow"/>
        <family val="2"/>
      </rPr>
      <t>spolu:</t>
    </r>
  </si>
  <si>
    <r>
      <t xml:space="preserve">3. </t>
    </r>
    <r>
      <rPr>
        <b/>
        <sz val="11"/>
        <rFont val="Arial Narrow"/>
        <family val="2"/>
      </rPr>
      <t>Služby spolu:</t>
    </r>
  </si>
  <si>
    <r>
      <t xml:space="preserve">4. </t>
    </r>
    <r>
      <rPr>
        <b/>
        <sz val="11"/>
        <rFont val="Arial Narrow"/>
        <family val="2"/>
      </rPr>
      <t>Finančné náklady</t>
    </r>
    <r>
      <rPr>
        <sz val="11"/>
        <rFont val="Arial Narrow"/>
        <family val="2"/>
      </rPr>
      <t xml:space="preserve"> spolu:</t>
    </r>
  </si>
  <si>
    <t>Údaje v tis Sk</t>
  </si>
  <si>
    <t xml:space="preserve">                 Analytický prehľad plnenia rozpočtu SPF za rok 2005</t>
  </si>
  <si>
    <t xml:space="preserve"> 31.12.2005</t>
  </si>
  <si>
    <t>č.807/2005</t>
  </si>
  <si>
    <t>Rok 2005</t>
  </si>
  <si>
    <t xml:space="preserve">   k   31. 12. 2005 </t>
  </si>
  <si>
    <t>Bratislava dňa 20. januára 2006</t>
  </si>
  <si>
    <t xml:space="preserve"> 6.  Odhadné účty aktívne</t>
  </si>
  <si>
    <t xml:space="preserve">6.  Odhadné účty pasívne  </t>
  </si>
  <si>
    <t xml:space="preserve"> 7.  Príjmy budúcich období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</si>
</sst>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"/>
    <numFmt numFmtId="165" formatCode="#,##0.0"/>
  </numFmts>
  <fonts count="17">
    <font>
      <sz val="10"/>
      <name val="Arial"/>
      <family val="0"/>
    </font>
    <font>
      <sz val="8"/>
      <name val="Arial"/>
      <family val="0"/>
    </font>
    <font>
      <b/>
      <i/>
      <sz val="10"/>
      <name val="Arial Narrow"/>
      <family val="2"/>
    </font>
    <font>
      <i/>
      <sz val="9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2"/>
      <name val="Arial"/>
      <family val="0"/>
    </font>
    <font>
      <b/>
      <i/>
      <sz val="12"/>
      <color indexed="11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4"/>
      <name val="Arial Narrow"/>
      <family val="2"/>
    </font>
    <font>
      <b/>
      <i/>
      <sz val="1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9" fillId="0" borderId="6" xfId="0" applyFont="1" applyBorder="1" applyAlignment="1">
      <alignment/>
    </xf>
    <xf numFmtId="14" fontId="11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7" xfId="0" applyFont="1" applyBorder="1" applyAlignment="1">
      <alignment/>
    </xf>
    <xf numFmtId="3" fontId="9" fillId="0" borderId="8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165" fontId="9" fillId="0" borderId="4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/>
    </xf>
    <xf numFmtId="165" fontId="9" fillId="0" borderId="4" xfId="0" applyNumberFormat="1" applyFont="1" applyBorder="1" applyAlignment="1">
      <alignment/>
    </xf>
    <xf numFmtId="0" fontId="9" fillId="0" borderId="5" xfId="0" applyFont="1" applyBorder="1" applyAlignment="1">
      <alignment horizontal="left"/>
    </xf>
    <xf numFmtId="3" fontId="9" fillId="0" borderId="5" xfId="0" applyNumberFormat="1" applyFont="1" applyBorder="1" applyAlignment="1">
      <alignment horizontal="right"/>
    </xf>
    <xf numFmtId="165" fontId="9" fillId="0" borderId="5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/>
    </xf>
    <xf numFmtId="165" fontId="9" fillId="0" borderId="5" xfId="0" applyNumberFormat="1" applyFont="1" applyBorder="1" applyAlignment="1">
      <alignment/>
    </xf>
    <xf numFmtId="3" fontId="9" fillId="0" borderId="5" xfId="0" applyNumberFormat="1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/>
    </xf>
    <xf numFmtId="3" fontId="9" fillId="0" borderId="11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right"/>
    </xf>
    <xf numFmtId="3" fontId="9" fillId="0" borderId="9" xfId="0" applyNumberFormat="1" applyFont="1" applyBorder="1" applyAlignment="1">
      <alignment horizontal="center"/>
    </xf>
    <xf numFmtId="165" fontId="9" fillId="0" borderId="6" xfId="0" applyNumberFormat="1" applyFont="1" applyBorder="1" applyAlignment="1">
      <alignment horizontal="right"/>
    </xf>
    <xf numFmtId="0" fontId="9" fillId="0" borderId="9" xfId="0" applyFont="1" applyBorder="1" applyAlignment="1">
      <alignment/>
    </xf>
    <xf numFmtId="3" fontId="9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3" fontId="11" fillId="0" borderId="4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165" fontId="11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3" fontId="11" fillId="0" borderId="4" xfId="0" applyNumberFormat="1" applyFont="1" applyBorder="1" applyAlignment="1">
      <alignment/>
    </xf>
    <xf numFmtId="165" fontId="11" fillId="0" borderId="4" xfId="0" applyNumberFormat="1" applyFont="1" applyBorder="1" applyAlignment="1">
      <alignment/>
    </xf>
    <xf numFmtId="3" fontId="9" fillId="0" borderId="6" xfId="0" applyNumberFormat="1" applyFont="1" applyBorder="1" applyAlignment="1">
      <alignment horizontal="left"/>
    </xf>
    <xf numFmtId="165" fontId="9" fillId="0" borderId="6" xfId="0" applyNumberFormat="1" applyFont="1" applyBorder="1" applyAlignment="1">
      <alignment/>
    </xf>
    <xf numFmtId="49" fontId="9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3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3" fillId="0" borderId="4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164" fontId="13" fillId="0" borderId="6" xfId="0" applyNumberFormat="1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4" fillId="0" borderId="5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3" fontId="13" fillId="0" borderId="4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/>
    </xf>
    <xf numFmtId="165" fontId="15" fillId="0" borderId="4" xfId="0" applyNumberFormat="1" applyFont="1" applyBorder="1" applyAlignment="1">
      <alignment/>
    </xf>
    <xf numFmtId="0" fontId="15" fillId="0" borderId="5" xfId="0" applyFont="1" applyBorder="1" applyAlignment="1">
      <alignment/>
    </xf>
    <xf numFmtId="0" fontId="15" fillId="0" borderId="13" xfId="0" applyFont="1" applyBorder="1" applyAlignment="1">
      <alignment horizontal="left"/>
    </xf>
    <xf numFmtId="3" fontId="16" fillId="0" borderId="5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/>
    </xf>
    <xf numFmtId="165" fontId="15" fillId="0" borderId="5" xfId="0" applyNumberFormat="1" applyFont="1" applyBorder="1" applyAlignment="1">
      <alignment/>
    </xf>
    <xf numFmtId="3" fontId="15" fillId="0" borderId="5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165" fontId="14" fillId="0" borderId="5" xfId="0" applyNumberFormat="1" applyFont="1" applyBorder="1" applyAlignment="1">
      <alignment/>
    </xf>
    <xf numFmtId="3" fontId="15" fillId="0" borderId="5" xfId="0" applyNumberFormat="1" applyFont="1" applyBorder="1" applyAlignment="1">
      <alignment horizontal="center"/>
    </xf>
    <xf numFmtId="165" fontId="15" fillId="0" borderId="5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 horizontal="right"/>
    </xf>
    <xf numFmtId="0" fontId="15" fillId="0" borderId="6" xfId="0" applyFont="1" applyBorder="1" applyAlignment="1">
      <alignment/>
    </xf>
    <xf numFmtId="0" fontId="15" fillId="0" borderId="16" xfId="0" applyFont="1" applyBorder="1" applyAlignment="1">
      <alignment horizontal="left"/>
    </xf>
    <xf numFmtId="0" fontId="14" fillId="0" borderId="4" xfId="0" applyFont="1" applyBorder="1" applyAlignment="1">
      <alignment/>
    </xf>
    <xf numFmtId="3" fontId="15" fillId="0" borderId="4" xfId="0" applyNumberFormat="1" applyFont="1" applyBorder="1" applyAlignment="1">
      <alignment/>
    </xf>
    <xf numFmtId="3" fontId="15" fillId="0" borderId="6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3" fontId="15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165" fontId="15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14" xfId="0" applyFont="1" applyFill="1" applyBorder="1" applyAlignment="1">
      <alignment horizontal="left"/>
    </xf>
    <xf numFmtId="0" fontId="15" fillId="0" borderId="4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left"/>
    </xf>
    <xf numFmtId="3" fontId="15" fillId="0" borderId="12" xfId="0" applyNumberFormat="1" applyFont="1" applyBorder="1" applyAlignment="1">
      <alignment horizontal="right"/>
    </xf>
    <xf numFmtId="165" fontId="15" fillId="0" borderId="4" xfId="0" applyNumberFormat="1" applyFont="1" applyBorder="1" applyAlignment="1">
      <alignment horizontal="right"/>
    </xf>
    <xf numFmtId="0" fontId="15" fillId="0" borderId="13" xfId="0" applyFont="1" applyBorder="1" applyAlignment="1">
      <alignment/>
    </xf>
    <xf numFmtId="3" fontId="15" fillId="0" borderId="13" xfId="0" applyNumberFormat="1" applyFont="1" applyBorder="1" applyAlignment="1">
      <alignment horizontal="right"/>
    </xf>
    <xf numFmtId="165" fontId="15" fillId="0" borderId="5" xfId="0" applyNumberFormat="1" applyFont="1" applyBorder="1" applyAlignment="1">
      <alignment horizontal="right"/>
    </xf>
    <xf numFmtId="165" fontId="15" fillId="0" borderId="6" xfId="0" applyNumberFormat="1" applyFont="1" applyBorder="1" applyAlignment="1">
      <alignment horizontal="right"/>
    </xf>
    <xf numFmtId="0" fontId="14" fillId="0" borderId="13" xfId="0" applyFont="1" applyBorder="1" applyAlignment="1">
      <alignment/>
    </xf>
    <xf numFmtId="0" fontId="14" fillId="0" borderId="13" xfId="0" applyFont="1" applyBorder="1" applyAlignment="1">
      <alignment horizontal="left"/>
    </xf>
    <xf numFmtId="3" fontId="14" fillId="0" borderId="13" xfId="0" applyNumberFormat="1" applyFont="1" applyBorder="1" applyAlignment="1">
      <alignment horizontal="right"/>
    </xf>
    <xf numFmtId="165" fontId="14" fillId="0" borderId="5" xfId="0" applyNumberFormat="1" applyFont="1" applyBorder="1" applyAlignment="1">
      <alignment horizontal="right"/>
    </xf>
    <xf numFmtId="0" fontId="14" fillId="0" borderId="14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3" fontId="15" fillId="0" borderId="14" xfId="0" applyNumberFormat="1" applyFont="1" applyBorder="1" applyAlignment="1">
      <alignment/>
    </xf>
    <xf numFmtId="3" fontId="15" fillId="0" borderId="1" xfId="0" applyNumberFormat="1" applyFont="1" applyBorder="1" applyAlignment="1">
      <alignment horizontal="right"/>
    </xf>
    <xf numFmtId="165" fontId="15" fillId="0" borderId="14" xfId="0" applyNumberFormat="1" applyFont="1" applyBorder="1" applyAlignment="1">
      <alignment horizontal="right"/>
    </xf>
    <xf numFmtId="3" fontId="14" fillId="0" borderId="5" xfId="0" applyNumberFormat="1" applyFont="1" applyBorder="1" applyAlignment="1">
      <alignment horizontal="right"/>
    </xf>
    <xf numFmtId="0" fontId="15" fillId="0" borderId="16" xfId="0" applyFont="1" applyBorder="1" applyAlignment="1">
      <alignment/>
    </xf>
    <xf numFmtId="3" fontId="15" fillId="0" borderId="16" xfId="0" applyNumberFormat="1" applyFont="1" applyBorder="1" applyAlignment="1">
      <alignment horizontal="right"/>
    </xf>
    <xf numFmtId="0" fontId="14" fillId="0" borderId="1" xfId="0" applyFont="1" applyFill="1" applyBorder="1" applyAlignment="1">
      <alignment horizontal="left"/>
    </xf>
    <xf numFmtId="3" fontId="15" fillId="0" borderId="14" xfId="0" applyNumberFormat="1" applyFont="1" applyBorder="1" applyAlignment="1">
      <alignment horizontal="center"/>
    </xf>
    <xf numFmtId="3" fontId="15" fillId="0" borderId="1" xfId="0" applyNumberFormat="1" applyFont="1" applyFill="1" applyBorder="1" applyAlignment="1">
      <alignment horizontal="center"/>
    </xf>
    <xf numFmtId="0" fontId="14" fillId="0" borderId="5" xfId="0" applyFont="1" applyBorder="1" applyAlignment="1">
      <alignment/>
    </xf>
    <xf numFmtId="3" fontId="14" fillId="0" borderId="13" xfId="0" applyNumberFormat="1" applyFont="1" applyBorder="1" applyAlignment="1">
      <alignment/>
    </xf>
    <xf numFmtId="165" fontId="14" fillId="0" borderId="4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/>
    </xf>
    <xf numFmtId="3" fontId="15" fillId="0" borderId="13" xfId="0" applyNumberFormat="1" applyFont="1" applyBorder="1" applyAlignment="1">
      <alignment horizontal="center"/>
    </xf>
    <xf numFmtId="165" fontId="14" fillId="0" borderId="4" xfId="0" applyNumberFormat="1" applyFont="1" applyBorder="1" applyAlignment="1">
      <alignment/>
    </xf>
    <xf numFmtId="165" fontId="15" fillId="0" borderId="5" xfId="0" applyNumberFormat="1" applyFont="1" applyBorder="1" applyAlignment="1">
      <alignment/>
    </xf>
    <xf numFmtId="165" fontId="14" fillId="0" borderId="5" xfId="0" applyNumberFormat="1" applyFont="1" applyBorder="1" applyAlignment="1">
      <alignment/>
    </xf>
    <xf numFmtId="0" fontId="15" fillId="0" borderId="5" xfId="0" applyFont="1" applyBorder="1" applyAlignment="1">
      <alignment horizontal="left"/>
    </xf>
    <xf numFmtId="165" fontId="15" fillId="0" borderId="6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165" fontId="14" fillId="0" borderId="4" xfId="0" applyNumberFormat="1" applyFont="1" applyFill="1" applyBorder="1" applyAlignment="1">
      <alignment horizontal="right"/>
    </xf>
    <xf numFmtId="165" fontId="15" fillId="0" borderId="5" xfId="0" applyNumberFormat="1" applyFont="1" applyFill="1" applyBorder="1" applyAlignment="1">
      <alignment horizontal="right"/>
    </xf>
    <xf numFmtId="3" fontId="15" fillId="0" borderId="16" xfId="0" applyNumberFormat="1" applyFont="1" applyBorder="1" applyAlignment="1">
      <alignment/>
    </xf>
    <xf numFmtId="165" fontId="15" fillId="0" borderId="6" xfId="0" applyNumberFormat="1" applyFont="1" applyFill="1" applyBorder="1" applyAlignment="1">
      <alignment horizontal="right"/>
    </xf>
    <xf numFmtId="0" fontId="14" fillId="0" borderId="14" xfId="0" applyFont="1" applyBorder="1" applyAlignment="1">
      <alignment/>
    </xf>
    <xf numFmtId="165" fontId="15" fillId="0" borderId="14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165" fontId="15" fillId="0" borderId="14" xfId="0" applyNumberFormat="1" applyFont="1" applyFill="1" applyBorder="1" applyAlignment="1">
      <alignment horizontal="right"/>
    </xf>
    <xf numFmtId="3" fontId="15" fillId="0" borderId="13" xfId="0" applyNumberFormat="1" applyFont="1" applyBorder="1" applyAlignment="1">
      <alignment/>
    </xf>
    <xf numFmtId="165" fontId="15" fillId="0" borderId="4" xfId="0" applyNumberFormat="1" applyFont="1" applyFill="1" applyBorder="1" applyAlignment="1">
      <alignment horizontal="right"/>
    </xf>
    <xf numFmtId="165" fontId="14" fillId="0" borderId="5" xfId="0" applyNumberFormat="1" applyFont="1" applyFill="1" applyBorder="1" applyAlignment="1">
      <alignment horizontal="right"/>
    </xf>
    <xf numFmtId="3" fontId="15" fillId="0" borderId="1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0" fontId="15" fillId="0" borderId="4" xfId="0" applyFont="1" applyBorder="1" applyAlignment="1">
      <alignment/>
    </xf>
    <xf numFmtId="3" fontId="15" fillId="0" borderId="12" xfId="0" applyNumberFormat="1" applyFont="1" applyBorder="1" applyAlignment="1">
      <alignment/>
    </xf>
    <xf numFmtId="3" fontId="14" fillId="0" borderId="5" xfId="0" applyNumberFormat="1" applyFont="1" applyFill="1" applyBorder="1" applyAlignment="1">
      <alignment horizontal="right"/>
    </xf>
    <xf numFmtId="3" fontId="14" fillId="0" borderId="13" xfId="0" applyNumberFormat="1" applyFont="1" applyFill="1" applyBorder="1" applyAlignment="1">
      <alignment horizontal="right"/>
    </xf>
    <xf numFmtId="165" fontId="14" fillId="0" borderId="5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right"/>
    </xf>
    <xf numFmtId="165" fontId="15" fillId="0" borderId="0" xfId="0" applyNumberFormat="1" applyFont="1" applyBorder="1" applyAlignment="1">
      <alignment horizontal="right"/>
    </xf>
    <xf numFmtId="0" fontId="15" fillId="0" borderId="6" xfId="0" applyFont="1" applyBorder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left"/>
    </xf>
    <xf numFmtId="0" fontId="13" fillId="0" borderId="3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5" fillId="0" borderId="17" xfId="0" applyFont="1" applyBorder="1" applyAlignment="1">
      <alignment horizontal="left"/>
    </xf>
    <xf numFmtId="3" fontId="15" fillId="0" borderId="17" xfId="0" applyNumberFormat="1" applyFont="1" applyBorder="1" applyAlignment="1">
      <alignment/>
    </xf>
    <xf numFmtId="0" fontId="10" fillId="0" borderId="17" xfId="0" applyFont="1" applyBorder="1" applyAlignment="1">
      <alignment horizontal="right"/>
    </xf>
    <xf numFmtId="3" fontId="15" fillId="0" borderId="6" xfId="0" applyNumberFormat="1" applyFont="1" applyBorder="1" applyAlignment="1">
      <alignment horizontal="center"/>
    </xf>
    <xf numFmtId="165" fontId="15" fillId="0" borderId="6" xfId="0" applyNumberFormat="1" applyFont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8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421875" style="3" customWidth="1"/>
    <col min="2" max="2" width="44.140625" style="2" customWidth="1"/>
    <col min="3" max="3" width="15.7109375" style="2" customWidth="1"/>
    <col min="4" max="4" width="14.7109375" style="2" customWidth="1"/>
    <col min="5" max="5" width="12.140625" style="3" customWidth="1"/>
    <col min="6" max="8" width="9.140625" style="4" customWidth="1"/>
  </cols>
  <sheetData>
    <row r="1" ht="15.75">
      <c r="A1" s="69" t="s">
        <v>0</v>
      </c>
    </row>
    <row r="2" spans="1:5" ht="15.75">
      <c r="A2" s="5"/>
      <c r="B2" s="1"/>
      <c r="C2" s="6"/>
      <c r="D2" s="6"/>
      <c r="E2" s="6"/>
    </row>
    <row r="3" spans="1:5" ht="18">
      <c r="A3" s="6"/>
      <c r="B3" s="68" t="s">
        <v>130</v>
      </c>
      <c r="C3" s="1"/>
      <c r="D3" s="1"/>
      <c r="E3" s="6"/>
    </row>
    <row r="4" spans="2:5" ht="15.75">
      <c r="B4" s="7"/>
      <c r="C4" s="1"/>
      <c r="D4" s="1"/>
      <c r="E4" s="6"/>
    </row>
    <row r="5" spans="2:5" ht="15.75">
      <c r="B5" s="7"/>
      <c r="C5" s="1"/>
      <c r="D5" s="7"/>
      <c r="E5" s="16" t="s">
        <v>129</v>
      </c>
    </row>
    <row r="6" spans="1:5" ht="16.5">
      <c r="A6" s="72" t="s">
        <v>1</v>
      </c>
      <c r="B6" s="73" t="s">
        <v>2</v>
      </c>
      <c r="C6" s="74"/>
      <c r="D6" s="75" t="s">
        <v>133</v>
      </c>
      <c r="E6" s="180"/>
    </row>
    <row r="7" spans="1:5" ht="16.5">
      <c r="A7" s="76"/>
      <c r="B7" s="77"/>
      <c r="C7" s="76" t="s">
        <v>3</v>
      </c>
      <c r="D7" s="76" t="s">
        <v>4</v>
      </c>
      <c r="E7" s="79" t="s">
        <v>5</v>
      </c>
    </row>
    <row r="8" spans="1:5" ht="16.5">
      <c r="A8" s="76"/>
      <c r="B8" s="77"/>
      <c r="C8" s="76" t="s">
        <v>6</v>
      </c>
      <c r="D8" s="76" t="s">
        <v>7</v>
      </c>
      <c r="E8" s="79" t="s">
        <v>8</v>
      </c>
    </row>
    <row r="9" spans="1:5" ht="16.5">
      <c r="A9" s="76"/>
      <c r="B9" s="77"/>
      <c r="C9" s="76" t="s">
        <v>9</v>
      </c>
      <c r="D9" s="76" t="s">
        <v>131</v>
      </c>
      <c r="E9" s="79"/>
    </row>
    <row r="10" spans="1:5" ht="16.5">
      <c r="A10" s="76"/>
      <c r="B10" s="77"/>
      <c r="C10" s="76" t="s">
        <v>132</v>
      </c>
      <c r="D10" s="76"/>
      <c r="E10" s="82"/>
    </row>
    <row r="11" spans="1:5" ht="16.5">
      <c r="A11" s="83"/>
      <c r="B11" s="84" t="s">
        <v>10</v>
      </c>
      <c r="C11" s="84" t="s">
        <v>11</v>
      </c>
      <c r="D11" s="84" t="s">
        <v>12</v>
      </c>
      <c r="E11" s="85" t="s">
        <v>13</v>
      </c>
    </row>
    <row r="12" spans="1:5" ht="16.5">
      <c r="A12" s="86" t="s">
        <v>14</v>
      </c>
      <c r="B12" s="87" t="s">
        <v>15</v>
      </c>
      <c r="C12" s="88"/>
      <c r="D12" s="88"/>
      <c r="E12" s="89"/>
    </row>
    <row r="13" spans="1:5" ht="16.5">
      <c r="A13" s="90" t="s">
        <v>16</v>
      </c>
      <c r="B13" s="91" t="s">
        <v>121</v>
      </c>
      <c r="C13" s="92"/>
      <c r="D13" s="93"/>
      <c r="E13" s="94"/>
    </row>
    <row r="14" spans="1:5" ht="16.5">
      <c r="A14" s="95"/>
      <c r="B14" s="96" t="s">
        <v>17</v>
      </c>
      <c r="C14" s="97"/>
      <c r="D14" s="98"/>
      <c r="E14" s="99"/>
    </row>
    <row r="15" spans="1:5" ht="16.5">
      <c r="A15" s="95"/>
      <c r="B15" s="96" t="s">
        <v>18</v>
      </c>
      <c r="C15" s="100"/>
      <c r="D15" s="98"/>
      <c r="E15" s="99"/>
    </row>
    <row r="16" spans="1:5" ht="16.5">
      <c r="A16" s="95"/>
      <c r="B16" s="96" t="s">
        <v>19</v>
      </c>
      <c r="C16" s="101">
        <f>SUM(C17:C24)</f>
        <v>40000</v>
      </c>
      <c r="D16" s="101">
        <f>SUM(D17:D24)</f>
        <v>99281</v>
      </c>
      <c r="E16" s="102">
        <f>D16/C16*100</f>
        <v>248.20250000000001</v>
      </c>
    </row>
    <row r="17" spans="1:5" ht="16.5">
      <c r="A17" s="95"/>
      <c r="B17" s="96" t="s">
        <v>20</v>
      </c>
      <c r="C17" s="100"/>
      <c r="D17" s="98"/>
      <c r="E17" s="99"/>
    </row>
    <row r="18" spans="1:5" ht="16.5">
      <c r="A18" s="95"/>
      <c r="B18" s="96" t="s">
        <v>21</v>
      </c>
      <c r="C18" s="100">
        <v>35000</v>
      </c>
      <c r="D18" s="98">
        <v>56661</v>
      </c>
      <c r="E18" s="99">
        <f aca="true" t="shared" si="0" ref="E18:E32">D18/C18*100</f>
        <v>161.88857142857142</v>
      </c>
    </row>
    <row r="19" spans="1:5" ht="16.5">
      <c r="A19" s="95"/>
      <c r="B19" s="96" t="s">
        <v>22</v>
      </c>
      <c r="C19" s="103" t="s">
        <v>23</v>
      </c>
      <c r="D19" s="98">
        <v>2436</v>
      </c>
      <c r="E19" s="104" t="s">
        <v>23</v>
      </c>
    </row>
    <row r="20" spans="1:5" ht="16.5">
      <c r="A20" s="95"/>
      <c r="B20" s="96" t="s">
        <v>24</v>
      </c>
      <c r="C20" s="100"/>
      <c r="D20" s="98"/>
      <c r="E20" s="99"/>
    </row>
    <row r="21" spans="1:5" ht="16.5">
      <c r="A21" s="95"/>
      <c r="B21" s="96" t="s">
        <v>25</v>
      </c>
      <c r="C21" s="100"/>
      <c r="D21" s="98"/>
      <c r="E21" s="99"/>
    </row>
    <row r="22" spans="1:5" ht="16.5">
      <c r="A22" s="95"/>
      <c r="B22" s="96" t="s">
        <v>26</v>
      </c>
      <c r="C22" s="100">
        <v>2000</v>
      </c>
      <c r="D22" s="105">
        <v>31745</v>
      </c>
      <c r="E22" s="99">
        <f t="shared" si="0"/>
        <v>1587.25</v>
      </c>
    </row>
    <row r="23" spans="1:5" ht="16.5">
      <c r="A23" s="95"/>
      <c r="B23" s="96" t="s">
        <v>27</v>
      </c>
      <c r="C23" s="104" t="s">
        <v>23</v>
      </c>
      <c r="D23" s="105">
        <v>7395</v>
      </c>
      <c r="E23" s="104" t="s">
        <v>23</v>
      </c>
    </row>
    <row r="24" spans="1:5" ht="16.5">
      <c r="A24" s="95"/>
      <c r="B24" s="96" t="s">
        <v>28</v>
      </c>
      <c r="C24" s="105">
        <v>3000</v>
      </c>
      <c r="D24" s="105">
        <v>1044</v>
      </c>
      <c r="E24" s="99">
        <f t="shared" si="0"/>
        <v>34.8</v>
      </c>
    </row>
    <row r="25" spans="1:5" ht="16.5">
      <c r="A25" s="108" t="s">
        <v>29</v>
      </c>
      <c r="B25" s="90" t="s">
        <v>122</v>
      </c>
      <c r="C25" s="109"/>
      <c r="D25" s="93"/>
      <c r="E25" s="94"/>
    </row>
    <row r="26" spans="1:5" ht="16.5">
      <c r="A26" s="95"/>
      <c r="B26" s="152" t="s">
        <v>30</v>
      </c>
      <c r="C26" s="100"/>
      <c r="D26" s="98"/>
      <c r="E26" s="99"/>
    </row>
    <row r="27" spans="1:5" ht="16.5">
      <c r="A27" s="95"/>
      <c r="B27" s="152" t="s">
        <v>31</v>
      </c>
      <c r="C27" s="101">
        <f>SUM(C29:C41)</f>
        <v>377900</v>
      </c>
      <c r="D27" s="101">
        <f>SUM(D29:D41)</f>
        <v>602606</v>
      </c>
      <c r="E27" s="102">
        <f t="shared" si="0"/>
        <v>159.46176237099763</v>
      </c>
    </row>
    <row r="28" spans="1:5" ht="16.5">
      <c r="A28" s="95"/>
      <c r="B28" s="152" t="s">
        <v>20</v>
      </c>
      <c r="C28" s="100"/>
      <c r="D28" s="98"/>
      <c r="E28" s="99"/>
    </row>
    <row r="29" spans="1:5" ht="16.5">
      <c r="A29" s="95"/>
      <c r="B29" s="152" t="s">
        <v>32</v>
      </c>
      <c r="C29" s="100">
        <v>250000</v>
      </c>
      <c r="D29" s="98">
        <v>327373</v>
      </c>
      <c r="E29" s="99">
        <f t="shared" si="0"/>
        <v>130.94920000000002</v>
      </c>
    </row>
    <row r="30" spans="1:5" ht="16.5">
      <c r="A30" s="95"/>
      <c r="B30" s="152" t="s">
        <v>33</v>
      </c>
      <c r="C30" s="100">
        <v>5000</v>
      </c>
      <c r="D30" s="98">
        <v>5904</v>
      </c>
      <c r="E30" s="99">
        <f t="shared" si="0"/>
        <v>118.08000000000001</v>
      </c>
    </row>
    <row r="31" spans="1:5" ht="16.5">
      <c r="A31" s="95"/>
      <c r="B31" s="152" t="s">
        <v>34</v>
      </c>
      <c r="C31" s="100"/>
      <c r="D31" s="98"/>
      <c r="E31" s="99"/>
    </row>
    <row r="32" spans="1:5" ht="16.5">
      <c r="A32" s="95"/>
      <c r="B32" s="152" t="s">
        <v>35</v>
      </c>
      <c r="C32" s="100">
        <v>1500</v>
      </c>
      <c r="D32" s="98">
        <v>914</v>
      </c>
      <c r="E32" s="99">
        <f t="shared" si="0"/>
        <v>60.93333333333333</v>
      </c>
    </row>
    <row r="33" spans="1:5" ht="16.5">
      <c r="A33" s="95"/>
      <c r="B33" s="152" t="s">
        <v>36</v>
      </c>
      <c r="C33" s="100">
        <v>1000</v>
      </c>
      <c r="D33" s="105">
        <v>1854</v>
      </c>
      <c r="E33" s="127">
        <f>D33/C33*100</f>
        <v>185.4</v>
      </c>
    </row>
    <row r="34" spans="1:5" ht="16.5">
      <c r="A34" s="95"/>
      <c r="B34" s="152" t="s">
        <v>37</v>
      </c>
      <c r="C34" s="100">
        <v>5000</v>
      </c>
      <c r="D34" s="105">
        <v>6531</v>
      </c>
      <c r="E34" s="127">
        <f>D34/C34*100</f>
        <v>130.62</v>
      </c>
    </row>
    <row r="35" spans="1:5" ht="16.5">
      <c r="A35" s="95"/>
      <c r="B35" s="152" t="s">
        <v>38</v>
      </c>
      <c r="C35" s="100">
        <v>108000</v>
      </c>
      <c r="D35" s="105">
        <v>253345</v>
      </c>
      <c r="E35" s="127">
        <f>D35/C35*100</f>
        <v>234.5787037037037</v>
      </c>
    </row>
    <row r="36" spans="1:5" ht="16.5">
      <c r="A36" s="95"/>
      <c r="B36" s="152" t="s">
        <v>39</v>
      </c>
      <c r="C36" s="100"/>
      <c r="D36" s="105"/>
      <c r="E36" s="127"/>
    </row>
    <row r="37" spans="1:5" ht="16.5">
      <c r="A37" s="95"/>
      <c r="B37" s="152" t="s">
        <v>40</v>
      </c>
      <c r="C37" s="100">
        <v>400</v>
      </c>
      <c r="D37" s="105">
        <v>431</v>
      </c>
      <c r="E37" s="127">
        <f>D37/C37*100</f>
        <v>107.74999999999999</v>
      </c>
    </row>
    <row r="38" spans="1:5" ht="16.5">
      <c r="A38" s="95"/>
      <c r="B38" s="152" t="s">
        <v>41</v>
      </c>
      <c r="C38" s="100"/>
      <c r="D38" s="105"/>
      <c r="E38" s="127"/>
    </row>
    <row r="39" spans="1:5" ht="16.5">
      <c r="A39" s="95"/>
      <c r="B39" s="152" t="s">
        <v>42</v>
      </c>
      <c r="C39" s="100">
        <v>7000</v>
      </c>
      <c r="D39" s="105">
        <v>6254</v>
      </c>
      <c r="E39" s="127">
        <f>D39/C39*100</f>
        <v>89.34285714285714</v>
      </c>
    </row>
    <row r="40" spans="1:5" ht="16.5">
      <c r="A40" s="95"/>
      <c r="B40" s="152" t="s">
        <v>43</v>
      </c>
      <c r="C40" s="100"/>
      <c r="D40" s="105"/>
      <c r="E40" s="127"/>
    </row>
    <row r="41" spans="1:5" ht="16.5">
      <c r="A41" s="106"/>
      <c r="B41" s="177" t="s">
        <v>44</v>
      </c>
      <c r="C41" s="185" t="s">
        <v>23</v>
      </c>
      <c r="D41" s="185" t="s">
        <v>23</v>
      </c>
      <c r="E41" s="186" t="s">
        <v>23</v>
      </c>
    </row>
    <row r="42" spans="1:5" ht="16.5">
      <c r="A42" s="111"/>
      <c r="B42" s="112"/>
      <c r="C42" s="113"/>
      <c r="D42" s="175"/>
      <c r="E42" s="176"/>
    </row>
    <row r="43" spans="1:5" ht="16.5">
      <c r="A43" s="111"/>
      <c r="B43" s="112"/>
      <c r="C43" s="113"/>
      <c r="D43" s="114"/>
      <c r="E43" s="115"/>
    </row>
    <row r="44" spans="1:5" ht="16.5">
      <c r="A44" s="116"/>
      <c r="B44" s="117"/>
      <c r="C44" s="118"/>
      <c r="D44" s="117"/>
      <c r="E44" s="16" t="s">
        <v>129</v>
      </c>
    </row>
    <row r="45" spans="1:5" ht="16.5">
      <c r="A45" s="72" t="s">
        <v>1</v>
      </c>
      <c r="B45" s="73" t="s">
        <v>2</v>
      </c>
      <c r="C45" s="74"/>
      <c r="D45" s="75" t="s">
        <v>133</v>
      </c>
      <c r="E45" s="180"/>
    </row>
    <row r="46" spans="1:5" ht="16.5">
      <c r="A46" s="76"/>
      <c r="B46" s="77"/>
      <c r="C46" s="72" t="s">
        <v>3</v>
      </c>
      <c r="D46" s="72" t="s">
        <v>4</v>
      </c>
      <c r="E46" s="78" t="s">
        <v>5</v>
      </c>
    </row>
    <row r="47" spans="1:5" ht="16.5">
      <c r="A47" s="76"/>
      <c r="B47" s="77"/>
      <c r="C47" s="76" t="s">
        <v>6</v>
      </c>
      <c r="D47" s="76" t="s">
        <v>7</v>
      </c>
      <c r="E47" s="79" t="s">
        <v>8</v>
      </c>
    </row>
    <row r="48" spans="1:5" ht="16.5">
      <c r="A48" s="76"/>
      <c r="B48" s="77"/>
      <c r="C48" s="76" t="s">
        <v>9</v>
      </c>
      <c r="D48" s="76" t="s">
        <v>131</v>
      </c>
      <c r="E48" s="79"/>
    </row>
    <row r="49" spans="1:5" ht="16.5">
      <c r="A49" s="76"/>
      <c r="B49" s="77"/>
      <c r="C49" s="76" t="s">
        <v>132</v>
      </c>
      <c r="D49" s="76"/>
      <c r="E49" s="79"/>
    </row>
    <row r="50" spans="1:5" ht="16.5">
      <c r="A50" s="119" t="s">
        <v>14</v>
      </c>
      <c r="B50" s="84" t="s">
        <v>10</v>
      </c>
      <c r="C50" s="84" t="s">
        <v>11</v>
      </c>
      <c r="D50" s="84" t="s">
        <v>12</v>
      </c>
      <c r="E50" s="120" t="s">
        <v>13</v>
      </c>
    </row>
    <row r="51" spans="1:5" ht="16.5">
      <c r="A51" s="121"/>
      <c r="B51" s="122"/>
      <c r="C51" s="109"/>
      <c r="D51" s="123"/>
      <c r="E51" s="124"/>
    </row>
    <row r="52" spans="1:5" ht="16.5">
      <c r="A52" s="129" t="s">
        <v>45</v>
      </c>
      <c r="B52" s="130" t="s">
        <v>123</v>
      </c>
      <c r="C52" s="100"/>
      <c r="D52" s="126"/>
      <c r="E52" s="127"/>
    </row>
    <row r="53" spans="1:5" ht="16.5">
      <c r="A53" s="125"/>
      <c r="B53" s="96" t="s">
        <v>46</v>
      </c>
      <c r="C53" s="101">
        <v>22500</v>
      </c>
      <c r="D53" s="131">
        <v>29111</v>
      </c>
      <c r="E53" s="132">
        <f>D53/C53*100</f>
        <v>129.38222222222223</v>
      </c>
    </row>
    <row r="54" spans="1:5" ht="16.5">
      <c r="A54" s="125"/>
      <c r="B54" s="96"/>
      <c r="C54" s="110"/>
      <c r="D54" s="126"/>
      <c r="E54" s="128"/>
    </row>
    <row r="55" spans="1:5" ht="16.5">
      <c r="A55" s="133" t="s">
        <v>14</v>
      </c>
      <c r="B55" s="134"/>
      <c r="C55" s="135"/>
      <c r="D55" s="136"/>
      <c r="E55" s="137"/>
    </row>
    <row r="56" spans="1:5" ht="16.5">
      <c r="A56" s="121"/>
      <c r="B56" s="122"/>
      <c r="C56" s="109"/>
      <c r="D56" s="123"/>
      <c r="E56" s="124"/>
    </row>
    <row r="57" spans="1:5" ht="16.5">
      <c r="A57" s="129"/>
      <c r="B57" s="130" t="s">
        <v>47</v>
      </c>
      <c r="C57" s="100"/>
      <c r="D57" s="126"/>
      <c r="E57" s="127"/>
    </row>
    <row r="58" spans="1:5" ht="16.5">
      <c r="A58" s="125"/>
      <c r="B58" s="130" t="s">
        <v>48</v>
      </c>
      <c r="C58" s="138">
        <f>C16+C27+C53</f>
        <v>440400</v>
      </c>
      <c r="D58" s="131">
        <f>D16+D27+D53</f>
        <v>730998</v>
      </c>
      <c r="E58" s="132">
        <f>D58/C58*100</f>
        <v>165.9850136239782</v>
      </c>
    </row>
    <row r="59" spans="1:5" ht="16.5">
      <c r="A59" s="139"/>
      <c r="B59" s="107"/>
      <c r="C59" s="110"/>
      <c r="D59" s="140"/>
      <c r="E59" s="128"/>
    </row>
    <row r="60" spans="1:5" ht="16.5">
      <c r="A60" s="119" t="s">
        <v>49</v>
      </c>
      <c r="B60" s="141" t="s">
        <v>50</v>
      </c>
      <c r="C60" s="142"/>
      <c r="D60" s="143"/>
      <c r="E60" s="137"/>
    </row>
    <row r="61" spans="1:5" ht="16.5">
      <c r="A61" s="144" t="s">
        <v>16</v>
      </c>
      <c r="B61" s="130" t="s">
        <v>124</v>
      </c>
      <c r="C61" s="101">
        <f>SUM(C62:C68)</f>
        <v>28000</v>
      </c>
      <c r="D61" s="145">
        <f>SUM(D62:D68)</f>
        <v>21000</v>
      </c>
      <c r="E61" s="146">
        <f>D61/C61*100</f>
        <v>75</v>
      </c>
    </row>
    <row r="62" spans="1:5" ht="16.5">
      <c r="A62" s="95"/>
      <c r="B62" s="96" t="s">
        <v>20</v>
      </c>
      <c r="C62" s="100"/>
      <c r="D62" s="147"/>
      <c r="E62" s="127"/>
    </row>
    <row r="63" spans="1:5" ht="16.5">
      <c r="A63" s="95"/>
      <c r="B63" s="96" t="s">
        <v>51</v>
      </c>
      <c r="C63" s="100"/>
      <c r="D63" s="147"/>
      <c r="E63" s="127"/>
    </row>
    <row r="64" spans="1:5" ht="16.5">
      <c r="A64" s="95"/>
      <c r="B64" s="96" t="s">
        <v>52</v>
      </c>
      <c r="C64" s="100">
        <v>21000</v>
      </c>
      <c r="D64" s="147">
        <v>15527</v>
      </c>
      <c r="E64" s="127">
        <f>D64/C64*100</f>
        <v>73.93809523809523</v>
      </c>
    </row>
    <row r="65" spans="1:5" ht="16.5">
      <c r="A65" s="95"/>
      <c r="B65" s="96" t="s">
        <v>53</v>
      </c>
      <c r="C65" s="100"/>
      <c r="D65" s="147"/>
      <c r="E65" s="127"/>
    </row>
    <row r="66" spans="1:5" ht="16.5">
      <c r="A66" s="95"/>
      <c r="B66" s="96" t="s">
        <v>54</v>
      </c>
      <c r="C66" s="100">
        <v>1000</v>
      </c>
      <c r="D66" s="148" t="s">
        <v>23</v>
      </c>
      <c r="E66" s="103" t="s">
        <v>23</v>
      </c>
    </row>
    <row r="67" spans="1:5" ht="16.5">
      <c r="A67" s="95"/>
      <c r="B67" s="96" t="s">
        <v>55</v>
      </c>
      <c r="C67" s="100"/>
      <c r="D67" s="147"/>
      <c r="E67" s="127"/>
    </row>
    <row r="68" spans="1:5" ht="16.5">
      <c r="A68" s="106"/>
      <c r="B68" s="107" t="s">
        <v>56</v>
      </c>
      <c r="C68" s="110">
        <v>6000</v>
      </c>
      <c r="D68" s="140">
        <v>5473</v>
      </c>
      <c r="E68" s="128">
        <f>D68/C68*100</f>
        <v>91.21666666666667</v>
      </c>
    </row>
    <row r="69" spans="1:5" ht="16.5">
      <c r="A69" s="108" t="s">
        <v>29</v>
      </c>
      <c r="B69" s="90" t="s">
        <v>125</v>
      </c>
      <c r="C69" s="154">
        <f>C72+C79+C95+C102</f>
        <v>491732</v>
      </c>
      <c r="D69" s="154">
        <f>D72+D79+D95+D102</f>
        <v>404058</v>
      </c>
      <c r="E69" s="149">
        <f>D69/C69*100</f>
        <v>82.17036922551308</v>
      </c>
    </row>
    <row r="70" spans="1:5" ht="16.5">
      <c r="A70" s="95"/>
      <c r="B70" s="152" t="s">
        <v>20</v>
      </c>
      <c r="C70" s="100"/>
      <c r="D70" s="100"/>
      <c r="E70" s="150"/>
    </row>
    <row r="71" spans="1:5" ht="16.5">
      <c r="A71" s="95"/>
      <c r="B71" s="152" t="s">
        <v>57</v>
      </c>
      <c r="C71" s="100"/>
      <c r="D71" s="100"/>
      <c r="E71" s="150"/>
    </row>
    <row r="72" spans="1:5" ht="16.5">
      <c r="A72" s="95"/>
      <c r="B72" s="152" t="s">
        <v>58</v>
      </c>
      <c r="C72" s="101">
        <f>SUM(C73:C78)</f>
        <v>67600</v>
      </c>
      <c r="D72" s="101">
        <f>SUM(D73:D78)</f>
        <v>41224</v>
      </c>
      <c r="E72" s="151">
        <f aca="true" t="shared" si="1" ref="E72:E100">D72/C72*100</f>
        <v>60.98224852071006</v>
      </c>
    </row>
    <row r="73" spans="1:5" ht="16.5">
      <c r="A73" s="95"/>
      <c r="B73" s="152" t="s">
        <v>59</v>
      </c>
      <c r="C73" s="100">
        <v>24000</v>
      </c>
      <c r="D73" s="100">
        <v>12110</v>
      </c>
      <c r="E73" s="150">
        <f t="shared" si="1"/>
        <v>50.458333333333336</v>
      </c>
    </row>
    <row r="74" spans="1:5" ht="16.5">
      <c r="A74" s="95"/>
      <c r="B74" s="152" t="s">
        <v>60</v>
      </c>
      <c r="C74" s="100">
        <v>9400</v>
      </c>
      <c r="D74" s="100">
        <v>5432</v>
      </c>
      <c r="E74" s="150">
        <f t="shared" si="1"/>
        <v>57.787234042553195</v>
      </c>
    </row>
    <row r="75" spans="1:5" ht="16.5">
      <c r="A75" s="95"/>
      <c r="B75" s="152" t="s">
        <v>61</v>
      </c>
      <c r="C75" s="100">
        <v>20000</v>
      </c>
      <c r="D75" s="100">
        <v>20423</v>
      </c>
      <c r="E75" s="150">
        <f t="shared" si="1"/>
        <v>102.115</v>
      </c>
    </row>
    <row r="76" spans="1:5" ht="16.5">
      <c r="A76" s="95"/>
      <c r="B76" s="152" t="s">
        <v>62</v>
      </c>
      <c r="C76" s="100"/>
      <c r="D76" s="100"/>
      <c r="E76" s="150"/>
    </row>
    <row r="77" spans="1:5" ht="16.5">
      <c r="A77" s="95"/>
      <c r="B77" s="152" t="s">
        <v>63</v>
      </c>
      <c r="C77" s="100">
        <v>5000</v>
      </c>
      <c r="D77" s="105">
        <v>0</v>
      </c>
      <c r="E77" s="150">
        <f t="shared" si="1"/>
        <v>0</v>
      </c>
    </row>
    <row r="78" spans="1:5" ht="16.5">
      <c r="A78" s="95"/>
      <c r="B78" s="152" t="s">
        <v>64</v>
      </c>
      <c r="C78" s="100">
        <v>9200</v>
      </c>
      <c r="D78" s="100">
        <v>3259</v>
      </c>
      <c r="E78" s="150">
        <f t="shared" si="1"/>
        <v>35.42391304347826</v>
      </c>
    </row>
    <row r="79" spans="1:5" ht="16.5">
      <c r="A79" s="178"/>
      <c r="B79" s="179" t="s">
        <v>126</v>
      </c>
      <c r="C79" s="101">
        <f>SUM(C80:C86)</f>
        <v>129832</v>
      </c>
      <c r="D79" s="101">
        <f>SUM(D80:D86)</f>
        <v>127656</v>
      </c>
      <c r="E79" s="151">
        <f t="shared" si="1"/>
        <v>98.32398792285414</v>
      </c>
    </row>
    <row r="80" spans="1:5" ht="16.5">
      <c r="A80" s="95"/>
      <c r="B80" s="152" t="s">
        <v>65</v>
      </c>
      <c r="C80" s="100">
        <v>88752</v>
      </c>
      <c r="D80" s="100">
        <v>88752</v>
      </c>
      <c r="E80" s="150">
        <f t="shared" si="1"/>
        <v>100</v>
      </c>
    </row>
    <row r="81" spans="1:5" ht="16.5">
      <c r="A81" s="95"/>
      <c r="B81" s="152" t="s">
        <v>66</v>
      </c>
      <c r="C81" s="100">
        <v>30000</v>
      </c>
      <c r="D81" s="100">
        <v>28930</v>
      </c>
      <c r="E81" s="150">
        <f t="shared" si="1"/>
        <v>96.43333333333334</v>
      </c>
    </row>
    <row r="82" spans="1:5" ht="16.5">
      <c r="A82" s="95"/>
      <c r="B82" s="152" t="s">
        <v>67</v>
      </c>
      <c r="C82" s="100">
        <v>3580</v>
      </c>
      <c r="D82" s="100">
        <v>1024</v>
      </c>
      <c r="E82" s="150">
        <f t="shared" si="1"/>
        <v>28.60335195530726</v>
      </c>
    </row>
    <row r="83" spans="1:5" ht="16.5">
      <c r="A83" s="95"/>
      <c r="B83" s="152" t="s">
        <v>68</v>
      </c>
      <c r="C83" s="100">
        <v>300</v>
      </c>
      <c r="D83" s="100">
        <v>133</v>
      </c>
      <c r="E83" s="150">
        <f t="shared" si="1"/>
        <v>44.333333333333336</v>
      </c>
    </row>
    <row r="84" spans="1:5" ht="16.5">
      <c r="A84" s="95"/>
      <c r="B84" s="152" t="s">
        <v>69</v>
      </c>
      <c r="C84" s="100"/>
      <c r="D84" s="100"/>
      <c r="E84" s="150"/>
    </row>
    <row r="85" spans="1:5" ht="16.5">
      <c r="A85" s="95"/>
      <c r="B85" s="152" t="s">
        <v>70</v>
      </c>
      <c r="C85" s="100"/>
      <c r="D85" s="100"/>
      <c r="E85" s="150"/>
    </row>
    <row r="86" spans="1:5" ht="16.5">
      <c r="A86" s="106"/>
      <c r="B86" s="177" t="s">
        <v>71</v>
      </c>
      <c r="C86" s="110">
        <v>7200</v>
      </c>
      <c r="D86" s="110">
        <v>8817</v>
      </c>
      <c r="E86" s="153">
        <f t="shared" si="1"/>
        <v>122.45833333333334</v>
      </c>
    </row>
    <row r="87" spans="1:5" ht="16.5">
      <c r="A87" s="181"/>
      <c r="B87" s="182"/>
      <c r="C87" s="183"/>
      <c r="D87" s="183"/>
      <c r="E87" s="184" t="s">
        <v>129</v>
      </c>
    </row>
    <row r="88" spans="1:5" ht="16.5">
      <c r="A88" s="76" t="s">
        <v>1</v>
      </c>
      <c r="B88" s="77" t="s">
        <v>2</v>
      </c>
      <c r="C88" s="74"/>
      <c r="D88" s="75" t="s">
        <v>133</v>
      </c>
      <c r="E88" s="180"/>
    </row>
    <row r="89" spans="1:5" ht="16.5">
      <c r="A89" s="76"/>
      <c r="B89" s="77"/>
      <c r="C89" s="72" t="s">
        <v>3</v>
      </c>
      <c r="D89" s="72" t="s">
        <v>4</v>
      </c>
      <c r="E89" s="78" t="s">
        <v>5</v>
      </c>
    </row>
    <row r="90" spans="1:5" ht="16.5">
      <c r="A90" s="76"/>
      <c r="B90" s="77"/>
      <c r="C90" s="76" t="s">
        <v>6</v>
      </c>
      <c r="D90" s="76" t="s">
        <v>7</v>
      </c>
      <c r="E90" s="79" t="s">
        <v>8</v>
      </c>
    </row>
    <row r="91" spans="1:5" ht="16.5">
      <c r="A91" s="76"/>
      <c r="B91" s="77"/>
      <c r="C91" s="76" t="s">
        <v>9</v>
      </c>
      <c r="D91" s="76" t="s">
        <v>131</v>
      </c>
      <c r="E91" s="79"/>
    </row>
    <row r="92" spans="1:5" ht="16.5">
      <c r="A92" s="76"/>
      <c r="B92" s="77"/>
      <c r="C92" s="76" t="s">
        <v>132</v>
      </c>
      <c r="D92" s="76"/>
      <c r="E92" s="79"/>
    </row>
    <row r="93" spans="1:5" ht="16.5">
      <c r="A93" s="76"/>
      <c r="B93" s="77"/>
      <c r="C93" s="80"/>
      <c r="D93" s="81"/>
      <c r="E93" s="82"/>
    </row>
    <row r="94" spans="1:5" ht="16.5">
      <c r="A94" s="119" t="s">
        <v>49</v>
      </c>
      <c r="B94" s="84" t="s">
        <v>10</v>
      </c>
      <c r="C94" s="84" t="s">
        <v>11</v>
      </c>
      <c r="D94" s="84" t="s">
        <v>12</v>
      </c>
      <c r="E94" s="85" t="s">
        <v>13</v>
      </c>
    </row>
    <row r="95" spans="1:5" ht="16.5">
      <c r="A95" s="125"/>
      <c r="B95" s="96" t="s">
        <v>127</v>
      </c>
      <c r="C95" s="101">
        <f>SUM(C96:C101)</f>
        <v>70000</v>
      </c>
      <c r="D95" s="101">
        <f>SUM(D96:D101)</f>
        <v>48399</v>
      </c>
      <c r="E95" s="151">
        <f t="shared" si="1"/>
        <v>69.14142857142858</v>
      </c>
    </row>
    <row r="96" spans="1:5" ht="16.5">
      <c r="A96" s="125"/>
      <c r="B96" s="96" t="s">
        <v>72</v>
      </c>
      <c r="C96" s="100"/>
      <c r="D96" s="100"/>
      <c r="E96" s="150"/>
    </row>
    <row r="97" spans="1:5" ht="16.5">
      <c r="A97" s="125"/>
      <c r="B97" s="96" t="s">
        <v>73</v>
      </c>
      <c r="C97" s="100">
        <v>26500</v>
      </c>
      <c r="D97" s="100">
        <v>25223</v>
      </c>
      <c r="E97" s="150">
        <f t="shared" si="1"/>
        <v>95.1811320754717</v>
      </c>
    </row>
    <row r="98" spans="1:5" ht="16.5">
      <c r="A98" s="125"/>
      <c r="B98" s="96" t="s">
        <v>74</v>
      </c>
      <c r="C98" s="100"/>
      <c r="D98" s="100"/>
      <c r="E98" s="150"/>
    </row>
    <row r="99" spans="1:5" ht="16.5">
      <c r="A99" s="125"/>
      <c r="B99" s="96" t="s">
        <v>75</v>
      </c>
      <c r="C99" s="100"/>
      <c r="D99" s="100"/>
      <c r="E99" s="150"/>
    </row>
    <row r="100" spans="1:5" ht="16.5">
      <c r="A100" s="125"/>
      <c r="B100" s="96" t="s">
        <v>76</v>
      </c>
      <c r="C100" s="100">
        <v>43500</v>
      </c>
      <c r="D100" s="100">
        <v>23176</v>
      </c>
      <c r="E100" s="150">
        <f t="shared" si="1"/>
        <v>53.27816091954023</v>
      </c>
    </row>
    <row r="101" spans="1:5" ht="16.5">
      <c r="A101" s="139"/>
      <c r="B101" s="107"/>
      <c r="C101" s="110"/>
      <c r="D101" s="110"/>
      <c r="E101" s="153"/>
    </row>
    <row r="102" spans="1:5" ht="16.5">
      <c r="A102" s="125"/>
      <c r="B102" s="96" t="s">
        <v>128</v>
      </c>
      <c r="C102" s="154">
        <f>SUM(C103:C110)</f>
        <v>224300</v>
      </c>
      <c r="D102" s="155">
        <f>SUM(D103:D110)</f>
        <v>186779</v>
      </c>
      <c r="E102" s="156">
        <f>D102/C102*100</f>
        <v>83.27195720017833</v>
      </c>
    </row>
    <row r="103" spans="1:5" ht="16.5">
      <c r="A103" s="125"/>
      <c r="B103" s="96" t="s">
        <v>77</v>
      </c>
      <c r="C103" s="100">
        <v>1000</v>
      </c>
      <c r="D103" s="147">
        <v>7582</v>
      </c>
      <c r="E103" s="157">
        <f>D103/C103*100</f>
        <v>758.1999999999999</v>
      </c>
    </row>
    <row r="104" spans="1:5" ht="16.5">
      <c r="A104" s="125"/>
      <c r="B104" s="96" t="s">
        <v>78</v>
      </c>
      <c r="C104" s="100">
        <v>60000</v>
      </c>
      <c r="D104" s="147">
        <v>51762</v>
      </c>
      <c r="E104" s="157">
        <f>D104/C104*100</f>
        <v>86.27</v>
      </c>
    </row>
    <row r="105" spans="1:5" ht="16.5">
      <c r="A105" s="125"/>
      <c r="B105" s="96" t="s">
        <v>79</v>
      </c>
      <c r="C105" s="100"/>
      <c r="D105" s="147"/>
      <c r="E105" s="157"/>
    </row>
    <row r="106" spans="1:5" ht="16.5">
      <c r="A106" s="125"/>
      <c r="B106" s="96" t="s">
        <v>80</v>
      </c>
      <c r="C106" s="100"/>
      <c r="D106" s="147"/>
      <c r="E106" s="157"/>
    </row>
    <row r="107" spans="1:5" ht="16.5">
      <c r="A107" s="125"/>
      <c r="B107" s="96" t="s">
        <v>81</v>
      </c>
      <c r="C107" s="100">
        <v>3000</v>
      </c>
      <c r="D107" s="147">
        <v>1611</v>
      </c>
      <c r="E107" s="157">
        <f>D107/C107*100</f>
        <v>53.7</v>
      </c>
    </row>
    <row r="108" spans="1:5" ht="16.5">
      <c r="A108" s="125"/>
      <c r="B108" s="96" t="s">
        <v>82</v>
      </c>
      <c r="C108" s="100"/>
      <c r="D108" s="147"/>
      <c r="E108" s="157"/>
    </row>
    <row r="109" spans="1:5" ht="16.5">
      <c r="A109" s="125"/>
      <c r="B109" s="96" t="s">
        <v>83</v>
      </c>
      <c r="C109" s="100">
        <v>160000</v>
      </c>
      <c r="D109" s="147">
        <v>121523</v>
      </c>
      <c r="E109" s="157">
        <f>D109/C109*100</f>
        <v>75.951875</v>
      </c>
    </row>
    <row r="110" spans="1:5" ht="16.5">
      <c r="A110" s="139"/>
      <c r="B110" s="107" t="s">
        <v>84</v>
      </c>
      <c r="C110" s="110">
        <v>300</v>
      </c>
      <c r="D110" s="158">
        <v>4301</v>
      </c>
      <c r="E110" s="159">
        <f>D110/C110*100</f>
        <v>1433.6666666666665</v>
      </c>
    </row>
    <row r="111" spans="1:5" ht="16.5">
      <c r="A111" s="160" t="s">
        <v>49</v>
      </c>
      <c r="B111" s="134"/>
      <c r="C111" s="161"/>
      <c r="D111" s="162"/>
      <c r="E111" s="163"/>
    </row>
    <row r="112" spans="1:5" ht="16.5">
      <c r="A112" s="95"/>
      <c r="B112" s="96"/>
      <c r="C112" s="147"/>
      <c r="D112" s="164"/>
      <c r="E112" s="165"/>
    </row>
    <row r="113" spans="1:5" ht="16.5">
      <c r="A113" s="144"/>
      <c r="B113" s="130" t="s">
        <v>50</v>
      </c>
      <c r="C113" s="147"/>
      <c r="D113" s="164"/>
      <c r="E113" s="157"/>
    </row>
    <row r="114" spans="1:5" ht="16.5">
      <c r="A114" s="95"/>
      <c r="B114" s="130" t="s">
        <v>85</v>
      </c>
      <c r="C114" s="145">
        <f>C61+C69</f>
        <v>519732</v>
      </c>
      <c r="D114" s="145">
        <f>D61+D69</f>
        <v>425058</v>
      </c>
      <c r="E114" s="166">
        <f>D114/C114*100</f>
        <v>81.7840733301009</v>
      </c>
    </row>
    <row r="115" spans="1:5" ht="16.5">
      <c r="A115" s="95"/>
      <c r="B115" s="96"/>
      <c r="C115" s="147"/>
      <c r="D115" s="164"/>
      <c r="E115" s="159"/>
    </row>
    <row r="116" spans="1:5" ht="16.5">
      <c r="A116" s="160" t="s">
        <v>86</v>
      </c>
      <c r="B116" s="133" t="s">
        <v>87</v>
      </c>
      <c r="C116" s="135"/>
      <c r="D116" s="167"/>
      <c r="E116" s="163"/>
    </row>
    <row r="117" spans="1:5" ht="16.5">
      <c r="A117" s="95"/>
      <c r="B117" s="96"/>
      <c r="C117" s="147"/>
      <c r="D117" s="164"/>
      <c r="E117" s="165"/>
    </row>
    <row r="118" spans="1:5" ht="16.5">
      <c r="A118" s="95"/>
      <c r="B118" s="130" t="s">
        <v>88</v>
      </c>
      <c r="C118" s="168">
        <f>C58</f>
        <v>440400</v>
      </c>
      <c r="D118" s="168">
        <f>D58</f>
        <v>730998</v>
      </c>
      <c r="E118" s="166">
        <f>D118/C118*100</f>
        <v>165.9850136239782</v>
      </c>
    </row>
    <row r="119" spans="1:5" ht="16.5">
      <c r="A119" s="95"/>
      <c r="B119" s="96" t="s">
        <v>89</v>
      </c>
      <c r="C119" s="147"/>
      <c r="D119" s="164"/>
      <c r="E119" s="157"/>
    </row>
    <row r="120" spans="1:5" ht="16.5">
      <c r="A120" s="95"/>
      <c r="B120" s="96"/>
      <c r="C120" s="147"/>
      <c r="D120" s="164"/>
      <c r="E120" s="157"/>
    </row>
    <row r="121" spans="1:5" ht="16.5">
      <c r="A121" s="95"/>
      <c r="B121" s="130" t="s">
        <v>90</v>
      </c>
      <c r="C121" s="168">
        <f>C114</f>
        <v>519732</v>
      </c>
      <c r="D121" s="168">
        <f>D114</f>
        <v>425058</v>
      </c>
      <c r="E121" s="166">
        <f>D121/C121*100</f>
        <v>81.7840733301009</v>
      </c>
    </row>
    <row r="122" spans="1:5" ht="16.5">
      <c r="A122" s="95"/>
      <c r="B122" s="96" t="s">
        <v>91</v>
      </c>
      <c r="C122" s="158"/>
      <c r="D122" s="169"/>
      <c r="E122" s="159"/>
    </row>
    <row r="123" spans="1:5" ht="16.5">
      <c r="A123" s="170"/>
      <c r="B123" s="122"/>
      <c r="C123" s="126"/>
      <c r="D123" s="171"/>
      <c r="E123" s="165"/>
    </row>
    <row r="124" spans="1:5" ht="16.5">
      <c r="A124" s="95"/>
      <c r="B124" s="130" t="s">
        <v>92</v>
      </c>
      <c r="C124" s="172">
        <f>C118-C121</f>
        <v>-79332</v>
      </c>
      <c r="D124" s="173">
        <f>D118-D121</f>
        <v>305940</v>
      </c>
      <c r="E124" s="174" t="s">
        <v>23</v>
      </c>
    </row>
    <row r="125" spans="1:5" ht="16.5">
      <c r="A125" s="106"/>
      <c r="B125" s="107"/>
      <c r="C125" s="140"/>
      <c r="D125" s="169"/>
      <c r="E125" s="159"/>
    </row>
    <row r="128" ht="15.75">
      <c r="B128" s="3"/>
    </row>
    <row r="129" spans="2:4" ht="15.75">
      <c r="B129" s="3"/>
      <c r="C129" s="3"/>
      <c r="D129" s="3"/>
    </row>
    <row r="130" spans="2:4" ht="15.75">
      <c r="B130" s="3"/>
      <c r="C130" s="3"/>
      <c r="D130" s="3"/>
    </row>
    <row r="131" spans="2:4" ht="15.75">
      <c r="B131" s="3"/>
      <c r="C131" s="3"/>
      <c r="D131" s="3"/>
    </row>
    <row r="132" spans="2:4" ht="15.75">
      <c r="B132" s="3"/>
      <c r="C132" s="3"/>
      <c r="D132" s="3"/>
    </row>
    <row r="133" spans="2:4" ht="15.75">
      <c r="B133" s="8"/>
      <c r="C133" s="8"/>
      <c r="D133" s="8"/>
    </row>
    <row r="134" spans="2:4" ht="15.75">
      <c r="B134" s="8"/>
      <c r="C134" s="8"/>
      <c r="D134" s="8"/>
    </row>
    <row r="135" spans="2:4" ht="15.75">
      <c r="B135" s="8"/>
      <c r="C135" s="8"/>
      <c r="D135" s="8"/>
    </row>
    <row r="136" spans="2:4" ht="15.75">
      <c r="B136" s="8"/>
      <c r="C136" s="8"/>
      <c r="D136" s="8"/>
    </row>
    <row r="137" spans="2:4" ht="15.75">
      <c r="B137" s="9"/>
      <c r="C137" s="9"/>
      <c r="D137" s="9"/>
    </row>
    <row r="138" spans="2:4" ht="15.75">
      <c r="B138" s="9"/>
      <c r="C138" s="9"/>
      <c r="D138" s="9"/>
    </row>
    <row r="139" spans="2:4" ht="15.75">
      <c r="B139" s="9"/>
      <c r="C139" s="9"/>
      <c r="D139" s="9"/>
    </row>
    <row r="140" spans="2:4" ht="15.75">
      <c r="B140" s="9"/>
      <c r="C140" s="9"/>
      <c r="D140" s="9"/>
    </row>
    <row r="141" spans="2:4" ht="15.75">
      <c r="B141" s="9"/>
      <c r="C141" s="9"/>
      <c r="D141" s="9"/>
    </row>
    <row r="142" spans="2:4" ht="15.75">
      <c r="B142" s="9"/>
      <c r="C142" s="9"/>
      <c r="D142" s="9"/>
    </row>
    <row r="143" spans="2:4" ht="15.75">
      <c r="B143" s="9"/>
      <c r="C143" s="9"/>
      <c r="D143" s="9"/>
    </row>
    <row r="144" spans="2:4" ht="15.75">
      <c r="B144" s="9"/>
      <c r="C144" s="9"/>
      <c r="D144" s="9"/>
    </row>
    <row r="145" spans="2:4" ht="15.75">
      <c r="B145" s="9"/>
      <c r="C145" s="9"/>
      <c r="D145" s="9"/>
    </row>
    <row r="146" spans="2:4" ht="15.75">
      <c r="B146" s="9"/>
      <c r="C146" s="9"/>
      <c r="D146" s="9"/>
    </row>
    <row r="147" spans="2:4" ht="15.75">
      <c r="B147" s="9"/>
      <c r="C147" s="9"/>
      <c r="D147" s="9"/>
    </row>
    <row r="148" spans="2:4" ht="15.75">
      <c r="B148" s="9"/>
      <c r="C148" s="9"/>
      <c r="D148" s="9"/>
    </row>
    <row r="149" spans="2:4" ht="15.75">
      <c r="B149" s="9"/>
      <c r="C149" s="9"/>
      <c r="D149" s="9"/>
    </row>
    <row r="150" spans="2:4" ht="15.75">
      <c r="B150" s="9"/>
      <c r="C150" s="9"/>
      <c r="D150" s="9"/>
    </row>
    <row r="151" spans="2:4" ht="15.75">
      <c r="B151" s="9"/>
      <c r="C151" s="9"/>
      <c r="D151" s="9"/>
    </row>
    <row r="152" spans="2:4" ht="15.75">
      <c r="B152" s="9"/>
      <c r="C152" s="9"/>
      <c r="D152" s="9"/>
    </row>
    <row r="153" spans="2:4" ht="15.75">
      <c r="B153" s="9"/>
      <c r="C153" s="9"/>
      <c r="D153" s="9"/>
    </row>
    <row r="154" spans="2:4" ht="15.75">
      <c r="B154" s="9"/>
      <c r="C154" s="9"/>
      <c r="D154" s="9"/>
    </row>
    <row r="155" spans="2:4" ht="15.75">
      <c r="B155" s="8"/>
      <c r="C155" s="8"/>
      <c r="D155" s="8"/>
    </row>
    <row r="156" spans="2:4" ht="15.75">
      <c r="B156" s="8"/>
      <c r="C156" s="8"/>
      <c r="D156" s="8"/>
    </row>
    <row r="157" spans="2:4" ht="15.75">
      <c r="B157" s="8"/>
      <c r="C157" s="8"/>
      <c r="D157" s="8"/>
    </row>
    <row r="158" spans="2:4" ht="15.75">
      <c r="B158" s="9"/>
      <c r="C158" s="9"/>
      <c r="D158" s="9"/>
    </row>
  </sheetData>
  <printOptions horizontalCentered="1"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G24" sqref="G24"/>
    </sheetView>
  </sheetViews>
  <sheetFormatPr defaultColWidth="9.140625" defaultRowHeight="12.75"/>
  <cols>
    <col min="1" max="1" width="23.8515625" style="10" customWidth="1"/>
    <col min="2" max="3" width="0" style="10" hidden="1" customWidth="1"/>
    <col min="4" max="4" width="8.7109375" style="10" hidden="1" customWidth="1"/>
    <col min="5" max="5" width="0.2890625" style="10" hidden="1" customWidth="1"/>
    <col min="6" max="6" width="10.421875" style="10" customWidth="1"/>
    <col min="7" max="7" width="9.28125" style="10" customWidth="1"/>
    <col min="8" max="8" width="0" style="10" hidden="1" customWidth="1"/>
    <col min="9" max="9" width="7.28125" style="10" customWidth="1"/>
    <col min="10" max="10" width="0" style="10" hidden="1" customWidth="1"/>
    <col min="11" max="11" width="0.5625" style="10" hidden="1" customWidth="1"/>
    <col min="12" max="12" width="9.00390625" style="10" hidden="1" customWidth="1"/>
    <col min="13" max="13" width="0" style="10" hidden="1" customWidth="1"/>
    <col min="14" max="14" width="20.28125" style="10" customWidth="1"/>
    <col min="15" max="15" width="10.57421875" style="10" customWidth="1"/>
    <col min="16" max="16" width="9.8515625" style="10" customWidth="1"/>
    <col min="17" max="17" width="7.00390625" style="10" customWidth="1"/>
  </cols>
  <sheetData>
    <row r="1" spans="7:9" ht="18">
      <c r="G1" s="11"/>
      <c r="H1" s="12"/>
      <c r="I1" s="70" t="s">
        <v>120</v>
      </c>
    </row>
    <row r="2" spans="7:9" ht="18">
      <c r="G2" s="13"/>
      <c r="H2" s="12"/>
      <c r="I2" s="71" t="s">
        <v>134</v>
      </c>
    </row>
    <row r="3" spans="7:17" ht="12.75">
      <c r="G3" s="14"/>
      <c r="H3" s="14"/>
      <c r="I3" s="14"/>
      <c r="N3" s="15"/>
      <c r="Q3" s="16" t="s">
        <v>93</v>
      </c>
    </row>
    <row r="4" spans="1:17" ht="12.75">
      <c r="A4" s="17"/>
      <c r="B4" s="18"/>
      <c r="C4" s="18"/>
      <c r="D4" s="18"/>
      <c r="E4" s="18"/>
      <c r="F4" s="19" t="s">
        <v>94</v>
      </c>
      <c r="G4" s="20"/>
      <c r="H4" s="20"/>
      <c r="I4" s="21"/>
      <c r="J4" s="18"/>
      <c r="K4" s="18"/>
      <c r="L4" s="18"/>
      <c r="M4" s="18"/>
      <c r="N4" s="22"/>
      <c r="O4" s="23" t="s">
        <v>95</v>
      </c>
      <c r="P4" s="18"/>
      <c r="Q4" s="24"/>
    </row>
    <row r="5" spans="1:17" ht="12.75">
      <c r="A5" s="25"/>
      <c r="B5" s="26"/>
      <c r="C5" s="26"/>
      <c r="D5" s="26"/>
      <c r="E5" s="26"/>
      <c r="F5" s="27" t="s">
        <v>96</v>
      </c>
      <c r="G5" s="27" t="s">
        <v>96</v>
      </c>
      <c r="H5" s="26"/>
      <c r="I5" s="27" t="s">
        <v>97</v>
      </c>
      <c r="J5" s="26"/>
      <c r="K5" s="26"/>
      <c r="L5" s="26"/>
      <c r="M5" s="26"/>
      <c r="N5" s="25"/>
      <c r="O5" s="27" t="s">
        <v>96</v>
      </c>
      <c r="P5" s="27" t="s">
        <v>96</v>
      </c>
      <c r="Q5" s="27" t="s">
        <v>97</v>
      </c>
    </row>
    <row r="6" spans="1:17" ht="12.75">
      <c r="A6" s="28"/>
      <c r="B6" s="26"/>
      <c r="C6" s="26"/>
      <c r="D6" s="26"/>
      <c r="E6" s="26" t="s">
        <v>98</v>
      </c>
      <c r="F6" s="29" t="s">
        <v>99</v>
      </c>
      <c r="G6" s="29" t="s">
        <v>99</v>
      </c>
      <c r="H6" s="26"/>
      <c r="I6" s="29"/>
      <c r="J6" s="30" t="s">
        <v>100</v>
      </c>
      <c r="K6" s="26"/>
      <c r="L6" s="26"/>
      <c r="M6" s="26" t="s">
        <v>101</v>
      </c>
      <c r="N6" s="29"/>
      <c r="O6" s="29" t="s">
        <v>99</v>
      </c>
      <c r="P6" s="29" t="s">
        <v>99</v>
      </c>
      <c r="Q6" s="29"/>
    </row>
    <row r="7" spans="1:17" ht="12.75">
      <c r="A7" s="31"/>
      <c r="B7" s="26"/>
      <c r="C7" s="26"/>
      <c r="D7" s="26"/>
      <c r="E7" s="26"/>
      <c r="F7" s="32">
        <v>38352</v>
      </c>
      <c r="G7" s="32">
        <v>38717</v>
      </c>
      <c r="H7" s="26"/>
      <c r="I7" s="33"/>
      <c r="J7" s="26"/>
      <c r="K7" s="26"/>
      <c r="L7" s="26"/>
      <c r="M7" s="26"/>
      <c r="N7" s="31"/>
      <c r="O7" s="32">
        <v>38352</v>
      </c>
      <c r="P7" s="32">
        <v>38717</v>
      </c>
      <c r="Q7" s="33"/>
    </row>
    <row r="8" spans="1:17" ht="12.75">
      <c r="A8" s="34"/>
      <c r="B8" s="35"/>
      <c r="C8" s="35"/>
      <c r="D8" s="36"/>
      <c r="E8" s="37"/>
      <c r="F8" s="38"/>
      <c r="G8" s="38"/>
      <c r="H8" s="39"/>
      <c r="I8" s="40"/>
      <c r="J8" s="26"/>
      <c r="K8" s="26"/>
      <c r="L8" s="36"/>
      <c r="M8" s="37"/>
      <c r="N8" s="34"/>
      <c r="O8" s="41"/>
      <c r="P8" s="41"/>
      <c r="Q8" s="42"/>
    </row>
    <row r="9" spans="1:17" ht="12.75">
      <c r="A9" s="43" t="s">
        <v>102</v>
      </c>
      <c r="B9" s="35"/>
      <c r="C9" s="35"/>
      <c r="D9" s="36"/>
      <c r="E9" s="37"/>
      <c r="F9" s="44">
        <v>4607624</v>
      </c>
      <c r="G9" s="44">
        <v>5098540</v>
      </c>
      <c r="H9" s="39"/>
      <c r="I9" s="45">
        <f>G9/F9*100</f>
        <v>110.65442839953954</v>
      </c>
      <c r="J9" s="26"/>
      <c r="K9" s="26"/>
      <c r="L9" s="36"/>
      <c r="M9" s="37"/>
      <c r="N9" s="43" t="s">
        <v>103</v>
      </c>
      <c r="O9" s="46">
        <v>4607624</v>
      </c>
      <c r="P9" s="46">
        <v>5098540</v>
      </c>
      <c r="Q9" s="47">
        <f>P9/O9*100</f>
        <v>110.65442839953954</v>
      </c>
    </row>
    <row r="10" spans="1:17" ht="12.75">
      <c r="A10" s="43"/>
      <c r="B10" s="35"/>
      <c r="C10" s="35"/>
      <c r="D10" s="36"/>
      <c r="E10" s="37"/>
      <c r="F10" s="44"/>
      <c r="G10" s="44"/>
      <c r="H10" s="39"/>
      <c r="I10" s="45"/>
      <c r="J10" s="26"/>
      <c r="K10" s="26"/>
      <c r="L10" s="36"/>
      <c r="M10" s="37"/>
      <c r="N10" s="43"/>
      <c r="O10" s="46"/>
      <c r="P10" s="46"/>
      <c r="Q10" s="47"/>
    </row>
    <row r="11" spans="1:17" ht="12.75">
      <c r="A11" s="43" t="s">
        <v>104</v>
      </c>
      <c r="B11" s="35"/>
      <c r="C11" s="35"/>
      <c r="D11" s="36"/>
      <c r="E11" s="37"/>
      <c r="F11" s="44">
        <v>1463063</v>
      </c>
      <c r="G11" s="44">
        <v>1796899</v>
      </c>
      <c r="H11" s="39"/>
      <c r="I11" s="45">
        <f>G11/F11*100</f>
        <v>122.81760935790189</v>
      </c>
      <c r="J11" s="26"/>
      <c r="K11" s="26"/>
      <c r="L11" s="36"/>
      <c r="M11" s="37"/>
      <c r="N11" s="43" t="s">
        <v>105</v>
      </c>
      <c r="O11" s="46">
        <v>2081685</v>
      </c>
      <c r="P11" s="46">
        <v>2184692</v>
      </c>
      <c r="Q11" s="47">
        <f>P11/O11*100</f>
        <v>104.94825105623569</v>
      </c>
    </row>
    <row r="12" spans="1:17" ht="12.75">
      <c r="A12" s="43"/>
      <c r="B12" s="35"/>
      <c r="C12" s="35"/>
      <c r="D12" s="36"/>
      <c r="E12" s="37"/>
      <c r="F12" s="44"/>
      <c r="G12" s="44"/>
      <c r="H12" s="39"/>
      <c r="I12" s="45"/>
      <c r="J12" s="26"/>
      <c r="K12" s="26"/>
      <c r="L12" s="36"/>
      <c r="M12" s="37"/>
      <c r="N12" s="43"/>
      <c r="O12" s="46"/>
      <c r="P12" s="46"/>
      <c r="Q12" s="47"/>
    </row>
    <row r="13" spans="1:17" ht="12.75">
      <c r="A13" s="43" t="s">
        <v>106</v>
      </c>
      <c r="B13" s="35"/>
      <c r="C13" s="35"/>
      <c r="D13" s="36"/>
      <c r="E13" s="37"/>
      <c r="F13" s="44">
        <v>824492</v>
      </c>
      <c r="G13" s="44">
        <v>772516</v>
      </c>
      <c r="H13" s="39"/>
      <c r="I13" s="45">
        <f>G13/F13*100</f>
        <v>93.69599705030491</v>
      </c>
      <c r="J13" s="26"/>
      <c r="K13" s="26"/>
      <c r="L13" s="36"/>
      <c r="M13" s="37"/>
      <c r="N13" s="43" t="s">
        <v>107</v>
      </c>
      <c r="O13" s="46">
        <v>22313</v>
      </c>
      <c r="P13" s="46">
        <v>20908</v>
      </c>
      <c r="Q13" s="47">
        <f>P13/O13*100</f>
        <v>93.70322233675435</v>
      </c>
    </row>
    <row r="14" spans="1:17" ht="12.75">
      <c r="A14" s="43"/>
      <c r="B14" s="35"/>
      <c r="C14" s="35"/>
      <c r="D14" s="36"/>
      <c r="E14" s="37"/>
      <c r="F14" s="44"/>
      <c r="G14" s="44"/>
      <c r="H14" s="39"/>
      <c r="I14" s="45"/>
      <c r="J14" s="26"/>
      <c r="K14" s="26"/>
      <c r="L14" s="36"/>
      <c r="M14" s="37"/>
      <c r="N14" s="43"/>
      <c r="O14" s="46"/>
      <c r="P14" s="46"/>
      <c r="Q14" s="47"/>
    </row>
    <row r="15" spans="1:17" ht="12.75">
      <c r="A15" s="43" t="s">
        <v>108</v>
      </c>
      <c r="B15" s="35"/>
      <c r="C15" s="35"/>
      <c r="D15" s="36"/>
      <c r="E15" s="37"/>
      <c r="F15" s="44">
        <v>1758</v>
      </c>
      <c r="G15" s="44">
        <v>1646</v>
      </c>
      <c r="H15" s="39"/>
      <c r="I15" s="45">
        <f>G15/F15*100</f>
        <v>93.62912400455062</v>
      </c>
      <c r="J15" s="26"/>
      <c r="K15" s="26"/>
      <c r="L15" s="36"/>
      <c r="M15" s="37"/>
      <c r="N15" s="43" t="s">
        <v>109</v>
      </c>
      <c r="O15" s="46"/>
      <c r="P15" s="46"/>
      <c r="Q15" s="47"/>
    </row>
    <row r="16" spans="1:17" ht="12.75">
      <c r="A16" s="43"/>
      <c r="B16" s="35"/>
      <c r="C16" s="35"/>
      <c r="D16" s="36"/>
      <c r="E16" s="37"/>
      <c r="F16" s="44"/>
      <c r="G16" s="44"/>
      <c r="H16" s="39"/>
      <c r="I16" s="45"/>
      <c r="J16" s="26"/>
      <c r="K16" s="26"/>
      <c r="L16" s="36"/>
      <c r="M16" s="37"/>
      <c r="N16" s="43" t="s">
        <v>110</v>
      </c>
      <c r="O16" s="46">
        <v>181837</v>
      </c>
      <c r="P16" s="46">
        <v>362068</v>
      </c>
      <c r="Q16" s="47">
        <f>P16/O16*100</f>
        <v>199.11679141208884</v>
      </c>
    </row>
    <row r="17" spans="1:17" ht="12.75">
      <c r="A17" s="43"/>
      <c r="B17" s="35"/>
      <c r="C17" s="35"/>
      <c r="D17" s="36"/>
      <c r="E17" s="37"/>
      <c r="F17" s="44"/>
      <c r="G17" s="44"/>
      <c r="H17" s="39"/>
      <c r="I17" s="45"/>
      <c r="J17" s="26"/>
      <c r="K17" s="26"/>
      <c r="L17" s="36"/>
      <c r="M17" s="37"/>
      <c r="N17" s="43"/>
      <c r="O17" s="46"/>
      <c r="P17" s="46"/>
      <c r="Q17" s="47"/>
    </row>
    <row r="18" spans="1:17" ht="12.75">
      <c r="A18" s="43" t="s">
        <v>111</v>
      </c>
      <c r="B18" s="35"/>
      <c r="C18" s="35"/>
      <c r="D18" s="36"/>
      <c r="E18" s="37"/>
      <c r="F18" s="44"/>
      <c r="G18" s="44"/>
      <c r="H18" s="39"/>
      <c r="I18" s="45"/>
      <c r="J18" s="26"/>
      <c r="K18" s="26"/>
      <c r="L18" s="36"/>
      <c r="M18" s="37"/>
      <c r="N18" s="43" t="s">
        <v>112</v>
      </c>
      <c r="O18" s="46"/>
      <c r="P18" s="46"/>
      <c r="Q18" s="47"/>
    </row>
    <row r="19" spans="1:17" ht="12.75">
      <c r="A19" s="43" t="s">
        <v>113</v>
      </c>
      <c r="B19" s="35"/>
      <c r="C19" s="35"/>
      <c r="D19" s="36"/>
      <c r="E19" s="37"/>
      <c r="F19" s="44">
        <v>571</v>
      </c>
      <c r="G19" s="44">
        <v>716</v>
      </c>
      <c r="H19" s="39"/>
      <c r="I19" s="45">
        <f>G19/F19*100</f>
        <v>125.3940455341506</v>
      </c>
      <c r="J19" s="26"/>
      <c r="K19" s="26"/>
      <c r="L19" s="36"/>
      <c r="M19" s="37"/>
      <c r="N19" s="43" t="s">
        <v>114</v>
      </c>
      <c r="O19" s="48" t="s">
        <v>23</v>
      </c>
      <c r="P19" s="48" t="s">
        <v>23</v>
      </c>
      <c r="Q19" s="187" t="s">
        <v>23</v>
      </c>
    </row>
    <row r="20" spans="1:17" ht="12.75">
      <c r="A20" s="43"/>
      <c r="B20" s="35"/>
      <c r="C20" s="35"/>
      <c r="D20" s="36"/>
      <c r="E20" s="37"/>
      <c r="F20" s="44"/>
      <c r="G20" s="44"/>
      <c r="H20" s="39"/>
      <c r="I20" s="45"/>
      <c r="J20" s="26"/>
      <c r="K20" s="26"/>
      <c r="L20" s="36"/>
      <c r="M20" s="37"/>
      <c r="N20" s="43"/>
      <c r="O20" s="46"/>
      <c r="P20" s="46"/>
      <c r="Q20" s="47"/>
    </row>
    <row r="21" spans="1:17" ht="12.75">
      <c r="A21" s="43" t="s">
        <v>136</v>
      </c>
      <c r="B21" s="35"/>
      <c r="C21" s="35"/>
      <c r="D21" s="36"/>
      <c r="E21" s="37"/>
      <c r="F21" s="48" t="s">
        <v>23</v>
      </c>
      <c r="G21" s="44">
        <v>224</v>
      </c>
      <c r="H21" s="39" t="s">
        <v>23</v>
      </c>
      <c r="I21" s="48" t="s">
        <v>23</v>
      </c>
      <c r="J21" s="26"/>
      <c r="K21" s="26"/>
      <c r="L21" s="36"/>
      <c r="M21" s="37"/>
      <c r="N21" s="43" t="s">
        <v>137</v>
      </c>
      <c r="O21" s="46">
        <v>4049</v>
      </c>
      <c r="P21" s="46">
        <v>4269</v>
      </c>
      <c r="Q21" s="47">
        <f>P21/O21*100</f>
        <v>105.43344035564337</v>
      </c>
    </row>
    <row r="22" spans="1:17" ht="12.75">
      <c r="A22" s="43"/>
      <c r="B22" s="35"/>
      <c r="C22" s="35"/>
      <c r="D22" s="26"/>
      <c r="E22" s="39"/>
      <c r="F22" s="48"/>
      <c r="G22" s="48"/>
      <c r="H22" s="39"/>
      <c r="I22" s="45"/>
      <c r="J22" s="26"/>
      <c r="K22" s="26"/>
      <c r="L22" s="26"/>
      <c r="M22" s="39"/>
      <c r="N22" s="43"/>
      <c r="O22" s="46"/>
      <c r="P22" s="46"/>
      <c r="Q22" s="47"/>
    </row>
    <row r="23" spans="1:17" ht="13.5" thickBot="1">
      <c r="A23" s="49" t="s">
        <v>138</v>
      </c>
      <c r="B23" s="50"/>
      <c r="C23" s="50"/>
      <c r="D23" s="51"/>
      <c r="E23" s="52"/>
      <c r="F23" s="53"/>
      <c r="G23" s="53">
        <v>-64</v>
      </c>
      <c r="H23" s="54"/>
      <c r="I23" s="55"/>
      <c r="J23" s="56"/>
      <c r="K23" s="56"/>
      <c r="L23" s="51"/>
      <c r="M23" s="52"/>
      <c r="N23" s="49" t="s">
        <v>115</v>
      </c>
      <c r="O23" s="57" t="s">
        <v>23</v>
      </c>
      <c r="P23" s="57"/>
      <c r="Q23" s="47"/>
    </row>
    <row r="24" spans="1:17" ht="12.75">
      <c r="A24" s="58" t="s">
        <v>116</v>
      </c>
      <c r="B24" s="35"/>
      <c r="C24" s="35"/>
      <c r="D24" s="36"/>
      <c r="E24" s="37"/>
      <c r="F24" s="59">
        <f>SUM(F8:F23)</f>
        <v>6897508</v>
      </c>
      <c r="G24" s="59">
        <f>SUM(G8:G23)</f>
        <v>7670477</v>
      </c>
      <c r="H24" s="60"/>
      <c r="I24" s="61">
        <f>G24/F24*100</f>
        <v>111.20649660718045</v>
      </c>
      <c r="J24" s="30" t="s">
        <v>117</v>
      </c>
      <c r="K24" s="26"/>
      <c r="L24" s="36"/>
      <c r="M24" s="37"/>
      <c r="N24" s="62" t="s">
        <v>118</v>
      </c>
      <c r="O24" s="63">
        <f>SUM(O8:O23)</f>
        <v>6897508</v>
      </c>
      <c r="P24" s="63">
        <f>SUM(P8:P23)</f>
        <v>7670477</v>
      </c>
      <c r="Q24" s="64">
        <f>P24/O24*100</f>
        <v>111.20649660718045</v>
      </c>
    </row>
    <row r="25" spans="1:17" ht="13.5" thickBot="1">
      <c r="A25" s="49"/>
      <c r="B25" s="50"/>
      <c r="C25" s="50"/>
      <c r="D25" s="51"/>
      <c r="E25" s="52"/>
      <c r="F25" s="65"/>
      <c r="G25" s="65"/>
      <c r="H25" s="54"/>
      <c r="I25" s="55"/>
      <c r="J25" s="56"/>
      <c r="K25" s="56"/>
      <c r="L25" s="51"/>
      <c r="M25" s="52"/>
      <c r="N25" s="49"/>
      <c r="O25" s="31"/>
      <c r="P25" s="31"/>
      <c r="Q25" s="66"/>
    </row>
    <row r="26" spans="1:14" ht="12.75">
      <c r="A26" s="35"/>
      <c r="B26" s="35"/>
      <c r="C26" s="35"/>
      <c r="D26" s="26"/>
      <c r="E26" s="39"/>
      <c r="F26" s="39"/>
      <c r="G26" s="67"/>
      <c r="H26" s="39"/>
      <c r="I26" s="35"/>
      <c r="J26" s="26"/>
      <c r="K26" s="26"/>
      <c r="L26" s="26"/>
      <c r="M26" s="39"/>
      <c r="N26" s="67"/>
    </row>
    <row r="27" ht="12.75">
      <c r="A27" s="10" t="s">
        <v>119</v>
      </c>
    </row>
    <row r="28" ht="12.75">
      <c r="A28" s="10" t="s">
        <v>135</v>
      </c>
    </row>
    <row r="29" ht="12.75">
      <c r="A29" s="26"/>
    </row>
  </sheetData>
  <printOptions horizontalCentered="1"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Footer>&amp;CStrana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2006-03-17T06:59:16Z</cp:lastPrinted>
  <dcterms:created xsi:type="dcterms:W3CDTF">2005-02-03T12:14:50Z</dcterms:created>
  <dcterms:modified xsi:type="dcterms:W3CDTF">2006-04-11T09:23:39Z</dcterms:modified>
  <cp:category/>
  <cp:version/>
  <cp:contentType/>
  <cp:contentStatus/>
</cp:coreProperties>
</file>