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5"/>
  </bookViews>
  <sheets>
    <sheet name="graf 2002-2007" sheetId="1" r:id="rId1"/>
    <sheet name="2002 - 2007" sheetId="2" r:id="rId2"/>
    <sheet name="návrh 2007" sheetId="3" r:id="rId3"/>
    <sheet name="návrh 2006" sheetId="4" r:id="rId4"/>
    <sheet name="návrh 2005" sheetId="5" r:id="rId5"/>
    <sheet name="2002" sheetId="6" r:id="rId6"/>
    <sheet name="2003" sheetId="7" r:id="rId7"/>
    <sheet name="2004" sheetId="8" r:id="rId8"/>
  </sheets>
  <definedNames>
    <definedName name="_xlnm.Print_Titles" localSheetId="5">'2002'!$1:$4</definedName>
    <definedName name="_xlnm.Print_Titles" localSheetId="7">'2004'!$A:$C</definedName>
  </definedNames>
  <calcPr fullCalcOnLoad="1"/>
</workbook>
</file>

<file path=xl/sharedStrings.xml><?xml version="1.0" encoding="utf-8"?>
<sst xmlns="http://schemas.openxmlformats.org/spreadsheetml/2006/main" count="317" uniqueCount="85">
  <si>
    <t>(v tis. Sk)</t>
  </si>
  <si>
    <t>026</t>
  </si>
  <si>
    <t>02601</t>
  </si>
  <si>
    <t>02602</t>
  </si>
  <si>
    <t>02603</t>
  </si>
  <si>
    <t>02604</t>
  </si>
  <si>
    <t>02605</t>
  </si>
  <si>
    <t>NÁRODNÝ PROGRAM ROZVOJA ŠPORTU - CELKOM</t>
  </si>
  <si>
    <t>600     spolu</t>
  </si>
  <si>
    <t>700     spolu</t>
  </si>
  <si>
    <t>NÁRODNÝ PROGRAM ROZVOJA ŠPORTU - Sekcia štátnej starostlivosti o šport</t>
  </si>
  <si>
    <t>Bežné výdavky 600</t>
  </si>
  <si>
    <t>Program</t>
  </si>
  <si>
    <t>Podprogram</t>
  </si>
  <si>
    <t>Zabezpečenie činnosti Národného športového centra</t>
  </si>
  <si>
    <t>Kapitálové výdavky 700</t>
  </si>
  <si>
    <t>600 a 700 spolu</t>
  </si>
  <si>
    <t>%</t>
  </si>
  <si>
    <t>Podiel</t>
  </si>
  <si>
    <t>Šport pre všetkých a záujmová činnosť na školách</t>
  </si>
  <si>
    <t>Štátna športová reprezentácia a rozvoj športových odvetví</t>
  </si>
  <si>
    <t>Športovo-talentovaná mládež</t>
  </si>
  <si>
    <t>Materiálno-technický rozvoj športu (investície)</t>
  </si>
  <si>
    <t>Koordinácia projektov, prierezové činnosti a podpora priamoriadených organizácií</t>
  </si>
  <si>
    <t>Štátna športová reprezentácia</t>
  </si>
  <si>
    <t>Podpora telovýchovných a športových občianskych združení, priamoriadených organizácií a materiálno-technického rozvoja</t>
  </si>
  <si>
    <t>0260401 Podpora telovýchovných občianskych združení a priamoriadených organizácií</t>
  </si>
  <si>
    <t>0260402 Materiálno-technický rozvoj športu</t>
  </si>
  <si>
    <t>Koordinácia projektov v oblasti športu a medzinárodná spolupráca v oblasti športu</t>
  </si>
  <si>
    <t>0260501 Podpora športových podujatí</t>
  </si>
  <si>
    <t>0260502 Koordinácia projektov a medzinárodná spolupráca</t>
  </si>
  <si>
    <t>Zabezpečenie činnosti Národného inštitútu športu</t>
  </si>
  <si>
    <t>Zabezpečenie činnosti Centra akademického športu</t>
  </si>
  <si>
    <t>"Nadvýťažky z lotérií" za rok 2002</t>
  </si>
  <si>
    <t>Z toho:</t>
  </si>
  <si>
    <t>"Lotérie" spolu</t>
  </si>
  <si>
    <t>"Nadvýťažky z lotérií" za rok 2003</t>
  </si>
  <si>
    <t>Názov</t>
  </si>
  <si>
    <t>Šport pre všetkých</t>
  </si>
  <si>
    <t>0260101 Telovýchovné a športové aktivity na školách v rámci mimoškolskej činnosti</t>
  </si>
  <si>
    <t>0260102 Športové aktivity so zameraním na sociálno-zdravotný aspekt</t>
  </si>
  <si>
    <t>0260201 Príprava športovej reprezentácie</t>
  </si>
  <si>
    <t>0260202 Účasť na vrcholových športových podujatiach</t>
  </si>
  <si>
    <t>0260203 Starostlivosť o špičkových športovcov, dopingová kontrola, zdravotné zabezpečenie</t>
  </si>
  <si>
    <t>0260204 Organizovanie významných športových podujatí v SR</t>
  </si>
  <si>
    <t>0260301 Výber a príprava športovo-talentovanej mládeže</t>
  </si>
  <si>
    <t>0260302 Organizovanie významných mládežníckych športových podujatí</t>
  </si>
  <si>
    <t>Podpora telovýchovných a športových občianskych združení</t>
  </si>
  <si>
    <t>0260401 Podpora činnosti telovýchovných občianskych združení</t>
  </si>
  <si>
    <t>0260402 Investície do športových zariadení</t>
  </si>
  <si>
    <t>0260501 Medzinárodná športová spolupráca a propagácia slovenského športu</t>
  </si>
  <si>
    <t>0260502 Usmerňovanie, koordinácia a podpora aktivít v oblasti športu</t>
  </si>
  <si>
    <t>"Nadvýťažky z lotérií" za rok 2001</t>
  </si>
  <si>
    <t>"Výťažky z lotérií" na rok 2002</t>
  </si>
  <si>
    <t>"Výťažky z lotérií" na rok 2003</t>
  </si>
  <si>
    <t>"Výťažky z lotérií" na rok 2004</t>
  </si>
  <si>
    <t>Rozpočet výdavkov - rok 2004</t>
  </si>
  <si>
    <t>Rozpočet výdavkov - rok 2002</t>
  </si>
  <si>
    <t>Rozpočet výdavkov - rok 2003</t>
  </si>
  <si>
    <t>Návrh rozpočtu výdavkov - rok 2005</t>
  </si>
  <si>
    <t>Návrh rozpočtu výdavkov - rok 2006</t>
  </si>
  <si>
    <t>Návrh rozpočtu výdavkov - rok 2007</t>
  </si>
  <si>
    <t>"Výťažky z lotérií" na rok 2005</t>
  </si>
  <si>
    <t>"Nadvýťažky z lotérií" za rok 2004</t>
  </si>
  <si>
    <t>Pozn. Podľa návrhu zákona o hazardných hrách a o zmene a doplnení niektorých zákonov, vypracovaného Ministerstvom financií SR, sa z platného zákona č. 194/1990 Zb. o lotériách a iných podobných hrách rušia ustanovenia týkajúce sa odvodu výťažkov z lotérií okrem iného aj na oblasť športu, a to minimálne vo výške 50% (§ 4a ods. 9 cit. zákona).</t>
  </si>
  <si>
    <t>Národný program rozvoja športu</t>
  </si>
  <si>
    <t>Rok 2002</t>
  </si>
  <si>
    <t>Rok 2003</t>
  </si>
  <si>
    <t>Rok 2004</t>
  </si>
  <si>
    <t>Návrh - rok 2005</t>
  </si>
  <si>
    <t>Návrh - rok 2006</t>
  </si>
  <si>
    <t>v tis. Sk</t>
  </si>
  <si>
    <t>Pozn.: Údaje sú uvedené podľa stavu k 15.09.2004.</t>
  </si>
  <si>
    <t>Pozn.: Podľa návrhu zákona o hazardných hrách a o zmene a doplnení niektorých zákonov, vypracovaného Ministerstvom financií SR, sa z platného zákona č. 194/1990 Zb. o lotériách a iných podobných hrách rušia ustanovenia týkajúce sa odvodu výťažkov z lotérií okrem iného aj na oblasť športu, a to minimálne vo výške 50% z príjmov určených podľa § 4a ods. 9 cit. zákona).</t>
  </si>
  <si>
    <t>Čiastka vyplývajúca z cit. ustanovení zákona o lotériách - "nadvýťažky z lotérií" za rok 2003 činili v roku 2004   106 232 tis. Sk - nie je zohľadnená v návrhu rozpočtu výdavkov na rok 2005 ani na ďalšie roky 2006 a 2007. V návrhu rozpočtu výdavkov na roky 2005 - 2007 taktiež nie je zohľadnený predpokladaný "nárast výťažkov t. j. aj nadvýťažkov z lotérií" podľa vývoja z predchádzajúcich rokov, čo činí v roku 2005 ďalších cca 37 000 tis. Sk.</t>
  </si>
  <si>
    <t>Skutočnosť r. 2002 - 2004 a návrh r. 2005 - 2007</t>
  </si>
  <si>
    <t>z toho "výťažky z lotérií vrátane nadvýťažkov"</t>
  </si>
  <si>
    <t>?</t>
  </si>
  <si>
    <t>Rozdiel medzi skutočnosťou a plánom</t>
  </si>
  <si>
    <t>Plán podľa schváleného NPRŠ (uznesenie vlády č. 838/2001)</t>
  </si>
  <si>
    <t>Pozn.: Údaje uvádzame do roku 2007, nakoľko návrh rozpočtu verejnej správy je vypacovaný na obdobie rokov 2005 - 2007.</t>
  </si>
  <si>
    <t>Návrh - rok 2007</t>
  </si>
  <si>
    <t>2005 (návrh)</t>
  </si>
  <si>
    <t>2007 (návrh)</t>
  </si>
  <si>
    <t>2006 (návrh)</t>
  </si>
</sst>
</file>

<file path=xl/styles.xml><?xml version="1.0" encoding="utf-8"?>
<styleSheet xmlns="http://schemas.openxmlformats.org/spreadsheetml/2006/main">
  <numFmts count="1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00\ 00"/>
    <numFmt numFmtId="165" formatCode="#,##0.0"/>
  </numFmts>
  <fonts count="8">
    <font>
      <sz val="10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sz val="8"/>
      <name val="Arial CE"/>
      <family val="0"/>
    </font>
    <font>
      <b/>
      <sz val="12"/>
      <name val="Arial"/>
      <family val="0"/>
    </font>
    <font>
      <b/>
      <sz val="2"/>
      <name val="Arial"/>
      <family val="0"/>
    </font>
    <font>
      <b/>
      <sz val="1.75"/>
      <name val="Arial"/>
      <family val="0"/>
    </font>
    <font>
      <sz val="1.75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wrapText="1"/>
    </xf>
    <xf numFmtId="3" fontId="2" fillId="0" borderId="0" xfId="0" applyNumberFormat="1" applyFont="1" applyFill="1" applyBorder="1" applyAlignment="1">
      <alignment wrapText="1"/>
    </xf>
    <xf numFmtId="165" fontId="1" fillId="0" borderId="0" xfId="0" applyNumberFormat="1" applyFont="1" applyFill="1" applyBorder="1" applyAlignment="1">
      <alignment wrapText="1"/>
    </xf>
    <xf numFmtId="165" fontId="1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vertical="center" wrapText="1"/>
    </xf>
    <xf numFmtId="165" fontId="1" fillId="0" borderId="1" xfId="0" applyNumberFormat="1" applyFont="1" applyFill="1" applyBorder="1" applyAlignment="1">
      <alignment vertical="center" wrapText="1"/>
    </xf>
    <xf numFmtId="3" fontId="2" fillId="0" borderId="1" xfId="0" applyNumberFormat="1" applyFont="1" applyFill="1" applyBorder="1" applyAlignment="1">
      <alignment vertical="center" wrapText="1"/>
    </xf>
    <xf numFmtId="3" fontId="1" fillId="0" borderId="0" xfId="0" applyNumberFormat="1" applyFont="1" applyFill="1" applyBorder="1" applyAlignment="1">
      <alignment wrapText="1"/>
    </xf>
    <xf numFmtId="165" fontId="2" fillId="0" borderId="0" xfId="0" applyNumberFormat="1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3" fontId="2" fillId="0" borderId="1" xfId="0" applyNumberFormat="1" applyFont="1" applyFill="1" applyBorder="1" applyAlignment="1">
      <alignment wrapText="1"/>
    </xf>
    <xf numFmtId="165" fontId="2" fillId="0" borderId="1" xfId="0" applyNumberFormat="1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3" fontId="1" fillId="0" borderId="1" xfId="0" applyNumberFormat="1" applyFont="1" applyFill="1" applyBorder="1" applyAlignment="1">
      <alignment wrapText="1"/>
    </xf>
    <xf numFmtId="165" fontId="1" fillId="0" borderId="1" xfId="0" applyNumberFormat="1" applyFont="1" applyFill="1" applyBorder="1" applyAlignment="1">
      <alignment wrapText="1"/>
    </xf>
    <xf numFmtId="165" fontId="2" fillId="0" borderId="1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/>
    </xf>
    <xf numFmtId="0" fontId="1" fillId="0" borderId="2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2" fillId="0" borderId="4" xfId="0" applyFont="1" applyFill="1" applyBorder="1" applyAlignment="1">
      <alignment wrapText="1"/>
    </xf>
    <xf numFmtId="3" fontId="2" fillId="0" borderId="1" xfId="0" applyNumberFormat="1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center" vertical="center" textRotation="90" wrapText="1"/>
    </xf>
    <xf numFmtId="0" fontId="1" fillId="0" borderId="5" xfId="0" applyFont="1" applyFill="1" applyBorder="1" applyAlignment="1">
      <alignment horizontal="center" vertical="center" textRotation="90" wrapText="1"/>
    </xf>
    <xf numFmtId="0" fontId="1" fillId="0" borderId="4" xfId="0" applyFont="1" applyFill="1" applyBorder="1" applyAlignment="1">
      <alignment horizontal="center" vertical="center" textRotation="90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left" vertical="center" wrapText="1"/>
    </xf>
    <xf numFmtId="49" fontId="2" fillId="0" borderId="5" xfId="0" applyNumberFormat="1" applyFont="1" applyFill="1" applyBorder="1" applyAlignment="1">
      <alignment horizontal="left" vertical="center" wrapText="1"/>
    </xf>
    <xf numFmtId="49" fontId="2" fillId="0" borderId="4" xfId="0" applyNumberFormat="1" applyFont="1" applyFill="1" applyBorder="1" applyAlignment="1">
      <alignment horizontal="left" vertical="center" wrapText="1"/>
    </xf>
    <xf numFmtId="49" fontId="1" fillId="0" borderId="3" xfId="0" applyNumberFormat="1" applyFont="1" applyFill="1" applyBorder="1" applyAlignment="1">
      <alignment horizontal="left" vertical="center" wrapText="1"/>
    </xf>
    <xf numFmtId="49" fontId="1" fillId="0" borderId="4" xfId="0" applyNumberFormat="1" applyFont="1" applyFill="1" applyBorder="1" applyAlignment="1">
      <alignment horizontal="left" vertical="center" wrapText="1"/>
    </xf>
    <xf numFmtId="49" fontId="1" fillId="0" borderId="5" xfId="0" applyNumberFormat="1" applyFont="1" applyFill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Porovnanie rozpočtu výdavkov na Národný program rozvoja športu v rokoch 2002 - 2007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Skutočnosť r. 2002 - 2004 a návrh  r. 2005 - 2007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2002-2007'!$A$1:$F$1</c:f>
              <c:str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 (návrh)</c:v>
                </c:pt>
                <c:pt idx="4">
                  <c:v>2006 (návrh)</c:v>
                </c:pt>
                <c:pt idx="5">
                  <c:v>2007 (návrh)</c:v>
                </c:pt>
              </c:strCache>
            </c:strRef>
          </c:cat>
          <c:val>
            <c:numRef>
              <c:f>'graf 2002-2007'!$A$2:$F$2</c:f>
              <c:numCache>
                <c:ptCount val="6"/>
                <c:pt idx="0">
                  <c:v>1014655</c:v>
                </c:pt>
                <c:pt idx="1">
                  <c:v>914874</c:v>
                </c:pt>
                <c:pt idx="2">
                  <c:v>1026604</c:v>
                </c:pt>
                <c:pt idx="3">
                  <c:v>887927</c:v>
                </c:pt>
                <c:pt idx="4">
                  <c:v>890274</c:v>
                </c:pt>
                <c:pt idx="5">
                  <c:v>893094</c:v>
                </c:pt>
              </c:numCache>
            </c:numRef>
          </c:val>
          <c:smooth val="0"/>
        </c:ser>
        <c:ser>
          <c:idx val="1"/>
          <c:order val="1"/>
          <c:tx>
            <c:v>Plán podľa schváleného NPRŠ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2002-2007'!$A$1:$F$1</c:f>
              <c:str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 (návrh)</c:v>
                </c:pt>
                <c:pt idx="4">
                  <c:v>2006 (návrh)</c:v>
                </c:pt>
                <c:pt idx="5">
                  <c:v>2007 (návrh)</c:v>
                </c:pt>
              </c:strCache>
            </c:strRef>
          </c:cat>
          <c:val>
            <c:numRef>
              <c:f>'graf 2002-2007'!$A$3:$F$3</c:f>
              <c:numCache>
                <c:ptCount val="6"/>
                <c:pt idx="0">
                  <c:v>1014026</c:v>
                </c:pt>
                <c:pt idx="1">
                  <c:v>1050629</c:v>
                </c:pt>
                <c:pt idx="2">
                  <c:v>1140919</c:v>
                </c:pt>
                <c:pt idx="3">
                  <c:v>1162141</c:v>
                </c:pt>
                <c:pt idx="4">
                  <c:v>1171105</c:v>
                </c:pt>
                <c:pt idx="5">
                  <c:v>1177416</c:v>
                </c:pt>
              </c:numCache>
            </c:numRef>
          </c:val>
          <c:smooth val="0"/>
        </c:ser>
        <c:marker val="1"/>
        <c:axId val="28571590"/>
        <c:axId val="55817719"/>
      </c:lineChart>
      <c:catAx>
        <c:axId val="285715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Rok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817719"/>
        <c:crosses val="autoZero"/>
        <c:auto val="1"/>
        <c:lblOffset val="100"/>
        <c:noMultiLvlLbl val="0"/>
      </c:catAx>
      <c:valAx>
        <c:axId val="558177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Rozpočet výdavkov (v tis. Sk)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571590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/>
              <a:t>Porovnanie rozpočtu výdavkov na Národný program rozvoja športu v rokoch 2002 - 2007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Skutočnosť r. 2002 - 2004 a návrh  r. 2005 - 2007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2002-2007'!$A$1:$F$1</c:f>
              <c:str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 (návrh)</c:v>
                </c:pt>
                <c:pt idx="4">
                  <c:v>2006 (návrh)</c:v>
                </c:pt>
                <c:pt idx="5">
                  <c:v>2007 (návrh)</c:v>
                </c:pt>
              </c:strCache>
            </c:strRef>
          </c:cat>
          <c:val>
            <c:numRef>
              <c:f>'graf 2002-2007'!$A$2:$F$2</c:f>
              <c:numCache>
                <c:ptCount val="6"/>
                <c:pt idx="0">
                  <c:v>1014655</c:v>
                </c:pt>
                <c:pt idx="1">
                  <c:v>914874</c:v>
                </c:pt>
                <c:pt idx="2">
                  <c:v>1026604</c:v>
                </c:pt>
                <c:pt idx="3">
                  <c:v>887927</c:v>
                </c:pt>
                <c:pt idx="4">
                  <c:v>890274</c:v>
                </c:pt>
                <c:pt idx="5">
                  <c:v>893094</c:v>
                </c:pt>
              </c:numCache>
            </c:numRef>
          </c:val>
          <c:smooth val="0"/>
        </c:ser>
        <c:ser>
          <c:idx val="1"/>
          <c:order val="1"/>
          <c:tx>
            <c:v>Plán podľa schváleného NPRŠ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2002-2007'!$A$1:$F$1</c:f>
              <c:str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 (návrh)</c:v>
                </c:pt>
                <c:pt idx="4">
                  <c:v>2006 (návrh)</c:v>
                </c:pt>
                <c:pt idx="5">
                  <c:v>2007 (návrh)</c:v>
                </c:pt>
              </c:strCache>
            </c:strRef>
          </c:cat>
          <c:val>
            <c:numRef>
              <c:f>'graf 2002-2007'!$A$3:$F$3</c:f>
              <c:numCache>
                <c:ptCount val="6"/>
                <c:pt idx="0">
                  <c:v>1014026</c:v>
                </c:pt>
                <c:pt idx="1">
                  <c:v>1050629</c:v>
                </c:pt>
                <c:pt idx="2">
                  <c:v>1140919</c:v>
                </c:pt>
                <c:pt idx="3">
                  <c:v>1162141</c:v>
                </c:pt>
                <c:pt idx="4">
                  <c:v>1171105</c:v>
                </c:pt>
                <c:pt idx="5">
                  <c:v>1177416</c:v>
                </c:pt>
              </c:numCache>
            </c:numRef>
          </c:val>
          <c:smooth val="0"/>
        </c:ser>
        <c:marker val="1"/>
        <c:axId val="32597424"/>
        <c:axId val="24941361"/>
      </c:lineChart>
      <c:catAx>
        <c:axId val="325974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/>
                  <a:t>Rok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941361"/>
        <c:crosses val="autoZero"/>
        <c:auto val="1"/>
        <c:lblOffset val="100"/>
        <c:noMultiLvlLbl val="0"/>
      </c:catAx>
      <c:valAx>
        <c:axId val="249413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1" i="0" u="none" baseline="0"/>
                  <a:t>Rozpočet výdavkov (v tis. Sk)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597424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114300</xdr:rowOff>
    </xdr:from>
    <xdr:to>
      <xdr:col>5</xdr:col>
      <xdr:colOff>914400</xdr:colOff>
      <xdr:row>30</xdr:row>
      <xdr:rowOff>123825</xdr:rowOff>
    </xdr:to>
    <xdr:graphicFrame>
      <xdr:nvGraphicFramePr>
        <xdr:cNvPr id="1" name="Chart 1"/>
        <xdr:cNvGraphicFramePr/>
      </xdr:nvGraphicFramePr>
      <xdr:xfrm>
        <a:off x="9525" y="1085850"/>
        <a:ext cx="67151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6</xdr:row>
      <xdr:rowOff>0</xdr:rowOff>
    </xdr:from>
    <xdr:to>
      <xdr:col>6</xdr:col>
      <xdr:colOff>914400</xdr:colOff>
      <xdr:row>6</xdr:row>
      <xdr:rowOff>0</xdr:rowOff>
    </xdr:to>
    <xdr:graphicFrame>
      <xdr:nvGraphicFramePr>
        <xdr:cNvPr id="1" name="Chart 1"/>
        <xdr:cNvGraphicFramePr/>
      </xdr:nvGraphicFramePr>
      <xdr:xfrm>
        <a:off x="2828925" y="1581150"/>
        <a:ext cx="67151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"/>
  <sheetViews>
    <sheetView workbookViewId="0" topLeftCell="A1">
      <selection activeCell="A1" sqref="A1:A16384"/>
    </sheetView>
  </sheetViews>
  <sheetFormatPr defaultColWidth="9.00390625" defaultRowHeight="12.75"/>
  <cols>
    <col min="1" max="6" width="15.25390625" style="27" customWidth="1"/>
    <col min="7" max="16384" width="12.25390625" style="27" customWidth="1"/>
  </cols>
  <sheetData>
    <row r="1" spans="1:6" ht="12.75">
      <c r="A1" s="34">
        <v>2002</v>
      </c>
      <c r="B1" s="34">
        <v>2003</v>
      </c>
      <c r="C1" s="34">
        <v>2004</v>
      </c>
      <c r="D1" s="34" t="s">
        <v>82</v>
      </c>
      <c r="E1" s="34" t="s">
        <v>84</v>
      </c>
      <c r="F1" s="34" t="s">
        <v>83</v>
      </c>
    </row>
    <row r="2" spans="1:6" ht="12.75">
      <c r="A2" s="33">
        <v>1014655</v>
      </c>
      <c r="B2" s="33">
        <v>914874</v>
      </c>
      <c r="C2" s="33">
        <v>1026604</v>
      </c>
      <c r="D2" s="33">
        <v>887927</v>
      </c>
      <c r="E2" s="33">
        <v>890274</v>
      </c>
      <c r="F2" s="33">
        <v>893094</v>
      </c>
    </row>
    <row r="3" spans="1:6" ht="12.75">
      <c r="A3" s="33">
        <v>1014026</v>
      </c>
      <c r="B3" s="33">
        <v>1050629</v>
      </c>
      <c r="C3" s="33">
        <v>1140919</v>
      </c>
      <c r="D3" s="33">
        <v>1162141</v>
      </c>
      <c r="E3" s="33">
        <v>1171105</v>
      </c>
      <c r="F3" s="33">
        <v>1177416</v>
      </c>
    </row>
    <row r="4" spans="1:6" ht="12.75">
      <c r="A4" s="33"/>
      <c r="B4" s="33"/>
      <c r="C4" s="33"/>
      <c r="D4" s="33"/>
      <c r="E4" s="33"/>
      <c r="F4" s="33"/>
    </row>
  </sheetData>
  <printOptions/>
  <pageMargins left="0.7874015748031497" right="0.7874015748031497" top="0.7874015748031497" bottom="0.984251968503937" header="0.5118110236220472" footer="0.5118110236220472"/>
  <pageSetup horizontalDpi="600" verticalDpi="600" orientation="landscape" paperSize="9" r:id="rId2"/>
  <headerFooter alignWithMargins="0">
    <oddHeader>&amp;L&amp;"Arial CE,Tučné"Porovnanie rozpočtu výdavkov na Národný program rozvoja športu v rokoch 2002 - 2007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"/>
  <sheetViews>
    <sheetView workbookViewId="0" topLeftCell="A1">
      <selection activeCell="A1" sqref="A1"/>
    </sheetView>
  </sheetViews>
  <sheetFormatPr defaultColWidth="9.00390625" defaultRowHeight="12.75"/>
  <cols>
    <col min="1" max="1" width="37.00390625" style="27" customWidth="1"/>
    <col min="2" max="7" width="15.25390625" style="27" customWidth="1"/>
  </cols>
  <sheetData>
    <row r="1" spans="1:7" s="29" customFormat="1" ht="12.75">
      <c r="A1" s="30" t="s">
        <v>65</v>
      </c>
      <c r="B1" s="28" t="s">
        <v>66</v>
      </c>
      <c r="C1" s="34" t="s">
        <v>67</v>
      </c>
      <c r="D1" s="34" t="s">
        <v>68</v>
      </c>
      <c r="E1" s="34" t="s">
        <v>69</v>
      </c>
      <c r="F1" s="34" t="s">
        <v>70</v>
      </c>
      <c r="G1" s="34" t="s">
        <v>81</v>
      </c>
    </row>
    <row r="2" spans="1:7" s="29" customFormat="1" ht="12.75">
      <c r="A2" s="31"/>
      <c r="B2" s="28" t="s">
        <v>71</v>
      </c>
      <c r="C2" s="28" t="s">
        <v>71</v>
      </c>
      <c r="D2" s="28" t="s">
        <v>71</v>
      </c>
      <c r="E2" s="28" t="s">
        <v>71</v>
      </c>
      <c r="F2" s="28" t="s">
        <v>71</v>
      </c>
      <c r="G2" s="28" t="s">
        <v>71</v>
      </c>
    </row>
    <row r="3" spans="1:7" s="27" customFormat="1" ht="24.75" customHeight="1">
      <c r="A3" s="32" t="s">
        <v>75</v>
      </c>
      <c r="B3" s="35">
        <v>1014655</v>
      </c>
      <c r="C3" s="35">
        <v>914874</v>
      </c>
      <c r="D3" s="35">
        <v>1026604</v>
      </c>
      <c r="E3" s="35">
        <v>887927</v>
      </c>
      <c r="F3" s="35">
        <v>890274</v>
      </c>
      <c r="G3" s="35">
        <v>893094</v>
      </c>
    </row>
    <row r="4" spans="1:7" s="27" customFormat="1" ht="24.75" customHeight="1">
      <c r="A4" s="32" t="s">
        <v>76</v>
      </c>
      <c r="B4" s="35">
        <v>586095</v>
      </c>
      <c r="C4" s="35">
        <v>653648</v>
      </c>
      <c r="D4" s="35">
        <v>681232</v>
      </c>
      <c r="E4" s="35" t="s">
        <v>77</v>
      </c>
      <c r="F4" s="35" t="s">
        <v>77</v>
      </c>
      <c r="G4" s="35" t="s">
        <v>77</v>
      </c>
    </row>
    <row r="5" spans="1:7" s="27" customFormat="1" ht="24.75" customHeight="1">
      <c r="A5" s="20" t="s">
        <v>79</v>
      </c>
      <c r="B5" s="35">
        <v>1014026</v>
      </c>
      <c r="C5" s="35">
        <v>1050629</v>
      </c>
      <c r="D5" s="35">
        <v>1140919</v>
      </c>
      <c r="E5" s="35">
        <v>1162141</v>
      </c>
      <c r="F5" s="35">
        <v>1171105</v>
      </c>
      <c r="G5" s="35">
        <v>1177416</v>
      </c>
    </row>
    <row r="6" spans="1:7" s="27" customFormat="1" ht="24.75" customHeight="1">
      <c r="A6" s="20" t="s">
        <v>78</v>
      </c>
      <c r="B6" s="35">
        <f aca="true" t="shared" si="0" ref="B6:G6">B3-B5</f>
        <v>629</v>
      </c>
      <c r="C6" s="35">
        <f t="shared" si="0"/>
        <v>-135755</v>
      </c>
      <c r="D6" s="35">
        <f t="shared" si="0"/>
        <v>-114315</v>
      </c>
      <c r="E6" s="35">
        <f t="shared" si="0"/>
        <v>-274214</v>
      </c>
      <c r="F6" s="35">
        <f t="shared" si="0"/>
        <v>-280831</v>
      </c>
      <c r="G6" s="35">
        <f t="shared" si="0"/>
        <v>-284322</v>
      </c>
    </row>
    <row r="7" s="27" customFormat="1" ht="12.75"/>
    <row r="8" spans="1:7" s="27" customFormat="1" ht="12.75" customHeight="1">
      <c r="A8" s="36" t="s">
        <v>80</v>
      </c>
      <c r="B8" s="36"/>
      <c r="C8" s="36"/>
      <c r="D8" s="36"/>
      <c r="E8" s="36"/>
      <c r="F8" s="36"/>
      <c r="G8" s="36"/>
    </row>
  </sheetData>
  <mergeCells count="1">
    <mergeCell ref="A8:G8"/>
  </mergeCells>
  <printOptions/>
  <pageMargins left="0.7874015748031497" right="0.1968503937007874" top="0.7874015748031497" bottom="0.1968503937007874" header="0.5118110236220472" footer="0.5118110236220472"/>
  <pageSetup horizontalDpi="600" verticalDpi="600" orientation="landscape" paperSize="9" r:id="rId2"/>
  <headerFooter alignWithMargins="0">
    <oddHeader>&amp;L&amp;"Arial CE,Tučné"Porovnanie rozpočtu výdavkov na Národný program rozvoja športu v rokoch 2002 - 2007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1"/>
  <sheetViews>
    <sheetView workbookViewId="0" topLeftCell="A1">
      <selection activeCell="A1" sqref="A1:A4"/>
    </sheetView>
  </sheetViews>
  <sheetFormatPr defaultColWidth="9.00390625" defaultRowHeight="12.75"/>
  <cols>
    <col min="1" max="1" width="4.375" style="9" customWidth="1"/>
    <col min="2" max="2" width="6.25390625" style="9" customWidth="1"/>
    <col min="3" max="3" width="33.375" style="11" customWidth="1"/>
    <col min="4" max="7" width="9.75390625" style="11" customWidth="1"/>
    <col min="8" max="8" width="9.75390625" style="6" customWidth="1"/>
    <col min="9" max="10" width="9.75390625" style="11" customWidth="1"/>
    <col min="11" max="13" width="9.75390625" style="6" customWidth="1"/>
    <col min="14" max="16384" width="12.25390625" style="11" customWidth="1"/>
  </cols>
  <sheetData>
    <row r="1" spans="1:13" s="2" customFormat="1" ht="15" customHeight="1">
      <c r="A1" s="37" t="s">
        <v>12</v>
      </c>
      <c r="B1" s="37" t="s">
        <v>13</v>
      </c>
      <c r="C1" s="40" t="s">
        <v>37</v>
      </c>
      <c r="D1" s="43" t="s">
        <v>61</v>
      </c>
      <c r="E1" s="43"/>
      <c r="F1" s="43"/>
      <c r="G1" s="43"/>
      <c r="H1" s="43"/>
      <c r="I1" s="43"/>
      <c r="J1" s="43"/>
      <c r="K1" s="43"/>
      <c r="L1" s="43"/>
      <c r="M1" s="43" t="s">
        <v>18</v>
      </c>
    </row>
    <row r="2" spans="1:13" s="2" customFormat="1" ht="15" customHeight="1">
      <c r="A2" s="38"/>
      <c r="B2" s="38"/>
      <c r="C2" s="41"/>
      <c r="D2" s="43" t="s">
        <v>11</v>
      </c>
      <c r="E2" s="43"/>
      <c r="F2" s="43"/>
      <c r="G2" s="43"/>
      <c r="H2" s="43"/>
      <c r="I2" s="43" t="s">
        <v>15</v>
      </c>
      <c r="J2" s="43"/>
      <c r="K2" s="43"/>
      <c r="L2" s="43" t="s">
        <v>16</v>
      </c>
      <c r="M2" s="43"/>
    </row>
    <row r="3" spans="1:13" s="2" customFormat="1" ht="30" customHeight="1">
      <c r="A3" s="38"/>
      <c r="B3" s="38"/>
      <c r="C3" s="41"/>
      <c r="D3" s="1">
        <v>610</v>
      </c>
      <c r="E3" s="1">
        <v>620</v>
      </c>
      <c r="F3" s="1">
        <v>630</v>
      </c>
      <c r="G3" s="3">
        <v>640</v>
      </c>
      <c r="H3" s="1" t="s">
        <v>8</v>
      </c>
      <c r="I3" s="1">
        <v>710</v>
      </c>
      <c r="J3" s="1">
        <v>720</v>
      </c>
      <c r="K3" s="1" t="s">
        <v>9</v>
      </c>
      <c r="L3" s="43"/>
      <c r="M3" s="43"/>
    </row>
    <row r="4" spans="1:13" s="2" customFormat="1" ht="15" customHeight="1">
      <c r="A4" s="39"/>
      <c r="B4" s="39"/>
      <c r="C4" s="42"/>
      <c r="D4" s="1" t="s">
        <v>0</v>
      </c>
      <c r="E4" s="1" t="s">
        <v>0</v>
      </c>
      <c r="F4" s="1" t="s">
        <v>0</v>
      </c>
      <c r="G4" s="3" t="s">
        <v>0</v>
      </c>
      <c r="H4" s="1" t="s">
        <v>0</v>
      </c>
      <c r="I4" s="1" t="s">
        <v>0</v>
      </c>
      <c r="J4" s="1" t="s">
        <v>0</v>
      </c>
      <c r="K4" s="1" t="s">
        <v>0</v>
      </c>
      <c r="L4" s="1" t="s">
        <v>0</v>
      </c>
      <c r="M4" s="1" t="s">
        <v>17</v>
      </c>
    </row>
    <row r="5" spans="1:13" s="6" customFormat="1" ht="39.75" customHeight="1">
      <c r="A5" s="45" t="s">
        <v>1</v>
      </c>
      <c r="B5" s="4" t="s">
        <v>1</v>
      </c>
      <c r="C5" s="5" t="s">
        <v>10</v>
      </c>
      <c r="D5" s="15">
        <f aca="true" t="shared" si="0" ref="D5:L5">D6+D7+D8+D9+D10</f>
        <v>0</v>
      </c>
      <c r="E5" s="15">
        <f t="shared" si="0"/>
        <v>0</v>
      </c>
      <c r="F5" s="15">
        <f t="shared" si="0"/>
        <v>11186</v>
      </c>
      <c r="G5" s="15">
        <f t="shared" si="0"/>
        <v>635478</v>
      </c>
      <c r="H5" s="15">
        <f t="shared" si="0"/>
        <v>646664</v>
      </c>
      <c r="I5" s="15">
        <f t="shared" si="0"/>
        <v>0</v>
      </c>
      <c r="J5" s="15">
        <f t="shared" si="0"/>
        <v>200000</v>
      </c>
      <c r="K5" s="15">
        <f t="shared" si="0"/>
        <v>200000</v>
      </c>
      <c r="L5" s="15">
        <f t="shared" si="0"/>
        <v>846664</v>
      </c>
      <c r="M5" s="16">
        <f aca="true" t="shared" si="1" ref="M5:M10">L5/893094*100</f>
        <v>94.80121913258851</v>
      </c>
    </row>
    <row r="6" spans="1:13" s="6" customFormat="1" ht="24.75" customHeight="1">
      <c r="A6" s="45"/>
      <c r="B6" s="7" t="s">
        <v>2</v>
      </c>
      <c r="C6" s="8" t="s">
        <v>19</v>
      </c>
      <c r="D6" s="15"/>
      <c r="E6" s="15"/>
      <c r="F6" s="15"/>
      <c r="G6" s="17">
        <v>50000</v>
      </c>
      <c r="H6" s="15">
        <f>D6+E6+F6+G6</f>
        <v>50000</v>
      </c>
      <c r="I6" s="17"/>
      <c r="J6" s="17"/>
      <c r="K6" s="15">
        <f>I6+J6</f>
        <v>0</v>
      </c>
      <c r="L6" s="15">
        <f>H6+K6</f>
        <v>50000</v>
      </c>
      <c r="M6" s="16">
        <f t="shared" si="1"/>
        <v>5.598514825986962</v>
      </c>
    </row>
    <row r="7" spans="1:13" s="6" customFormat="1" ht="24.75" customHeight="1">
      <c r="A7" s="45"/>
      <c r="B7" s="7" t="s">
        <v>3</v>
      </c>
      <c r="C7" s="8" t="s">
        <v>20</v>
      </c>
      <c r="D7" s="15"/>
      <c r="E7" s="15"/>
      <c r="F7" s="15"/>
      <c r="G7" s="17">
        <v>435000</v>
      </c>
      <c r="H7" s="15">
        <f>D7+E7+F7+G7</f>
        <v>435000</v>
      </c>
      <c r="I7" s="17"/>
      <c r="J7" s="17"/>
      <c r="K7" s="15">
        <f>I7+J7</f>
        <v>0</v>
      </c>
      <c r="L7" s="15">
        <f>H7+K7</f>
        <v>435000</v>
      </c>
      <c r="M7" s="16">
        <f t="shared" si="1"/>
        <v>48.70707898608657</v>
      </c>
    </row>
    <row r="8" spans="1:13" s="6" customFormat="1" ht="12.75" customHeight="1">
      <c r="A8" s="45"/>
      <c r="B8" s="7" t="s">
        <v>4</v>
      </c>
      <c r="C8" s="8" t="s">
        <v>21</v>
      </c>
      <c r="D8" s="15"/>
      <c r="E8" s="15"/>
      <c r="F8" s="15"/>
      <c r="G8" s="17">
        <v>140000</v>
      </c>
      <c r="H8" s="15">
        <f>D8+E8+F8+G8</f>
        <v>140000</v>
      </c>
      <c r="I8" s="17"/>
      <c r="J8" s="17"/>
      <c r="K8" s="15">
        <f>I8+J8</f>
        <v>0</v>
      </c>
      <c r="L8" s="15">
        <f>H8+K8</f>
        <v>140000</v>
      </c>
      <c r="M8" s="16">
        <f t="shared" si="1"/>
        <v>15.675841512763494</v>
      </c>
    </row>
    <row r="9" spans="1:13" s="6" customFormat="1" ht="24.75" customHeight="1">
      <c r="A9" s="45"/>
      <c r="B9" s="7" t="s">
        <v>5</v>
      </c>
      <c r="C9" s="8" t="s">
        <v>22</v>
      </c>
      <c r="D9" s="15"/>
      <c r="E9" s="15"/>
      <c r="F9" s="15"/>
      <c r="G9" s="17"/>
      <c r="H9" s="15">
        <f>D9+E9+F9+G9</f>
        <v>0</v>
      </c>
      <c r="I9" s="17"/>
      <c r="J9" s="17">
        <v>200000</v>
      </c>
      <c r="K9" s="15">
        <f>I9+J9</f>
        <v>200000</v>
      </c>
      <c r="L9" s="15">
        <f>H9+K9</f>
        <v>200000</v>
      </c>
      <c r="M9" s="16">
        <f t="shared" si="1"/>
        <v>22.39405930394785</v>
      </c>
    </row>
    <row r="10" spans="1:13" s="6" customFormat="1" ht="39.75" customHeight="1">
      <c r="A10" s="45"/>
      <c r="B10" s="7" t="s">
        <v>6</v>
      </c>
      <c r="C10" s="8" t="s">
        <v>23</v>
      </c>
      <c r="D10" s="15"/>
      <c r="E10" s="15"/>
      <c r="F10" s="17">
        <v>11186</v>
      </c>
      <c r="G10" s="17">
        <v>10478</v>
      </c>
      <c r="H10" s="15">
        <f>D10+E10+F10+G10</f>
        <v>21664</v>
      </c>
      <c r="I10" s="17"/>
      <c r="J10" s="17"/>
      <c r="K10" s="15">
        <f>I10+J10</f>
        <v>0</v>
      </c>
      <c r="L10" s="15">
        <f>H10+K10</f>
        <v>21664</v>
      </c>
      <c r="M10" s="16">
        <f t="shared" si="1"/>
        <v>2.425724503803631</v>
      </c>
    </row>
    <row r="11" spans="2:13" ht="12.75" customHeight="1">
      <c r="B11" s="10"/>
      <c r="D11" s="12"/>
      <c r="E11" s="12"/>
      <c r="F11" s="12"/>
      <c r="G11" s="12"/>
      <c r="H11" s="18"/>
      <c r="I11" s="12"/>
      <c r="J11" s="12"/>
      <c r="K11" s="18"/>
      <c r="L11" s="18"/>
      <c r="M11" s="13"/>
    </row>
    <row r="12" spans="1:13" s="6" customFormat="1" ht="24.75" customHeight="1">
      <c r="A12" s="4" t="s">
        <v>1</v>
      </c>
      <c r="B12" s="7" t="s">
        <v>6</v>
      </c>
      <c r="C12" s="5" t="s">
        <v>14</v>
      </c>
      <c r="D12" s="17">
        <v>11852</v>
      </c>
      <c r="E12" s="17">
        <v>4142</v>
      </c>
      <c r="F12" s="17">
        <v>23036</v>
      </c>
      <c r="G12" s="17">
        <v>1400</v>
      </c>
      <c r="H12" s="15">
        <f>D12+E12+F12+G12</f>
        <v>40430</v>
      </c>
      <c r="I12" s="17">
        <v>6000</v>
      </c>
      <c r="J12" s="17"/>
      <c r="K12" s="15">
        <f>I12+J12</f>
        <v>6000</v>
      </c>
      <c r="L12" s="15">
        <f>H12+K12</f>
        <v>46430</v>
      </c>
      <c r="M12" s="16">
        <f>L12/893094*100</f>
        <v>5.198780867411493</v>
      </c>
    </row>
    <row r="13" spans="1:13" ht="12.75" customHeight="1">
      <c r="A13" s="10"/>
      <c r="B13" s="10"/>
      <c r="D13" s="12"/>
      <c r="E13" s="12"/>
      <c r="F13" s="12"/>
      <c r="G13" s="12"/>
      <c r="H13" s="18"/>
      <c r="I13" s="12"/>
      <c r="J13" s="12"/>
      <c r="K13" s="18"/>
      <c r="L13" s="18"/>
      <c r="M13" s="13"/>
    </row>
    <row r="14" spans="1:13" s="6" customFormat="1" ht="24.75" customHeight="1">
      <c r="A14" s="4" t="s">
        <v>1</v>
      </c>
      <c r="B14" s="4" t="s">
        <v>1</v>
      </c>
      <c r="C14" s="5" t="s">
        <v>7</v>
      </c>
      <c r="D14" s="15">
        <f aca="true" t="shared" si="2" ref="D14:M14">D5+D12</f>
        <v>11852</v>
      </c>
      <c r="E14" s="15">
        <f t="shared" si="2"/>
        <v>4142</v>
      </c>
      <c r="F14" s="15">
        <f t="shared" si="2"/>
        <v>34222</v>
      </c>
      <c r="G14" s="15">
        <f t="shared" si="2"/>
        <v>636878</v>
      </c>
      <c r="H14" s="15">
        <f t="shared" si="2"/>
        <v>687094</v>
      </c>
      <c r="I14" s="15">
        <f t="shared" si="2"/>
        <v>6000</v>
      </c>
      <c r="J14" s="15">
        <f t="shared" si="2"/>
        <v>200000</v>
      </c>
      <c r="K14" s="15">
        <f t="shared" si="2"/>
        <v>206000</v>
      </c>
      <c r="L14" s="15">
        <f t="shared" si="2"/>
        <v>893094</v>
      </c>
      <c r="M14" s="16">
        <f t="shared" si="2"/>
        <v>100</v>
      </c>
    </row>
    <row r="15" ht="12.75" customHeight="1"/>
    <row r="16" spans="1:13" ht="12.75" customHeight="1">
      <c r="A16" s="46" t="s">
        <v>34</v>
      </c>
      <c r="B16" s="46"/>
      <c r="C16" s="46"/>
      <c r="M16" s="13"/>
    </row>
    <row r="17" spans="1:13" ht="12.75" customHeight="1">
      <c r="A17" s="47" t="s">
        <v>1</v>
      </c>
      <c r="B17" s="47" t="s">
        <v>1</v>
      </c>
      <c r="C17" s="20" t="s">
        <v>55</v>
      </c>
      <c r="D17" s="21"/>
      <c r="E17" s="21"/>
      <c r="F17" s="21"/>
      <c r="G17" s="21"/>
      <c r="H17" s="24"/>
      <c r="I17" s="21"/>
      <c r="J17" s="21"/>
      <c r="K17" s="24"/>
      <c r="L17" s="21"/>
      <c r="M17" s="25"/>
    </row>
    <row r="18" spans="1:13" ht="12.75" customHeight="1">
      <c r="A18" s="48"/>
      <c r="B18" s="48"/>
      <c r="C18" s="20" t="s">
        <v>36</v>
      </c>
      <c r="D18" s="21"/>
      <c r="E18" s="21"/>
      <c r="F18" s="21"/>
      <c r="G18" s="21"/>
      <c r="H18" s="24"/>
      <c r="I18" s="21"/>
      <c r="J18" s="21"/>
      <c r="K18" s="24"/>
      <c r="L18" s="21"/>
      <c r="M18" s="25"/>
    </row>
    <row r="19" spans="1:13" s="6" customFormat="1" ht="12.75" customHeight="1">
      <c r="A19" s="49"/>
      <c r="B19" s="49"/>
      <c r="C19" s="23" t="s">
        <v>35</v>
      </c>
      <c r="D19" s="24"/>
      <c r="E19" s="24"/>
      <c r="F19" s="24"/>
      <c r="G19" s="24"/>
      <c r="H19" s="24"/>
      <c r="I19" s="24"/>
      <c r="J19" s="24"/>
      <c r="K19" s="24"/>
      <c r="L19" s="24"/>
      <c r="M19" s="25"/>
    </row>
    <row r="21" spans="1:13" ht="39.75" customHeight="1">
      <c r="A21" s="44" t="s">
        <v>64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</row>
  </sheetData>
  <mergeCells count="13">
    <mergeCell ref="A21:M21"/>
    <mergeCell ref="A5:A10"/>
    <mergeCell ref="A16:C16"/>
    <mergeCell ref="A17:A19"/>
    <mergeCell ref="B17:B19"/>
    <mergeCell ref="M1:M3"/>
    <mergeCell ref="D2:H2"/>
    <mergeCell ref="I2:K2"/>
    <mergeCell ref="L2:L3"/>
    <mergeCell ref="A1:A4"/>
    <mergeCell ref="B1:B4"/>
    <mergeCell ref="C1:C4"/>
    <mergeCell ref="D1:L1"/>
  </mergeCells>
  <printOptions horizontalCentered="1"/>
  <pageMargins left="0.1968503937007874" right="0.1968503937007874" top="0.7874015748031497" bottom="0.1968503937007874" header="0.5118110236220472" footer="0.5118110236220472"/>
  <pageSetup horizontalDpi="600" verticalDpi="600" orientation="landscape" paperSize="9" r:id="rId1"/>
  <headerFooter alignWithMargins="0">
    <oddHeader>&amp;L&amp;"Arial CE,Tučné"Návrh - Národný program rozvoja športu na rok 2007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21"/>
  <sheetViews>
    <sheetView workbookViewId="0" topLeftCell="A1">
      <selection activeCell="A1" sqref="A1:A4"/>
    </sheetView>
  </sheetViews>
  <sheetFormatPr defaultColWidth="9.00390625" defaultRowHeight="12.75"/>
  <cols>
    <col min="1" max="1" width="4.375" style="9" customWidth="1"/>
    <col min="2" max="2" width="6.25390625" style="9" customWidth="1"/>
    <col min="3" max="3" width="33.375" style="11" customWidth="1"/>
    <col min="4" max="7" width="9.75390625" style="11" customWidth="1"/>
    <col min="8" max="8" width="9.75390625" style="6" customWidth="1"/>
    <col min="9" max="10" width="9.75390625" style="11" customWidth="1"/>
    <col min="11" max="13" width="9.75390625" style="6" customWidth="1"/>
    <col min="14" max="16384" width="12.25390625" style="11" customWidth="1"/>
  </cols>
  <sheetData>
    <row r="1" spans="1:13" s="2" customFormat="1" ht="15" customHeight="1">
      <c r="A1" s="37" t="s">
        <v>12</v>
      </c>
      <c r="B1" s="37" t="s">
        <v>13</v>
      </c>
      <c r="C1" s="40" t="s">
        <v>37</v>
      </c>
      <c r="D1" s="43" t="s">
        <v>60</v>
      </c>
      <c r="E1" s="43"/>
      <c r="F1" s="43"/>
      <c r="G1" s="43"/>
      <c r="H1" s="43"/>
      <c r="I1" s="43"/>
      <c r="J1" s="43"/>
      <c r="K1" s="43"/>
      <c r="L1" s="43"/>
      <c r="M1" s="43" t="s">
        <v>18</v>
      </c>
    </row>
    <row r="2" spans="1:13" s="2" customFormat="1" ht="15" customHeight="1">
      <c r="A2" s="38"/>
      <c r="B2" s="38"/>
      <c r="C2" s="41"/>
      <c r="D2" s="43" t="s">
        <v>11</v>
      </c>
      <c r="E2" s="43"/>
      <c r="F2" s="43"/>
      <c r="G2" s="43"/>
      <c r="H2" s="43"/>
      <c r="I2" s="43" t="s">
        <v>15</v>
      </c>
      <c r="J2" s="43"/>
      <c r="K2" s="43"/>
      <c r="L2" s="43" t="s">
        <v>16</v>
      </c>
      <c r="M2" s="43"/>
    </row>
    <row r="3" spans="1:13" s="2" customFormat="1" ht="30" customHeight="1">
      <c r="A3" s="38"/>
      <c r="B3" s="38"/>
      <c r="C3" s="41"/>
      <c r="D3" s="1">
        <v>610</v>
      </c>
      <c r="E3" s="1">
        <v>620</v>
      </c>
      <c r="F3" s="1">
        <v>630</v>
      </c>
      <c r="G3" s="3">
        <v>640</v>
      </c>
      <c r="H3" s="1" t="s">
        <v>8</v>
      </c>
      <c r="I3" s="1">
        <v>710</v>
      </c>
      <c r="J3" s="1">
        <v>720</v>
      </c>
      <c r="K3" s="1" t="s">
        <v>9</v>
      </c>
      <c r="L3" s="43"/>
      <c r="M3" s="43"/>
    </row>
    <row r="4" spans="1:13" s="2" customFormat="1" ht="15" customHeight="1">
      <c r="A4" s="39"/>
      <c r="B4" s="39"/>
      <c r="C4" s="42"/>
      <c r="D4" s="1" t="s">
        <v>0</v>
      </c>
      <c r="E4" s="1" t="s">
        <v>0</v>
      </c>
      <c r="F4" s="1" t="s">
        <v>0</v>
      </c>
      <c r="G4" s="3" t="s">
        <v>0</v>
      </c>
      <c r="H4" s="1" t="s">
        <v>0</v>
      </c>
      <c r="I4" s="1" t="s">
        <v>0</v>
      </c>
      <c r="J4" s="1" t="s">
        <v>0</v>
      </c>
      <c r="K4" s="1" t="s">
        <v>0</v>
      </c>
      <c r="L4" s="1" t="s">
        <v>0</v>
      </c>
      <c r="M4" s="1" t="s">
        <v>17</v>
      </c>
    </row>
    <row r="5" spans="1:13" s="6" customFormat="1" ht="39.75" customHeight="1">
      <c r="A5" s="45" t="s">
        <v>1</v>
      </c>
      <c r="B5" s="4" t="s">
        <v>1</v>
      </c>
      <c r="C5" s="5" t="s">
        <v>10</v>
      </c>
      <c r="D5" s="15">
        <f aca="true" t="shared" si="0" ref="D5:L5">D6+D7+D8+D9+D10</f>
        <v>0</v>
      </c>
      <c r="E5" s="15">
        <f t="shared" si="0"/>
        <v>0</v>
      </c>
      <c r="F5" s="15">
        <f t="shared" si="0"/>
        <v>10416</v>
      </c>
      <c r="G5" s="15">
        <f t="shared" si="0"/>
        <v>635478</v>
      </c>
      <c r="H5" s="15">
        <f t="shared" si="0"/>
        <v>645894</v>
      </c>
      <c r="I5" s="15">
        <f t="shared" si="0"/>
        <v>0</v>
      </c>
      <c r="J5" s="15">
        <f t="shared" si="0"/>
        <v>200000</v>
      </c>
      <c r="K5" s="15">
        <f t="shared" si="0"/>
        <v>200000</v>
      </c>
      <c r="L5" s="15">
        <f t="shared" si="0"/>
        <v>845894</v>
      </c>
      <c r="M5" s="16">
        <f aca="true" t="shared" si="1" ref="M5:M10">L5/890274*100</f>
        <v>95.01501784843768</v>
      </c>
    </row>
    <row r="6" spans="1:13" s="6" customFormat="1" ht="24.75" customHeight="1">
      <c r="A6" s="45"/>
      <c r="B6" s="7" t="s">
        <v>2</v>
      </c>
      <c r="C6" s="8" t="s">
        <v>19</v>
      </c>
      <c r="D6" s="15"/>
      <c r="E6" s="15"/>
      <c r="F6" s="15"/>
      <c r="G6" s="17">
        <v>65000</v>
      </c>
      <c r="H6" s="15">
        <f>D6+E6+F6+G6</f>
        <v>65000</v>
      </c>
      <c r="I6" s="17"/>
      <c r="J6" s="17"/>
      <c r="K6" s="15">
        <f>I6+J6</f>
        <v>0</v>
      </c>
      <c r="L6" s="15">
        <f>H6+K6</f>
        <v>65000</v>
      </c>
      <c r="M6" s="16">
        <f t="shared" si="1"/>
        <v>7.301123025046222</v>
      </c>
    </row>
    <row r="7" spans="1:13" s="6" customFormat="1" ht="24.75" customHeight="1">
      <c r="A7" s="45"/>
      <c r="B7" s="7" t="s">
        <v>3</v>
      </c>
      <c r="C7" s="8" t="s">
        <v>20</v>
      </c>
      <c r="D7" s="15"/>
      <c r="E7" s="15"/>
      <c r="F7" s="15"/>
      <c r="G7" s="17">
        <v>430000</v>
      </c>
      <c r="H7" s="15">
        <f>D7+E7+F7+G7</f>
        <v>430000</v>
      </c>
      <c r="I7" s="17"/>
      <c r="J7" s="17"/>
      <c r="K7" s="15">
        <f>I7+J7</f>
        <v>0</v>
      </c>
      <c r="L7" s="15">
        <f>H7+K7</f>
        <v>430000</v>
      </c>
      <c r="M7" s="16">
        <f t="shared" si="1"/>
        <v>48.299736934921164</v>
      </c>
    </row>
    <row r="8" spans="1:13" s="6" customFormat="1" ht="12.75" customHeight="1">
      <c r="A8" s="45"/>
      <c r="B8" s="7" t="s">
        <v>4</v>
      </c>
      <c r="C8" s="8" t="s">
        <v>21</v>
      </c>
      <c r="D8" s="15"/>
      <c r="E8" s="15"/>
      <c r="F8" s="15"/>
      <c r="G8" s="17">
        <v>130000</v>
      </c>
      <c r="H8" s="15">
        <f>D8+E8+F8+G8</f>
        <v>130000</v>
      </c>
      <c r="I8" s="17"/>
      <c r="J8" s="17"/>
      <c r="K8" s="15">
        <f>I8+J8</f>
        <v>0</v>
      </c>
      <c r="L8" s="15">
        <f>H8+K8</f>
        <v>130000</v>
      </c>
      <c r="M8" s="16">
        <f t="shared" si="1"/>
        <v>14.602246050092443</v>
      </c>
    </row>
    <row r="9" spans="1:13" s="6" customFormat="1" ht="24.75" customHeight="1">
      <c r="A9" s="45"/>
      <c r="B9" s="7" t="s">
        <v>5</v>
      </c>
      <c r="C9" s="8" t="s">
        <v>22</v>
      </c>
      <c r="D9" s="15"/>
      <c r="E9" s="15"/>
      <c r="F9" s="15"/>
      <c r="G9" s="17"/>
      <c r="H9" s="15">
        <f>D9+E9+F9+G9</f>
        <v>0</v>
      </c>
      <c r="I9" s="17"/>
      <c r="J9" s="17">
        <v>200000</v>
      </c>
      <c r="K9" s="15">
        <f>I9+J9</f>
        <v>200000</v>
      </c>
      <c r="L9" s="15">
        <f>H9+K9</f>
        <v>200000</v>
      </c>
      <c r="M9" s="16">
        <f t="shared" si="1"/>
        <v>22.464993923219144</v>
      </c>
    </row>
    <row r="10" spans="1:13" s="6" customFormat="1" ht="39.75" customHeight="1">
      <c r="A10" s="45"/>
      <c r="B10" s="7" t="s">
        <v>6</v>
      </c>
      <c r="C10" s="8" t="s">
        <v>23</v>
      </c>
      <c r="D10" s="15"/>
      <c r="E10" s="15"/>
      <c r="F10" s="17">
        <v>10416</v>
      </c>
      <c r="G10" s="17">
        <v>10478</v>
      </c>
      <c r="H10" s="15">
        <f>D10+E10+F10+G10</f>
        <v>20894</v>
      </c>
      <c r="I10" s="17"/>
      <c r="J10" s="17"/>
      <c r="K10" s="15">
        <f>I10+J10</f>
        <v>0</v>
      </c>
      <c r="L10" s="15">
        <f>H10+K10</f>
        <v>20894</v>
      </c>
      <c r="M10" s="16">
        <f t="shared" si="1"/>
        <v>2.346917915158704</v>
      </c>
    </row>
    <row r="11" spans="2:13" ht="12.75" customHeight="1">
      <c r="B11" s="10"/>
      <c r="D11" s="12"/>
      <c r="E11" s="12"/>
      <c r="F11" s="12"/>
      <c r="G11" s="12"/>
      <c r="H11" s="18"/>
      <c r="I11" s="12"/>
      <c r="J11" s="12"/>
      <c r="K11" s="18"/>
      <c r="L11" s="18"/>
      <c r="M11" s="13"/>
    </row>
    <row r="12" spans="1:13" s="6" customFormat="1" ht="24.75" customHeight="1">
      <c r="A12" s="4" t="s">
        <v>1</v>
      </c>
      <c r="B12" s="7" t="s">
        <v>6</v>
      </c>
      <c r="C12" s="5" t="s">
        <v>14</v>
      </c>
      <c r="D12" s="17">
        <v>11507</v>
      </c>
      <c r="E12" s="17">
        <v>4022</v>
      </c>
      <c r="F12" s="17">
        <v>21451</v>
      </c>
      <c r="G12" s="17">
        <v>1400</v>
      </c>
      <c r="H12" s="15">
        <f>D12+E12+F12+G12</f>
        <v>38380</v>
      </c>
      <c r="I12" s="17">
        <v>6000</v>
      </c>
      <c r="J12" s="17"/>
      <c r="K12" s="15">
        <f>I12+J12</f>
        <v>6000</v>
      </c>
      <c r="L12" s="15">
        <f>H12+K12</f>
        <v>44380</v>
      </c>
      <c r="M12" s="16">
        <f>L12/890274*100</f>
        <v>4.9849821515623285</v>
      </c>
    </row>
    <row r="13" spans="1:13" ht="12.75" customHeight="1">
      <c r="A13" s="10"/>
      <c r="B13" s="10"/>
      <c r="D13" s="12"/>
      <c r="E13" s="12"/>
      <c r="F13" s="12"/>
      <c r="G13" s="12"/>
      <c r="H13" s="18"/>
      <c r="I13" s="12"/>
      <c r="J13" s="12"/>
      <c r="K13" s="18"/>
      <c r="L13" s="18"/>
      <c r="M13" s="13"/>
    </row>
    <row r="14" spans="1:13" s="6" customFormat="1" ht="24.75" customHeight="1">
      <c r="A14" s="4" t="s">
        <v>1</v>
      </c>
      <c r="B14" s="4" t="s">
        <v>1</v>
      </c>
      <c r="C14" s="5" t="s">
        <v>7</v>
      </c>
      <c r="D14" s="15">
        <f aca="true" t="shared" si="2" ref="D14:M14">D5+D12</f>
        <v>11507</v>
      </c>
      <c r="E14" s="15">
        <f t="shared" si="2"/>
        <v>4022</v>
      </c>
      <c r="F14" s="15">
        <f t="shared" si="2"/>
        <v>31867</v>
      </c>
      <c r="G14" s="15">
        <f t="shared" si="2"/>
        <v>636878</v>
      </c>
      <c r="H14" s="15">
        <f t="shared" si="2"/>
        <v>684274</v>
      </c>
      <c r="I14" s="15">
        <f t="shared" si="2"/>
        <v>6000</v>
      </c>
      <c r="J14" s="15">
        <f t="shared" si="2"/>
        <v>200000</v>
      </c>
      <c r="K14" s="15">
        <f t="shared" si="2"/>
        <v>206000</v>
      </c>
      <c r="L14" s="15">
        <f t="shared" si="2"/>
        <v>890274</v>
      </c>
      <c r="M14" s="15">
        <f t="shared" si="2"/>
        <v>100.00000000000001</v>
      </c>
    </row>
    <row r="15" ht="12.75" customHeight="1"/>
    <row r="16" spans="1:13" ht="12.75" customHeight="1">
      <c r="A16" s="46" t="s">
        <v>34</v>
      </c>
      <c r="B16" s="46"/>
      <c r="C16" s="46"/>
      <c r="M16" s="13"/>
    </row>
    <row r="17" spans="1:13" ht="12.75" customHeight="1">
      <c r="A17" s="47" t="s">
        <v>1</v>
      </c>
      <c r="B17" s="47" t="s">
        <v>1</v>
      </c>
      <c r="C17" s="20" t="s">
        <v>55</v>
      </c>
      <c r="D17" s="21"/>
      <c r="E17" s="21"/>
      <c r="F17" s="21"/>
      <c r="G17" s="21"/>
      <c r="H17" s="24"/>
      <c r="I17" s="21"/>
      <c r="J17" s="21"/>
      <c r="K17" s="24"/>
      <c r="L17" s="21"/>
      <c r="M17" s="25"/>
    </row>
    <row r="18" spans="1:13" ht="12.75" customHeight="1">
      <c r="A18" s="48"/>
      <c r="B18" s="48"/>
      <c r="C18" s="20" t="s">
        <v>36</v>
      </c>
      <c r="D18" s="21"/>
      <c r="E18" s="21"/>
      <c r="F18" s="21"/>
      <c r="G18" s="21"/>
      <c r="H18" s="24"/>
      <c r="I18" s="21"/>
      <c r="J18" s="21"/>
      <c r="K18" s="24"/>
      <c r="L18" s="21"/>
      <c r="M18" s="25"/>
    </row>
    <row r="19" spans="1:13" s="6" customFormat="1" ht="12.75" customHeight="1">
      <c r="A19" s="49"/>
      <c r="B19" s="49"/>
      <c r="C19" s="23" t="s">
        <v>35</v>
      </c>
      <c r="D19" s="24"/>
      <c r="E19" s="24"/>
      <c r="F19" s="24"/>
      <c r="G19" s="24"/>
      <c r="H19" s="24"/>
      <c r="I19" s="24"/>
      <c r="J19" s="24"/>
      <c r="K19" s="24"/>
      <c r="L19" s="24"/>
      <c r="M19" s="25"/>
    </row>
    <row r="21" spans="1:13" ht="39.75" customHeight="1">
      <c r="A21" s="44" t="s">
        <v>64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</row>
  </sheetData>
  <mergeCells count="13">
    <mergeCell ref="A21:M21"/>
    <mergeCell ref="A5:A10"/>
    <mergeCell ref="A16:C16"/>
    <mergeCell ref="A17:A19"/>
    <mergeCell ref="B17:B19"/>
    <mergeCell ref="M1:M3"/>
    <mergeCell ref="D2:H2"/>
    <mergeCell ref="I2:K2"/>
    <mergeCell ref="L2:L3"/>
    <mergeCell ref="A1:A4"/>
    <mergeCell ref="B1:B4"/>
    <mergeCell ref="C1:C4"/>
    <mergeCell ref="D1:L1"/>
  </mergeCells>
  <printOptions horizontalCentered="1"/>
  <pageMargins left="0.1968503937007874" right="0.1968503937007874" top="0.7874015748031497" bottom="0.1968503937007874" header="0.5118110236220472" footer="0.5118110236220472"/>
  <pageSetup horizontalDpi="600" verticalDpi="600" orientation="landscape" paperSize="9" r:id="rId1"/>
  <headerFooter alignWithMargins="0">
    <oddHeader>&amp;L&amp;"Arial CE,Tučné"Návrh - Národný program rozvoja športu na rok 2006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22"/>
  <sheetViews>
    <sheetView workbookViewId="0" topLeftCell="A1">
      <selection activeCell="A1" sqref="A1:A4"/>
    </sheetView>
  </sheetViews>
  <sheetFormatPr defaultColWidth="9.00390625" defaultRowHeight="12.75"/>
  <cols>
    <col min="1" max="1" width="4.375" style="9" customWidth="1"/>
    <col min="2" max="2" width="6.25390625" style="9" customWidth="1"/>
    <col min="3" max="3" width="33.375" style="11" customWidth="1"/>
    <col min="4" max="7" width="9.75390625" style="11" customWidth="1"/>
    <col min="8" max="8" width="9.75390625" style="6" customWidth="1"/>
    <col min="9" max="10" width="9.75390625" style="11" customWidth="1"/>
    <col min="11" max="13" width="9.75390625" style="6" customWidth="1"/>
    <col min="14" max="16384" width="12.25390625" style="11" customWidth="1"/>
  </cols>
  <sheetData>
    <row r="1" spans="1:13" s="2" customFormat="1" ht="15" customHeight="1">
      <c r="A1" s="37" t="s">
        <v>12</v>
      </c>
      <c r="B1" s="37" t="s">
        <v>13</v>
      </c>
      <c r="C1" s="40" t="s">
        <v>37</v>
      </c>
      <c r="D1" s="43" t="s">
        <v>59</v>
      </c>
      <c r="E1" s="43"/>
      <c r="F1" s="43"/>
      <c r="G1" s="43"/>
      <c r="H1" s="43"/>
      <c r="I1" s="43"/>
      <c r="J1" s="43"/>
      <c r="K1" s="43"/>
      <c r="L1" s="43"/>
      <c r="M1" s="43" t="s">
        <v>18</v>
      </c>
    </row>
    <row r="2" spans="1:13" s="2" customFormat="1" ht="15" customHeight="1">
      <c r="A2" s="38"/>
      <c r="B2" s="38"/>
      <c r="C2" s="41"/>
      <c r="D2" s="43" t="s">
        <v>11</v>
      </c>
      <c r="E2" s="43"/>
      <c r="F2" s="43"/>
      <c r="G2" s="43"/>
      <c r="H2" s="43"/>
      <c r="I2" s="43" t="s">
        <v>15</v>
      </c>
      <c r="J2" s="43"/>
      <c r="K2" s="43"/>
      <c r="L2" s="43" t="s">
        <v>16</v>
      </c>
      <c r="M2" s="43"/>
    </row>
    <row r="3" spans="1:13" s="2" customFormat="1" ht="30" customHeight="1">
      <c r="A3" s="38"/>
      <c r="B3" s="38"/>
      <c r="C3" s="41"/>
      <c r="D3" s="1">
        <v>610</v>
      </c>
      <c r="E3" s="1">
        <v>620</v>
      </c>
      <c r="F3" s="1">
        <v>630</v>
      </c>
      <c r="G3" s="3">
        <v>640</v>
      </c>
      <c r="H3" s="1" t="s">
        <v>8</v>
      </c>
      <c r="I3" s="1">
        <v>710</v>
      </c>
      <c r="J3" s="1">
        <v>720</v>
      </c>
      <c r="K3" s="1" t="s">
        <v>9</v>
      </c>
      <c r="L3" s="43"/>
      <c r="M3" s="43"/>
    </row>
    <row r="4" spans="1:13" s="2" customFormat="1" ht="15" customHeight="1">
      <c r="A4" s="39"/>
      <c r="B4" s="39"/>
      <c r="C4" s="42"/>
      <c r="D4" s="1" t="s">
        <v>0</v>
      </c>
      <c r="E4" s="1" t="s">
        <v>0</v>
      </c>
      <c r="F4" s="1" t="s">
        <v>0</v>
      </c>
      <c r="G4" s="3" t="s">
        <v>0</v>
      </c>
      <c r="H4" s="1" t="s">
        <v>0</v>
      </c>
      <c r="I4" s="1" t="s">
        <v>0</v>
      </c>
      <c r="J4" s="1" t="s">
        <v>0</v>
      </c>
      <c r="K4" s="1" t="s">
        <v>0</v>
      </c>
      <c r="L4" s="1" t="s">
        <v>0</v>
      </c>
      <c r="M4" s="1" t="s">
        <v>17</v>
      </c>
    </row>
    <row r="5" spans="1:13" s="6" customFormat="1" ht="39.75" customHeight="1">
      <c r="A5" s="45" t="s">
        <v>1</v>
      </c>
      <c r="B5" s="4" t="s">
        <v>1</v>
      </c>
      <c r="C5" s="5" t="s">
        <v>10</v>
      </c>
      <c r="D5" s="15">
        <f aca="true" t="shared" si="0" ref="D5:L5">D6+D7+D8+D9+D10</f>
        <v>0</v>
      </c>
      <c r="E5" s="15">
        <f t="shared" si="0"/>
        <v>0</v>
      </c>
      <c r="F5" s="15">
        <f t="shared" si="0"/>
        <v>10008</v>
      </c>
      <c r="G5" s="15">
        <f t="shared" si="0"/>
        <v>635478</v>
      </c>
      <c r="H5" s="15">
        <f t="shared" si="0"/>
        <v>645486</v>
      </c>
      <c r="I5" s="15">
        <f t="shared" si="0"/>
        <v>0</v>
      </c>
      <c r="J5" s="15">
        <f t="shared" si="0"/>
        <v>200000</v>
      </c>
      <c r="K5" s="15">
        <f t="shared" si="0"/>
        <v>200000</v>
      </c>
      <c r="L5" s="15">
        <f t="shared" si="0"/>
        <v>845486</v>
      </c>
      <c r="M5" s="16">
        <f aca="true" t="shared" si="1" ref="M5:M10">L5/887927*100</f>
        <v>95.22021517534662</v>
      </c>
    </row>
    <row r="6" spans="1:13" s="6" customFormat="1" ht="24.75" customHeight="1">
      <c r="A6" s="45"/>
      <c r="B6" s="7" t="s">
        <v>2</v>
      </c>
      <c r="C6" s="8" t="s">
        <v>19</v>
      </c>
      <c r="D6" s="15"/>
      <c r="E6" s="15"/>
      <c r="F6" s="15"/>
      <c r="G6" s="17">
        <v>80000</v>
      </c>
      <c r="H6" s="15">
        <f>D6+E6+F6+G6</f>
        <v>80000</v>
      </c>
      <c r="I6" s="17"/>
      <c r="J6" s="17"/>
      <c r="K6" s="15">
        <f>I6+J6</f>
        <v>0</v>
      </c>
      <c r="L6" s="15">
        <f>H6+K6</f>
        <v>80000</v>
      </c>
      <c r="M6" s="16">
        <f t="shared" si="1"/>
        <v>9.009749675367457</v>
      </c>
    </row>
    <row r="7" spans="1:13" s="6" customFormat="1" ht="24.75" customHeight="1">
      <c r="A7" s="45"/>
      <c r="B7" s="7" t="s">
        <v>3</v>
      </c>
      <c r="C7" s="8" t="s">
        <v>20</v>
      </c>
      <c r="D7" s="15"/>
      <c r="E7" s="15"/>
      <c r="F7" s="15"/>
      <c r="G7" s="17">
        <v>415000</v>
      </c>
      <c r="H7" s="15">
        <f>D7+E7+F7+G7</f>
        <v>415000</v>
      </c>
      <c r="I7" s="17"/>
      <c r="J7" s="17"/>
      <c r="K7" s="15">
        <f>I7+J7</f>
        <v>0</v>
      </c>
      <c r="L7" s="15">
        <f>H7+K7</f>
        <v>415000</v>
      </c>
      <c r="M7" s="16">
        <f t="shared" si="1"/>
        <v>46.73807644096868</v>
      </c>
    </row>
    <row r="8" spans="1:13" s="6" customFormat="1" ht="12.75" customHeight="1">
      <c r="A8" s="45"/>
      <c r="B8" s="7" t="s">
        <v>4</v>
      </c>
      <c r="C8" s="8" t="s">
        <v>21</v>
      </c>
      <c r="D8" s="15"/>
      <c r="E8" s="15"/>
      <c r="F8" s="15"/>
      <c r="G8" s="17">
        <v>130000</v>
      </c>
      <c r="H8" s="15">
        <f>D8+E8+F8+G8</f>
        <v>130000</v>
      </c>
      <c r="I8" s="17"/>
      <c r="J8" s="17"/>
      <c r="K8" s="15">
        <f>I8+J8</f>
        <v>0</v>
      </c>
      <c r="L8" s="15">
        <f>H8+K8</f>
        <v>130000</v>
      </c>
      <c r="M8" s="16">
        <f t="shared" si="1"/>
        <v>14.640843222472116</v>
      </c>
    </row>
    <row r="9" spans="1:13" s="6" customFormat="1" ht="24.75" customHeight="1">
      <c r="A9" s="45"/>
      <c r="B9" s="7" t="s">
        <v>5</v>
      </c>
      <c r="C9" s="8" t="s">
        <v>22</v>
      </c>
      <c r="D9" s="15"/>
      <c r="E9" s="15"/>
      <c r="F9" s="15"/>
      <c r="G9" s="17"/>
      <c r="H9" s="15">
        <f>D9+E9+F9+G9</f>
        <v>0</v>
      </c>
      <c r="I9" s="17"/>
      <c r="J9" s="17">
        <v>200000</v>
      </c>
      <c r="K9" s="15">
        <f>I9+J9</f>
        <v>200000</v>
      </c>
      <c r="L9" s="15">
        <f>H9+K9</f>
        <v>200000</v>
      </c>
      <c r="M9" s="16">
        <f t="shared" si="1"/>
        <v>22.52437418841864</v>
      </c>
    </row>
    <row r="10" spans="1:13" s="6" customFormat="1" ht="39.75" customHeight="1">
      <c r="A10" s="45"/>
      <c r="B10" s="7" t="s">
        <v>6</v>
      </c>
      <c r="C10" s="8" t="s">
        <v>23</v>
      </c>
      <c r="D10" s="15"/>
      <c r="E10" s="15"/>
      <c r="F10" s="17">
        <v>10008</v>
      </c>
      <c r="G10" s="17">
        <v>10478</v>
      </c>
      <c r="H10" s="15">
        <f>D10+E10+F10+G10</f>
        <v>20486</v>
      </c>
      <c r="I10" s="17"/>
      <c r="J10" s="17"/>
      <c r="K10" s="15">
        <f>I10+J10</f>
        <v>0</v>
      </c>
      <c r="L10" s="15">
        <f>H10+K10</f>
        <v>20486</v>
      </c>
      <c r="M10" s="16">
        <f t="shared" si="1"/>
        <v>2.3071716481197218</v>
      </c>
    </row>
    <row r="11" spans="2:13" ht="12.75" customHeight="1">
      <c r="B11" s="10"/>
      <c r="D11" s="12"/>
      <c r="E11" s="12"/>
      <c r="F11" s="12"/>
      <c r="G11" s="12"/>
      <c r="H11" s="18"/>
      <c r="I11" s="12"/>
      <c r="J11" s="12"/>
      <c r="K11" s="18"/>
      <c r="L11" s="18"/>
      <c r="M11" s="13"/>
    </row>
    <row r="12" spans="1:13" s="6" customFormat="1" ht="24.75" customHeight="1">
      <c r="A12" s="4" t="s">
        <v>1</v>
      </c>
      <c r="B12" s="7" t="s">
        <v>6</v>
      </c>
      <c r="C12" s="5" t="s">
        <v>14</v>
      </c>
      <c r="D12" s="17">
        <v>11064</v>
      </c>
      <c r="E12" s="17">
        <v>3867</v>
      </c>
      <c r="F12" s="17">
        <v>20610</v>
      </c>
      <c r="G12" s="17">
        <v>1400</v>
      </c>
      <c r="H12" s="15">
        <f>D12+E12+F12+G12</f>
        <v>36941</v>
      </c>
      <c r="I12" s="17">
        <v>5500</v>
      </c>
      <c r="J12" s="17"/>
      <c r="K12" s="15">
        <f>I12+J12</f>
        <v>5500</v>
      </c>
      <c r="L12" s="15">
        <f>H12+K12</f>
        <v>42441</v>
      </c>
      <c r="M12" s="16">
        <f>L12/887927*100</f>
        <v>4.779784824653379</v>
      </c>
    </row>
    <row r="13" spans="1:13" ht="12.75" customHeight="1">
      <c r="A13" s="10"/>
      <c r="B13" s="10"/>
      <c r="D13" s="12"/>
      <c r="E13" s="12"/>
      <c r="F13" s="12"/>
      <c r="G13" s="12"/>
      <c r="H13" s="18"/>
      <c r="I13" s="12"/>
      <c r="J13" s="12"/>
      <c r="K13" s="18"/>
      <c r="L13" s="18"/>
      <c r="M13" s="13"/>
    </row>
    <row r="14" spans="1:13" s="6" customFormat="1" ht="24.75" customHeight="1">
      <c r="A14" s="4" t="s">
        <v>1</v>
      </c>
      <c r="B14" s="4" t="s">
        <v>1</v>
      </c>
      <c r="C14" s="5" t="s">
        <v>7</v>
      </c>
      <c r="D14" s="15">
        <f aca="true" t="shared" si="2" ref="D14:M14">D5+D12</f>
        <v>11064</v>
      </c>
      <c r="E14" s="15">
        <f t="shared" si="2"/>
        <v>3867</v>
      </c>
      <c r="F14" s="15">
        <f t="shared" si="2"/>
        <v>30618</v>
      </c>
      <c r="G14" s="15">
        <f t="shared" si="2"/>
        <v>636878</v>
      </c>
      <c r="H14" s="15">
        <f t="shared" si="2"/>
        <v>682427</v>
      </c>
      <c r="I14" s="15">
        <f t="shared" si="2"/>
        <v>5500</v>
      </c>
      <c r="J14" s="15">
        <f t="shared" si="2"/>
        <v>200000</v>
      </c>
      <c r="K14" s="15">
        <f t="shared" si="2"/>
        <v>205500</v>
      </c>
      <c r="L14" s="15">
        <f t="shared" si="2"/>
        <v>887927</v>
      </c>
      <c r="M14" s="15">
        <f t="shared" si="2"/>
        <v>100</v>
      </c>
    </row>
    <row r="15" ht="12.75" customHeight="1"/>
    <row r="16" spans="1:13" ht="12.75" customHeight="1">
      <c r="A16" s="46" t="s">
        <v>34</v>
      </c>
      <c r="B16" s="46"/>
      <c r="C16" s="46"/>
      <c r="M16" s="13"/>
    </row>
    <row r="17" spans="1:13" ht="12.75" customHeight="1">
      <c r="A17" s="47" t="s">
        <v>1</v>
      </c>
      <c r="B17" s="47" t="s">
        <v>1</v>
      </c>
      <c r="C17" s="20" t="s">
        <v>62</v>
      </c>
      <c r="D17" s="21"/>
      <c r="E17" s="21"/>
      <c r="F17" s="21"/>
      <c r="G17" s="21"/>
      <c r="H17" s="24"/>
      <c r="I17" s="21"/>
      <c r="J17" s="21"/>
      <c r="K17" s="24"/>
      <c r="L17" s="21"/>
      <c r="M17" s="25"/>
    </row>
    <row r="18" spans="1:13" ht="12.75" customHeight="1">
      <c r="A18" s="48"/>
      <c r="B18" s="48"/>
      <c r="C18" s="20" t="s">
        <v>63</v>
      </c>
      <c r="D18" s="21"/>
      <c r="E18" s="21"/>
      <c r="F18" s="21"/>
      <c r="G18" s="21"/>
      <c r="H18" s="24"/>
      <c r="I18" s="21"/>
      <c r="J18" s="21"/>
      <c r="K18" s="24"/>
      <c r="L18" s="21"/>
      <c r="M18" s="25"/>
    </row>
    <row r="19" spans="1:13" s="6" customFormat="1" ht="12.75" customHeight="1">
      <c r="A19" s="49"/>
      <c r="B19" s="49"/>
      <c r="C19" s="23" t="s">
        <v>35</v>
      </c>
      <c r="D19" s="24"/>
      <c r="E19" s="24"/>
      <c r="F19" s="24"/>
      <c r="G19" s="24"/>
      <c r="H19" s="24"/>
      <c r="I19" s="24"/>
      <c r="J19" s="24"/>
      <c r="K19" s="24"/>
      <c r="L19" s="24"/>
      <c r="M19" s="25"/>
    </row>
    <row r="21" spans="1:13" ht="39.75" customHeight="1">
      <c r="A21" s="44" t="s">
        <v>73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</row>
    <row r="22" spans="1:13" ht="41.25" customHeight="1">
      <c r="A22" s="44" t="s">
        <v>74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</row>
  </sheetData>
  <mergeCells count="14">
    <mergeCell ref="A5:A10"/>
    <mergeCell ref="A16:C16"/>
    <mergeCell ref="A17:A19"/>
    <mergeCell ref="B17:B19"/>
    <mergeCell ref="A22:M22"/>
    <mergeCell ref="A1:A4"/>
    <mergeCell ref="B1:B4"/>
    <mergeCell ref="C1:C4"/>
    <mergeCell ref="D1:L1"/>
    <mergeCell ref="M1:M3"/>
    <mergeCell ref="D2:H2"/>
    <mergeCell ref="I2:K2"/>
    <mergeCell ref="L2:L3"/>
    <mergeCell ref="A21:M21"/>
  </mergeCells>
  <printOptions horizontalCentered="1"/>
  <pageMargins left="0.1968503937007874" right="0.1968503937007874" top="0.7874015748031497" bottom="0.1968503937007874" header="0.5118110236220472" footer="0.5118110236220472"/>
  <pageSetup horizontalDpi="600" verticalDpi="600" orientation="landscape" paperSize="9" r:id="rId1"/>
  <headerFooter alignWithMargins="0">
    <oddHeader>&amp;L&amp;"Arial CE,Tučné"Návrh - Národný program rozvoja športu na rok 2005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32"/>
  <sheetViews>
    <sheetView tabSelected="1" workbookViewId="0" topLeftCell="A1">
      <pane ySplit="4" topLeftCell="BM5" activePane="bottomLeft" state="frozen"/>
      <selection pane="topLeft" activeCell="A1" sqref="A1"/>
      <selection pane="bottomLeft" activeCell="A1" sqref="A1:A4"/>
    </sheetView>
  </sheetViews>
  <sheetFormatPr defaultColWidth="9.00390625" defaultRowHeight="12.75"/>
  <cols>
    <col min="1" max="1" width="4.375" style="9" customWidth="1"/>
    <col min="2" max="2" width="6.25390625" style="9" customWidth="1"/>
    <col min="3" max="3" width="33.375" style="11" customWidth="1"/>
    <col min="4" max="7" width="9.75390625" style="11" customWidth="1"/>
    <col min="8" max="8" width="9.75390625" style="6" customWidth="1"/>
    <col min="9" max="10" width="9.75390625" style="11" customWidth="1"/>
    <col min="11" max="12" width="9.75390625" style="6" customWidth="1"/>
    <col min="13" max="13" width="9.75390625" style="13" customWidth="1"/>
    <col min="14" max="16384" width="12.25390625" style="11" customWidth="1"/>
  </cols>
  <sheetData>
    <row r="1" spans="1:13" s="2" customFormat="1" ht="15" customHeight="1">
      <c r="A1" s="37" t="s">
        <v>12</v>
      </c>
      <c r="B1" s="37" t="s">
        <v>13</v>
      </c>
      <c r="C1" s="40" t="s">
        <v>37</v>
      </c>
      <c r="D1" s="43" t="s">
        <v>57</v>
      </c>
      <c r="E1" s="43"/>
      <c r="F1" s="43"/>
      <c r="G1" s="43"/>
      <c r="H1" s="43"/>
      <c r="I1" s="43"/>
      <c r="J1" s="43"/>
      <c r="K1" s="43"/>
      <c r="L1" s="43"/>
      <c r="M1" s="50" t="s">
        <v>18</v>
      </c>
    </row>
    <row r="2" spans="1:13" s="2" customFormat="1" ht="15" customHeight="1">
      <c r="A2" s="38"/>
      <c r="B2" s="38"/>
      <c r="C2" s="41"/>
      <c r="D2" s="43" t="s">
        <v>11</v>
      </c>
      <c r="E2" s="43"/>
      <c r="F2" s="43"/>
      <c r="G2" s="43"/>
      <c r="H2" s="43"/>
      <c r="I2" s="43" t="s">
        <v>15</v>
      </c>
      <c r="J2" s="43"/>
      <c r="K2" s="43"/>
      <c r="L2" s="43" t="s">
        <v>16</v>
      </c>
      <c r="M2" s="50"/>
    </row>
    <row r="3" spans="1:13" s="2" customFormat="1" ht="30" customHeight="1">
      <c r="A3" s="38"/>
      <c r="B3" s="38"/>
      <c r="C3" s="41"/>
      <c r="D3" s="1">
        <v>610</v>
      </c>
      <c r="E3" s="1">
        <v>620</v>
      </c>
      <c r="F3" s="1">
        <v>630</v>
      </c>
      <c r="G3" s="3">
        <v>640</v>
      </c>
      <c r="H3" s="1" t="s">
        <v>8</v>
      </c>
      <c r="I3" s="1">
        <v>710</v>
      </c>
      <c r="J3" s="1">
        <v>720</v>
      </c>
      <c r="K3" s="1" t="s">
        <v>9</v>
      </c>
      <c r="L3" s="43"/>
      <c r="M3" s="50"/>
    </row>
    <row r="4" spans="1:13" s="2" customFormat="1" ht="15" customHeight="1">
      <c r="A4" s="39"/>
      <c r="B4" s="39"/>
      <c r="C4" s="42"/>
      <c r="D4" s="1" t="s">
        <v>0</v>
      </c>
      <c r="E4" s="1" t="s">
        <v>0</v>
      </c>
      <c r="F4" s="1" t="s">
        <v>0</v>
      </c>
      <c r="G4" s="3" t="s">
        <v>0</v>
      </c>
      <c r="H4" s="1" t="s">
        <v>0</v>
      </c>
      <c r="I4" s="1" t="s">
        <v>0</v>
      </c>
      <c r="J4" s="1" t="s">
        <v>0</v>
      </c>
      <c r="K4" s="1" t="s">
        <v>0</v>
      </c>
      <c r="L4" s="1" t="s">
        <v>0</v>
      </c>
      <c r="M4" s="14" t="s">
        <v>17</v>
      </c>
    </row>
    <row r="5" spans="1:13" s="6" customFormat="1" ht="39.75" customHeight="1">
      <c r="A5" s="45" t="s">
        <v>1</v>
      </c>
      <c r="B5" s="4" t="s">
        <v>1</v>
      </c>
      <c r="C5" s="5" t="s">
        <v>10</v>
      </c>
      <c r="D5" s="15">
        <f aca="true" t="shared" si="0" ref="D5:L5">D6+D9+D14+D17+D20</f>
        <v>0</v>
      </c>
      <c r="E5" s="15">
        <f t="shared" si="0"/>
        <v>0</v>
      </c>
      <c r="F5" s="15">
        <f t="shared" si="0"/>
        <v>26128</v>
      </c>
      <c r="G5" s="15">
        <f t="shared" si="0"/>
        <v>605614</v>
      </c>
      <c r="H5" s="15">
        <f t="shared" si="0"/>
        <v>631742</v>
      </c>
      <c r="I5" s="15">
        <f t="shared" si="0"/>
        <v>0</v>
      </c>
      <c r="J5" s="15">
        <f t="shared" si="0"/>
        <v>349319</v>
      </c>
      <c r="K5" s="15">
        <f t="shared" si="0"/>
        <v>349319</v>
      </c>
      <c r="L5" s="15">
        <f t="shared" si="0"/>
        <v>981061</v>
      </c>
      <c r="M5" s="16">
        <f>L5/1014655*100</f>
        <v>96.68912093273083</v>
      </c>
    </row>
    <row r="6" spans="1:13" s="6" customFormat="1" ht="12.75" customHeight="1">
      <c r="A6" s="45"/>
      <c r="B6" s="51" t="s">
        <v>2</v>
      </c>
      <c r="C6" s="8" t="s">
        <v>38</v>
      </c>
      <c r="D6" s="17">
        <f>D7+D8</f>
        <v>0</v>
      </c>
      <c r="E6" s="17">
        <f aca="true" t="shared" si="1" ref="E6:L6">E7+E8</f>
        <v>0</v>
      </c>
      <c r="F6" s="17">
        <f t="shared" si="1"/>
        <v>5500</v>
      </c>
      <c r="G6" s="17">
        <f t="shared" si="1"/>
        <v>15000</v>
      </c>
      <c r="H6" s="15">
        <f t="shared" si="1"/>
        <v>20500</v>
      </c>
      <c r="I6" s="17">
        <f t="shared" si="1"/>
        <v>0</v>
      </c>
      <c r="J6" s="17">
        <f t="shared" si="1"/>
        <v>0</v>
      </c>
      <c r="K6" s="15">
        <f t="shared" si="1"/>
        <v>0</v>
      </c>
      <c r="L6" s="15">
        <f t="shared" si="1"/>
        <v>20500</v>
      </c>
      <c r="M6" s="16">
        <f aca="true" t="shared" si="2" ref="M6:M22">L6/1014655*100</f>
        <v>2.02039116744115</v>
      </c>
    </row>
    <row r="7" spans="1:13" ht="39.75" customHeight="1">
      <c r="A7" s="45"/>
      <c r="B7" s="52"/>
      <c r="C7" s="8" t="s">
        <v>39</v>
      </c>
      <c r="D7" s="17"/>
      <c r="E7" s="17"/>
      <c r="F7" s="17">
        <v>2075</v>
      </c>
      <c r="G7" s="17">
        <v>9000</v>
      </c>
      <c r="H7" s="17">
        <f>D7+E7+F7+G7</f>
        <v>11075</v>
      </c>
      <c r="I7" s="17"/>
      <c r="J7" s="17"/>
      <c r="K7" s="17">
        <f>I7+J7</f>
        <v>0</v>
      </c>
      <c r="L7" s="17">
        <f>H7+K7</f>
        <v>11075</v>
      </c>
      <c r="M7" s="26">
        <f t="shared" si="2"/>
        <v>1.0915040087517431</v>
      </c>
    </row>
    <row r="8" spans="1:13" ht="39.75" customHeight="1">
      <c r="A8" s="45"/>
      <c r="B8" s="53"/>
      <c r="C8" s="8" t="s">
        <v>40</v>
      </c>
      <c r="D8" s="17"/>
      <c r="E8" s="17"/>
      <c r="F8" s="17">
        <v>3425</v>
      </c>
      <c r="G8" s="17">
        <v>6000</v>
      </c>
      <c r="H8" s="17">
        <f>D8+E8+F8+G8</f>
        <v>9425</v>
      </c>
      <c r="I8" s="17"/>
      <c r="J8" s="17"/>
      <c r="K8" s="17">
        <f>I8+J8</f>
        <v>0</v>
      </c>
      <c r="L8" s="17">
        <f>H8+K8</f>
        <v>9425</v>
      </c>
      <c r="M8" s="26">
        <f t="shared" si="2"/>
        <v>0.9288871586894067</v>
      </c>
    </row>
    <row r="9" spans="1:13" s="6" customFormat="1" ht="12.75" customHeight="1">
      <c r="A9" s="45"/>
      <c r="B9" s="51" t="s">
        <v>3</v>
      </c>
      <c r="C9" s="8" t="s">
        <v>24</v>
      </c>
      <c r="D9" s="17">
        <f>D10+D11+D12+D13</f>
        <v>0</v>
      </c>
      <c r="E9" s="17">
        <f aca="true" t="shared" si="3" ref="E9:L9">E10+E11+E12+E13</f>
        <v>0</v>
      </c>
      <c r="F9" s="17">
        <f t="shared" si="3"/>
        <v>8294</v>
      </c>
      <c r="G9" s="17">
        <f t="shared" si="3"/>
        <v>276341</v>
      </c>
      <c r="H9" s="15">
        <f t="shared" si="3"/>
        <v>284635</v>
      </c>
      <c r="I9" s="17">
        <f t="shared" si="3"/>
        <v>0</v>
      </c>
      <c r="J9" s="17">
        <f t="shared" si="3"/>
        <v>0</v>
      </c>
      <c r="K9" s="15">
        <f t="shared" si="3"/>
        <v>0</v>
      </c>
      <c r="L9" s="15">
        <f t="shared" si="3"/>
        <v>284635</v>
      </c>
      <c r="M9" s="16">
        <f t="shared" si="2"/>
        <v>28.052392192420083</v>
      </c>
    </row>
    <row r="10" spans="1:13" ht="24.75" customHeight="1">
      <c r="A10" s="45"/>
      <c r="B10" s="52"/>
      <c r="C10" s="8" t="s">
        <v>41</v>
      </c>
      <c r="D10" s="17"/>
      <c r="E10" s="17"/>
      <c r="F10" s="17">
        <v>137</v>
      </c>
      <c r="G10" s="17">
        <v>175917</v>
      </c>
      <c r="H10" s="17">
        <f>D10+E10+F10+G10</f>
        <v>176054</v>
      </c>
      <c r="I10" s="17"/>
      <c r="J10" s="17"/>
      <c r="K10" s="17">
        <f>I10+J10</f>
        <v>0</v>
      </c>
      <c r="L10" s="17">
        <f>H10+K10</f>
        <v>176054</v>
      </c>
      <c r="M10" s="26">
        <f t="shared" si="2"/>
        <v>17.351119345984596</v>
      </c>
    </row>
    <row r="11" spans="1:13" ht="24.75" customHeight="1">
      <c r="A11" s="45"/>
      <c r="B11" s="52"/>
      <c r="C11" s="8" t="s">
        <v>42</v>
      </c>
      <c r="D11" s="17"/>
      <c r="E11" s="17"/>
      <c r="F11" s="17">
        <v>5057</v>
      </c>
      <c r="G11" s="17">
        <v>71969</v>
      </c>
      <c r="H11" s="17">
        <f>D11+E11+F11+G11</f>
        <v>77026</v>
      </c>
      <c r="I11" s="17"/>
      <c r="J11" s="17"/>
      <c r="K11" s="17">
        <f>I11+J11</f>
        <v>0</v>
      </c>
      <c r="L11" s="17">
        <f>H11+K11</f>
        <v>77026</v>
      </c>
      <c r="M11" s="26">
        <f t="shared" si="2"/>
        <v>7.5913487835766835</v>
      </c>
    </row>
    <row r="12" spans="1:13" ht="39.75" customHeight="1">
      <c r="A12" s="45"/>
      <c r="B12" s="52"/>
      <c r="C12" s="8" t="s">
        <v>43</v>
      </c>
      <c r="D12" s="17"/>
      <c r="E12" s="17"/>
      <c r="F12" s="17"/>
      <c r="G12" s="17">
        <v>7770</v>
      </c>
      <c r="H12" s="17">
        <f>D12+E12+F12+G12</f>
        <v>7770</v>
      </c>
      <c r="I12" s="17"/>
      <c r="J12" s="17"/>
      <c r="K12" s="17">
        <f>I12+J12</f>
        <v>0</v>
      </c>
      <c r="L12" s="17">
        <f>H12+K12</f>
        <v>7770</v>
      </c>
      <c r="M12" s="26">
        <f t="shared" si="2"/>
        <v>0.7657775302935481</v>
      </c>
    </row>
    <row r="13" spans="1:13" ht="24.75" customHeight="1">
      <c r="A13" s="45"/>
      <c r="B13" s="53"/>
      <c r="C13" s="8" t="s">
        <v>44</v>
      </c>
      <c r="D13" s="17"/>
      <c r="E13" s="17"/>
      <c r="F13" s="17">
        <v>3100</v>
      </c>
      <c r="G13" s="17">
        <v>20685</v>
      </c>
      <c r="H13" s="17">
        <f>D13+E13+F13+G13</f>
        <v>23785</v>
      </c>
      <c r="I13" s="17"/>
      <c r="J13" s="17"/>
      <c r="K13" s="17">
        <f>I13+J13</f>
        <v>0</v>
      </c>
      <c r="L13" s="17">
        <f>H13+K13</f>
        <v>23785</v>
      </c>
      <c r="M13" s="26">
        <f t="shared" si="2"/>
        <v>2.344146532565256</v>
      </c>
    </row>
    <row r="14" spans="1:13" s="6" customFormat="1" ht="12.75" customHeight="1">
      <c r="A14" s="45"/>
      <c r="B14" s="51" t="s">
        <v>4</v>
      </c>
      <c r="C14" s="8" t="s">
        <v>21</v>
      </c>
      <c r="D14" s="17">
        <f>D15+D16</f>
        <v>0</v>
      </c>
      <c r="E14" s="17">
        <f aca="true" t="shared" si="4" ref="E14:L14">E15+E16</f>
        <v>0</v>
      </c>
      <c r="F14" s="17">
        <f t="shared" si="4"/>
        <v>7168</v>
      </c>
      <c r="G14" s="17">
        <f t="shared" si="4"/>
        <v>110594</v>
      </c>
      <c r="H14" s="15">
        <f t="shared" si="4"/>
        <v>117762</v>
      </c>
      <c r="I14" s="17">
        <f t="shared" si="4"/>
        <v>0</v>
      </c>
      <c r="J14" s="17">
        <f t="shared" si="4"/>
        <v>0</v>
      </c>
      <c r="K14" s="15">
        <f t="shared" si="4"/>
        <v>0</v>
      </c>
      <c r="L14" s="15">
        <f t="shared" si="4"/>
        <v>117762</v>
      </c>
      <c r="M14" s="16">
        <f t="shared" si="2"/>
        <v>11.606112422449009</v>
      </c>
    </row>
    <row r="15" spans="1:13" ht="24.75" customHeight="1">
      <c r="A15" s="45"/>
      <c r="B15" s="52"/>
      <c r="C15" s="8" t="s">
        <v>45</v>
      </c>
      <c r="D15" s="17"/>
      <c r="E15" s="17"/>
      <c r="F15" s="17">
        <v>810</v>
      </c>
      <c r="G15" s="17">
        <v>110594</v>
      </c>
      <c r="H15" s="17">
        <f>D15+E15+F15+G15</f>
        <v>111404</v>
      </c>
      <c r="I15" s="17"/>
      <c r="J15" s="17"/>
      <c r="K15" s="17">
        <f>I15+J15</f>
        <v>0</v>
      </c>
      <c r="L15" s="17">
        <f>H15+K15</f>
        <v>111404</v>
      </c>
      <c r="M15" s="26">
        <f t="shared" si="2"/>
        <v>10.979495493542139</v>
      </c>
    </row>
    <row r="16" spans="1:13" ht="24.75" customHeight="1">
      <c r="A16" s="45"/>
      <c r="B16" s="53"/>
      <c r="C16" s="8" t="s">
        <v>46</v>
      </c>
      <c r="D16" s="17"/>
      <c r="E16" s="17"/>
      <c r="F16" s="17">
        <v>6358</v>
      </c>
      <c r="G16" s="17"/>
      <c r="H16" s="17">
        <f>D16+E16+F16+G16</f>
        <v>6358</v>
      </c>
      <c r="I16" s="17"/>
      <c r="J16" s="17"/>
      <c r="K16" s="17">
        <f>I16+J16</f>
        <v>0</v>
      </c>
      <c r="L16" s="17">
        <f>H16+K16</f>
        <v>6358</v>
      </c>
      <c r="M16" s="26">
        <f t="shared" si="2"/>
        <v>0.6266169289068698</v>
      </c>
    </row>
    <row r="17" spans="1:13" s="6" customFormat="1" ht="24.75" customHeight="1">
      <c r="A17" s="45"/>
      <c r="B17" s="51" t="s">
        <v>5</v>
      </c>
      <c r="C17" s="8" t="s">
        <v>47</v>
      </c>
      <c r="D17" s="17">
        <f>D18+D19</f>
        <v>0</v>
      </c>
      <c r="E17" s="17">
        <f aca="true" t="shared" si="5" ref="E17:L17">E18+E19</f>
        <v>0</v>
      </c>
      <c r="F17" s="17">
        <f t="shared" si="5"/>
        <v>0</v>
      </c>
      <c r="G17" s="17">
        <f t="shared" si="5"/>
        <v>198190</v>
      </c>
      <c r="H17" s="15">
        <f t="shared" si="5"/>
        <v>198190</v>
      </c>
      <c r="I17" s="17">
        <f t="shared" si="5"/>
        <v>0</v>
      </c>
      <c r="J17" s="17">
        <f t="shared" si="5"/>
        <v>349319</v>
      </c>
      <c r="K17" s="15">
        <f t="shared" si="5"/>
        <v>349319</v>
      </c>
      <c r="L17" s="15">
        <f t="shared" si="5"/>
        <v>547509</v>
      </c>
      <c r="M17" s="16">
        <f t="shared" si="2"/>
        <v>53.96011452168471</v>
      </c>
    </row>
    <row r="18" spans="1:13" ht="24.75" customHeight="1">
      <c r="A18" s="45"/>
      <c r="B18" s="52"/>
      <c r="C18" s="8" t="s">
        <v>48</v>
      </c>
      <c r="D18" s="17"/>
      <c r="E18" s="17"/>
      <c r="F18" s="17"/>
      <c r="G18" s="17">
        <v>198190</v>
      </c>
      <c r="H18" s="17">
        <f>D18+E18+F18+G18</f>
        <v>198190</v>
      </c>
      <c r="I18" s="17"/>
      <c r="J18" s="17"/>
      <c r="K18" s="17">
        <f>I18+J18</f>
        <v>0</v>
      </c>
      <c r="L18" s="17">
        <f>H18+K18</f>
        <v>198190</v>
      </c>
      <c r="M18" s="26">
        <f t="shared" si="2"/>
        <v>19.53274758415422</v>
      </c>
    </row>
    <row r="19" spans="1:13" ht="24.75" customHeight="1">
      <c r="A19" s="45"/>
      <c r="B19" s="53"/>
      <c r="C19" s="8" t="s">
        <v>49</v>
      </c>
      <c r="D19" s="17"/>
      <c r="E19" s="17"/>
      <c r="F19" s="17"/>
      <c r="G19" s="17"/>
      <c r="H19" s="17">
        <f>D19+E19+F19+G19</f>
        <v>0</v>
      </c>
      <c r="I19" s="17"/>
      <c r="J19" s="17">
        <v>349319</v>
      </c>
      <c r="K19" s="17">
        <f>I19+J19</f>
        <v>349319</v>
      </c>
      <c r="L19" s="17">
        <f>H19+K19</f>
        <v>349319</v>
      </c>
      <c r="M19" s="26">
        <f t="shared" si="2"/>
        <v>34.42736693753049</v>
      </c>
    </row>
    <row r="20" spans="1:13" s="6" customFormat="1" ht="39.75" customHeight="1">
      <c r="A20" s="45"/>
      <c r="B20" s="51" t="s">
        <v>6</v>
      </c>
      <c r="C20" s="8" t="s">
        <v>28</v>
      </c>
      <c r="D20" s="17">
        <f>D21+D22</f>
        <v>0</v>
      </c>
      <c r="E20" s="17">
        <f aca="true" t="shared" si="6" ref="E20:L20">E21+E22</f>
        <v>0</v>
      </c>
      <c r="F20" s="17">
        <f t="shared" si="6"/>
        <v>5166</v>
      </c>
      <c r="G20" s="17">
        <f t="shared" si="6"/>
        <v>5489</v>
      </c>
      <c r="H20" s="15">
        <f t="shared" si="6"/>
        <v>10655</v>
      </c>
      <c r="I20" s="17">
        <f t="shared" si="6"/>
        <v>0</v>
      </c>
      <c r="J20" s="17">
        <f t="shared" si="6"/>
        <v>0</v>
      </c>
      <c r="K20" s="15">
        <f t="shared" si="6"/>
        <v>0</v>
      </c>
      <c r="L20" s="15">
        <f t="shared" si="6"/>
        <v>10655</v>
      </c>
      <c r="M20" s="16">
        <f t="shared" si="2"/>
        <v>1.050110628735876</v>
      </c>
    </row>
    <row r="21" spans="1:13" ht="39.75" customHeight="1">
      <c r="A21" s="45"/>
      <c r="B21" s="52"/>
      <c r="C21" s="8" t="s">
        <v>50</v>
      </c>
      <c r="D21" s="17"/>
      <c r="E21" s="17"/>
      <c r="F21" s="17">
        <v>504</v>
      </c>
      <c r="G21" s="17">
        <v>2715</v>
      </c>
      <c r="H21" s="17">
        <f>D21+E21+F21+G21</f>
        <v>3219</v>
      </c>
      <c r="I21" s="17"/>
      <c r="J21" s="17"/>
      <c r="K21" s="17">
        <f>I21+J21</f>
        <v>0</v>
      </c>
      <c r="L21" s="17">
        <f>H21+K21</f>
        <v>3219</v>
      </c>
      <c r="M21" s="26">
        <f t="shared" si="2"/>
        <v>0.31725069112161275</v>
      </c>
    </row>
    <row r="22" spans="1:13" ht="24.75" customHeight="1">
      <c r="A22" s="45"/>
      <c r="B22" s="53"/>
      <c r="C22" s="8" t="s">
        <v>51</v>
      </c>
      <c r="D22" s="17"/>
      <c r="E22" s="17"/>
      <c r="F22" s="17">
        <v>4662</v>
      </c>
      <c r="G22" s="17">
        <v>2774</v>
      </c>
      <c r="H22" s="17">
        <f>D22+E22+F22+G22</f>
        <v>7436</v>
      </c>
      <c r="I22" s="17"/>
      <c r="J22" s="17"/>
      <c r="K22" s="17">
        <f>I22+J22</f>
        <v>0</v>
      </c>
      <c r="L22" s="17">
        <f>H22+K22</f>
        <v>7436</v>
      </c>
      <c r="M22" s="26">
        <f t="shared" si="2"/>
        <v>0.732859937614263</v>
      </c>
    </row>
    <row r="23" spans="2:12" ht="12.75" customHeight="1">
      <c r="B23" s="10"/>
      <c r="D23" s="12"/>
      <c r="E23" s="12"/>
      <c r="F23" s="12"/>
      <c r="G23" s="12"/>
      <c r="H23" s="18"/>
      <c r="I23" s="12"/>
      <c r="J23" s="12"/>
      <c r="K23" s="18"/>
      <c r="L23" s="18"/>
    </row>
    <row r="24" spans="1:13" s="6" customFormat="1" ht="24.75" customHeight="1">
      <c r="A24" s="54" t="s">
        <v>1</v>
      </c>
      <c r="B24" s="51" t="s">
        <v>6</v>
      </c>
      <c r="C24" s="5" t="s">
        <v>31</v>
      </c>
      <c r="D24" s="17">
        <v>2146</v>
      </c>
      <c r="E24" s="17">
        <v>810</v>
      </c>
      <c r="F24" s="17">
        <v>3080</v>
      </c>
      <c r="G24" s="17"/>
      <c r="H24" s="15">
        <f>D24+E24+F24+G24</f>
        <v>6036</v>
      </c>
      <c r="I24" s="17">
        <v>7964</v>
      </c>
      <c r="J24" s="17"/>
      <c r="K24" s="15">
        <f>I24+J24</f>
        <v>7964</v>
      </c>
      <c r="L24" s="15">
        <f>H24+K24</f>
        <v>14000</v>
      </c>
      <c r="M24" s="16">
        <f>L24/1014655*100</f>
        <v>1.3797793338622486</v>
      </c>
    </row>
    <row r="25" spans="1:13" s="6" customFormat="1" ht="24.75" customHeight="1">
      <c r="A25" s="55"/>
      <c r="B25" s="53"/>
      <c r="C25" s="5" t="s">
        <v>32</v>
      </c>
      <c r="D25" s="17">
        <v>4540</v>
      </c>
      <c r="E25" s="17">
        <v>1714</v>
      </c>
      <c r="F25" s="17">
        <v>10976</v>
      </c>
      <c r="G25" s="17">
        <v>1364</v>
      </c>
      <c r="H25" s="15">
        <f>D25+E25+F25+G25</f>
        <v>18594</v>
      </c>
      <c r="I25" s="17">
        <v>1000</v>
      </c>
      <c r="J25" s="17"/>
      <c r="K25" s="15">
        <f>I25+J25</f>
        <v>1000</v>
      </c>
      <c r="L25" s="15">
        <f>H25+K25</f>
        <v>19594</v>
      </c>
      <c r="M25" s="16">
        <f>L25/1014655*100</f>
        <v>1.9310997334069218</v>
      </c>
    </row>
    <row r="26" spans="1:12" ht="12.75" customHeight="1">
      <c r="A26" s="10"/>
      <c r="B26" s="10"/>
      <c r="D26" s="12"/>
      <c r="E26" s="12"/>
      <c r="F26" s="12"/>
      <c r="G26" s="12"/>
      <c r="H26" s="18"/>
      <c r="I26" s="12"/>
      <c r="J26" s="12"/>
      <c r="K26" s="18"/>
      <c r="L26" s="18"/>
    </row>
    <row r="27" spans="1:13" s="6" customFormat="1" ht="24.75" customHeight="1">
      <c r="A27" s="4" t="s">
        <v>1</v>
      </c>
      <c r="B27" s="4" t="s">
        <v>1</v>
      </c>
      <c r="C27" s="5" t="s">
        <v>7</v>
      </c>
      <c r="D27" s="15">
        <f aca="true" t="shared" si="7" ref="D27:M27">D5+D24+D25</f>
        <v>6686</v>
      </c>
      <c r="E27" s="15">
        <f t="shared" si="7"/>
        <v>2524</v>
      </c>
      <c r="F27" s="15">
        <f t="shared" si="7"/>
        <v>40184</v>
      </c>
      <c r="G27" s="15">
        <f t="shared" si="7"/>
        <v>606978</v>
      </c>
      <c r="H27" s="15">
        <f t="shared" si="7"/>
        <v>656372</v>
      </c>
      <c r="I27" s="15">
        <f t="shared" si="7"/>
        <v>8964</v>
      </c>
      <c r="J27" s="15">
        <f t="shared" si="7"/>
        <v>349319</v>
      </c>
      <c r="K27" s="15">
        <f t="shared" si="7"/>
        <v>358283</v>
      </c>
      <c r="L27" s="15">
        <f t="shared" si="7"/>
        <v>1014655</v>
      </c>
      <c r="M27" s="16">
        <f t="shared" si="7"/>
        <v>100</v>
      </c>
    </row>
    <row r="28" ht="12.75" customHeight="1"/>
    <row r="29" spans="1:3" ht="12.75" customHeight="1">
      <c r="A29" s="46" t="s">
        <v>34</v>
      </c>
      <c r="B29" s="46"/>
      <c r="C29" s="46"/>
    </row>
    <row r="30" spans="1:13" ht="12.75" customHeight="1">
      <c r="A30" s="54" t="s">
        <v>1</v>
      </c>
      <c r="B30" s="54" t="s">
        <v>1</v>
      </c>
      <c r="C30" s="20" t="s">
        <v>53</v>
      </c>
      <c r="D30" s="21"/>
      <c r="E30" s="21"/>
      <c r="F30" s="21"/>
      <c r="G30" s="21"/>
      <c r="H30" s="24"/>
      <c r="I30" s="21"/>
      <c r="J30" s="21"/>
      <c r="K30" s="24"/>
      <c r="L30" s="21">
        <v>550000</v>
      </c>
      <c r="M30" s="25"/>
    </row>
    <row r="31" spans="1:13" ht="12.75" customHeight="1">
      <c r="A31" s="56"/>
      <c r="B31" s="56"/>
      <c r="C31" s="20" t="s">
        <v>52</v>
      </c>
      <c r="D31" s="21"/>
      <c r="E31" s="21"/>
      <c r="F31" s="21"/>
      <c r="G31" s="21"/>
      <c r="H31" s="24"/>
      <c r="I31" s="21"/>
      <c r="J31" s="21"/>
      <c r="K31" s="24"/>
      <c r="L31" s="21">
        <v>36095</v>
      </c>
      <c r="M31" s="25"/>
    </row>
    <row r="32" spans="1:13" ht="12.75" customHeight="1">
      <c r="A32" s="55"/>
      <c r="B32" s="55"/>
      <c r="C32" s="23" t="s">
        <v>35</v>
      </c>
      <c r="D32" s="24"/>
      <c r="E32" s="24"/>
      <c r="F32" s="24"/>
      <c r="G32" s="24"/>
      <c r="H32" s="24"/>
      <c r="I32" s="24"/>
      <c r="J32" s="24"/>
      <c r="K32" s="24"/>
      <c r="L32" s="24">
        <f>SUM(L30:L31)</f>
        <v>586095</v>
      </c>
      <c r="M32" s="25">
        <f>L32/1014655*100</f>
        <v>57.762983477142484</v>
      </c>
    </row>
  </sheetData>
  <mergeCells count="19">
    <mergeCell ref="A24:A25"/>
    <mergeCell ref="B24:B25"/>
    <mergeCell ref="A30:A32"/>
    <mergeCell ref="B30:B32"/>
    <mergeCell ref="A29:C29"/>
    <mergeCell ref="A5:A22"/>
    <mergeCell ref="B17:B19"/>
    <mergeCell ref="B20:B22"/>
    <mergeCell ref="B6:B8"/>
    <mergeCell ref="B9:B13"/>
    <mergeCell ref="B14:B16"/>
    <mergeCell ref="M1:M3"/>
    <mergeCell ref="D2:H2"/>
    <mergeCell ref="I2:K2"/>
    <mergeCell ref="L2:L3"/>
    <mergeCell ref="A1:A4"/>
    <mergeCell ref="B1:B4"/>
    <mergeCell ref="C1:C4"/>
    <mergeCell ref="D1:L1"/>
  </mergeCells>
  <printOptions horizontalCentered="1"/>
  <pageMargins left="0.1968503937007874" right="0.1968503937007874" top="0.7874015748031497" bottom="0.1968503937007874" header="0.5118110236220472" footer="0.5118110236220472"/>
  <pageSetup horizontalDpi="600" verticalDpi="600" orientation="landscape" paperSize="9" r:id="rId1"/>
  <headerFooter alignWithMargins="0">
    <oddHeader>&amp;L&amp;"Arial CE,Tučné"Národný program rozvoja športu na rok 2002&amp;RPríloha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24"/>
  <sheetViews>
    <sheetView workbookViewId="0" topLeftCell="A1">
      <selection activeCell="A1" sqref="A1:A4"/>
    </sheetView>
  </sheetViews>
  <sheetFormatPr defaultColWidth="9.00390625" defaultRowHeight="12.75"/>
  <cols>
    <col min="1" max="1" width="4.375" style="9" customWidth="1"/>
    <col min="2" max="2" width="6.25390625" style="9" customWidth="1"/>
    <col min="3" max="3" width="33.375" style="11" customWidth="1"/>
    <col min="4" max="7" width="9.75390625" style="11" customWidth="1"/>
    <col min="8" max="8" width="9.75390625" style="6" customWidth="1"/>
    <col min="9" max="10" width="9.75390625" style="11" customWidth="1"/>
    <col min="11" max="12" width="9.75390625" style="6" customWidth="1"/>
    <col min="13" max="13" width="9.75390625" style="19" customWidth="1"/>
    <col min="14" max="16384" width="12.25390625" style="11" customWidth="1"/>
  </cols>
  <sheetData>
    <row r="1" spans="1:13" s="2" customFormat="1" ht="15" customHeight="1">
      <c r="A1" s="37" t="s">
        <v>12</v>
      </c>
      <c r="B1" s="37" t="s">
        <v>13</v>
      </c>
      <c r="C1" s="40" t="s">
        <v>37</v>
      </c>
      <c r="D1" s="43" t="s">
        <v>58</v>
      </c>
      <c r="E1" s="43"/>
      <c r="F1" s="43"/>
      <c r="G1" s="43"/>
      <c r="H1" s="43"/>
      <c r="I1" s="43"/>
      <c r="J1" s="43"/>
      <c r="K1" s="43"/>
      <c r="L1" s="43"/>
      <c r="M1" s="50" t="s">
        <v>18</v>
      </c>
    </row>
    <row r="2" spans="1:13" s="2" customFormat="1" ht="15" customHeight="1">
      <c r="A2" s="38"/>
      <c r="B2" s="38"/>
      <c r="C2" s="41"/>
      <c r="D2" s="43" t="s">
        <v>11</v>
      </c>
      <c r="E2" s="43"/>
      <c r="F2" s="43"/>
      <c r="G2" s="43"/>
      <c r="H2" s="43"/>
      <c r="I2" s="43" t="s">
        <v>15</v>
      </c>
      <c r="J2" s="43"/>
      <c r="K2" s="43"/>
      <c r="L2" s="43" t="s">
        <v>16</v>
      </c>
      <c r="M2" s="50"/>
    </row>
    <row r="3" spans="1:13" s="2" customFormat="1" ht="30" customHeight="1">
      <c r="A3" s="38"/>
      <c r="B3" s="38"/>
      <c r="C3" s="41"/>
      <c r="D3" s="1">
        <v>610</v>
      </c>
      <c r="E3" s="1">
        <v>620</v>
      </c>
      <c r="F3" s="1">
        <v>630</v>
      </c>
      <c r="G3" s="3">
        <v>640</v>
      </c>
      <c r="H3" s="1" t="s">
        <v>8</v>
      </c>
      <c r="I3" s="1">
        <v>710</v>
      </c>
      <c r="J3" s="1">
        <v>720</v>
      </c>
      <c r="K3" s="1" t="s">
        <v>9</v>
      </c>
      <c r="L3" s="43"/>
      <c r="M3" s="50"/>
    </row>
    <row r="4" spans="1:13" s="2" customFormat="1" ht="15" customHeight="1">
      <c r="A4" s="39"/>
      <c r="B4" s="39"/>
      <c r="C4" s="42"/>
      <c r="D4" s="1" t="s">
        <v>0</v>
      </c>
      <c r="E4" s="1" t="s">
        <v>0</v>
      </c>
      <c r="F4" s="1" t="s">
        <v>0</v>
      </c>
      <c r="G4" s="3" t="s">
        <v>0</v>
      </c>
      <c r="H4" s="1" t="s">
        <v>0</v>
      </c>
      <c r="I4" s="1" t="s">
        <v>0</v>
      </c>
      <c r="J4" s="1" t="s">
        <v>0</v>
      </c>
      <c r="K4" s="1" t="s">
        <v>0</v>
      </c>
      <c r="L4" s="1" t="s">
        <v>0</v>
      </c>
      <c r="M4" s="14" t="s">
        <v>17</v>
      </c>
    </row>
    <row r="5" spans="1:13" s="6" customFormat="1" ht="39.75" customHeight="1">
      <c r="A5" s="45" t="s">
        <v>1</v>
      </c>
      <c r="B5" s="4" t="s">
        <v>1</v>
      </c>
      <c r="C5" s="5" t="s">
        <v>10</v>
      </c>
      <c r="D5" s="15">
        <f aca="true" t="shared" si="0" ref="D5:L5">D6+D7+D8+D9+D12</f>
        <v>0</v>
      </c>
      <c r="E5" s="15">
        <f t="shared" si="0"/>
        <v>0</v>
      </c>
      <c r="F5" s="15">
        <f t="shared" si="0"/>
        <v>5250</v>
      </c>
      <c r="G5" s="15">
        <f t="shared" si="0"/>
        <v>638849</v>
      </c>
      <c r="H5" s="15">
        <f t="shared" si="0"/>
        <v>644099</v>
      </c>
      <c r="I5" s="15">
        <f t="shared" si="0"/>
        <v>0</v>
      </c>
      <c r="J5" s="15">
        <f t="shared" si="0"/>
        <v>233398</v>
      </c>
      <c r="K5" s="15">
        <f t="shared" si="0"/>
        <v>233398</v>
      </c>
      <c r="L5" s="15">
        <f t="shared" si="0"/>
        <v>877497</v>
      </c>
      <c r="M5" s="16">
        <f>L5/914874*100</f>
        <v>95.91451937643872</v>
      </c>
    </row>
    <row r="6" spans="1:13" s="6" customFormat="1" ht="24.75" customHeight="1">
      <c r="A6" s="45"/>
      <c r="B6" s="7" t="s">
        <v>2</v>
      </c>
      <c r="C6" s="8" t="s">
        <v>19</v>
      </c>
      <c r="D6" s="17"/>
      <c r="E6" s="17"/>
      <c r="F6" s="17">
        <v>20</v>
      </c>
      <c r="G6" s="17">
        <v>38956</v>
      </c>
      <c r="H6" s="15">
        <f>D6+E6+F6+G6</f>
        <v>38976</v>
      </c>
      <c r="I6" s="17"/>
      <c r="J6" s="17"/>
      <c r="K6" s="15">
        <f>I6+J6</f>
        <v>0</v>
      </c>
      <c r="L6" s="15">
        <f>H6+K6</f>
        <v>38976</v>
      </c>
      <c r="M6" s="16">
        <f aca="true" t="shared" si="1" ref="M6:M14">L6/914874*100</f>
        <v>4.26025878973498</v>
      </c>
    </row>
    <row r="7" spans="1:13" s="6" customFormat="1" ht="12.75" customHeight="1">
      <c r="A7" s="45"/>
      <c r="B7" s="7" t="s">
        <v>3</v>
      </c>
      <c r="C7" s="8" t="s">
        <v>24</v>
      </c>
      <c r="D7" s="17"/>
      <c r="E7" s="17"/>
      <c r="F7" s="17">
        <v>964</v>
      </c>
      <c r="G7" s="17">
        <v>271648</v>
      </c>
      <c r="H7" s="15">
        <f>D7+E7+F7+G7</f>
        <v>272612</v>
      </c>
      <c r="I7" s="17"/>
      <c r="J7" s="17"/>
      <c r="K7" s="15">
        <f>I7+J7</f>
        <v>0</v>
      </c>
      <c r="L7" s="15">
        <f>H7+K7</f>
        <v>272612</v>
      </c>
      <c r="M7" s="16">
        <f t="shared" si="1"/>
        <v>29.797764500903952</v>
      </c>
    </row>
    <row r="8" spans="1:13" s="6" customFormat="1" ht="12.75" customHeight="1">
      <c r="A8" s="45"/>
      <c r="B8" s="7" t="s">
        <v>4</v>
      </c>
      <c r="C8" s="8" t="s">
        <v>21</v>
      </c>
      <c r="D8" s="17"/>
      <c r="E8" s="17"/>
      <c r="F8" s="17"/>
      <c r="G8" s="17">
        <v>117352</v>
      </c>
      <c r="H8" s="15">
        <f>D8+E8+F8+G8</f>
        <v>117352</v>
      </c>
      <c r="I8" s="17"/>
      <c r="J8" s="17"/>
      <c r="K8" s="15">
        <f>I8+J8</f>
        <v>0</v>
      </c>
      <c r="L8" s="15">
        <f>H8+K8</f>
        <v>117352</v>
      </c>
      <c r="M8" s="16">
        <f t="shared" si="1"/>
        <v>12.82712154897833</v>
      </c>
    </row>
    <row r="9" spans="1:13" s="6" customFormat="1" ht="52.5" customHeight="1">
      <c r="A9" s="45"/>
      <c r="B9" s="51" t="s">
        <v>5</v>
      </c>
      <c r="C9" s="8" t="s">
        <v>25</v>
      </c>
      <c r="D9" s="17">
        <f aca="true" t="shared" si="2" ref="D9:L9">D10+D11</f>
        <v>0</v>
      </c>
      <c r="E9" s="17">
        <f t="shared" si="2"/>
        <v>0</v>
      </c>
      <c r="F9" s="17">
        <f t="shared" si="2"/>
        <v>0</v>
      </c>
      <c r="G9" s="17">
        <f t="shared" si="2"/>
        <v>174010</v>
      </c>
      <c r="H9" s="15">
        <f t="shared" si="2"/>
        <v>174010</v>
      </c>
      <c r="I9" s="17">
        <f t="shared" si="2"/>
        <v>0</v>
      </c>
      <c r="J9" s="17">
        <f t="shared" si="2"/>
        <v>233398</v>
      </c>
      <c r="K9" s="15">
        <f t="shared" si="2"/>
        <v>233398</v>
      </c>
      <c r="L9" s="15">
        <f t="shared" si="2"/>
        <v>407408</v>
      </c>
      <c r="M9" s="16">
        <f t="shared" si="1"/>
        <v>44.53159670074786</v>
      </c>
    </row>
    <row r="10" spans="1:13" ht="39.75" customHeight="1">
      <c r="A10" s="45"/>
      <c r="B10" s="52"/>
      <c r="C10" s="8" t="s">
        <v>26</v>
      </c>
      <c r="D10" s="17"/>
      <c r="E10" s="17"/>
      <c r="F10" s="17"/>
      <c r="G10" s="17">
        <v>174010</v>
      </c>
      <c r="H10" s="17">
        <f>D10+E10+F10+G10</f>
        <v>174010</v>
      </c>
      <c r="I10" s="17"/>
      <c r="J10" s="17"/>
      <c r="K10" s="17">
        <f>I10+J10</f>
        <v>0</v>
      </c>
      <c r="L10" s="17">
        <f>H10+K10</f>
        <v>174010</v>
      </c>
      <c r="M10" s="26">
        <f t="shared" si="1"/>
        <v>19.020105500866784</v>
      </c>
    </row>
    <row r="11" spans="1:13" ht="24.75" customHeight="1">
      <c r="A11" s="45"/>
      <c r="B11" s="53"/>
      <c r="C11" s="8" t="s">
        <v>27</v>
      </c>
      <c r="D11" s="17"/>
      <c r="E11" s="17"/>
      <c r="F11" s="17"/>
      <c r="G11" s="17"/>
      <c r="H11" s="17">
        <f>D11+E11+F11+G11</f>
        <v>0</v>
      </c>
      <c r="I11" s="17"/>
      <c r="J11" s="17">
        <v>233398</v>
      </c>
      <c r="K11" s="17">
        <f>I11+J11</f>
        <v>233398</v>
      </c>
      <c r="L11" s="17">
        <f>H11+K11</f>
        <v>233398</v>
      </c>
      <c r="M11" s="26">
        <f t="shared" si="1"/>
        <v>25.511491199881075</v>
      </c>
    </row>
    <row r="12" spans="1:13" s="6" customFormat="1" ht="39.75" customHeight="1">
      <c r="A12" s="45"/>
      <c r="B12" s="51" t="s">
        <v>6</v>
      </c>
      <c r="C12" s="8" t="s">
        <v>28</v>
      </c>
      <c r="D12" s="17">
        <f>D13+D14</f>
        <v>0</v>
      </c>
      <c r="E12" s="17">
        <f aca="true" t="shared" si="3" ref="E12:L12">E13+E14</f>
        <v>0</v>
      </c>
      <c r="F12" s="17">
        <f t="shared" si="3"/>
        <v>4266</v>
      </c>
      <c r="G12" s="17">
        <f t="shared" si="3"/>
        <v>36883</v>
      </c>
      <c r="H12" s="15">
        <f t="shared" si="3"/>
        <v>41149</v>
      </c>
      <c r="I12" s="17">
        <f t="shared" si="3"/>
        <v>0</v>
      </c>
      <c r="J12" s="17">
        <f t="shared" si="3"/>
        <v>0</v>
      </c>
      <c r="K12" s="15">
        <f t="shared" si="3"/>
        <v>0</v>
      </c>
      <c r="L12" s="15">
        <f t="shared" si="3"/>
        <v>41149</v>
      </c>
      <c r="M12" s="16">
        <f t="shared" si="1"/>
        <v>4.497777836073602</v>
      </c>
    </row>
    <row r="13" spans="1:13" ht="12.75" customHeight="1">
      <c r="A13" s="45"/>
      <c r="B13" s="52"/>
      <c r="C13" s="8" t="s">
        <v>29</v>
      </c>
      <c r="D13" s="17"/>
      <c r="E13" s="17"/>
      <c r="F13" s="17">
        <v>610</v>
      </c>
      <c r="G13" s="17">
        <v>33418</v>
      </c>
      <c r="H13" s="17">
        <f>D13+E13+F13+G13</f>
        <v>34028</v>
      </c>
      <c r="I13" s="17"/>
      <c r="J13" s="17"/>
      <c r="K13" s="17">
        <f>I13+J13</f>
        <v>0</v>
      </c>
      <c r="L13" s="17">
        <f>H13+K13</f>
        <v>34028</v>
      </c>
      <c r="M13" s="26">
        <f t="shared" si="1"/>
        <v>3.719419286153066</v>
      </c>
    </row>
    <row r="14" spans="1:13" ht="24.75" customHeight="1">
      <c r="A14" s="45"/>
      <c r="B14" s="53"/>
      <c r="C14" s="8" t="s">
        <v>30</v>
      </c>
      <c r="D14" s="17"/>
      <c r="E14" s="17"/>
      <c r="F14" s="17">
        <v>3656</v>
      </c>
      <c r="G14" s="17">
        <v>3465</v>
      </c>
      <c r="H14" s="17">
        <f>D14+E14+F14+G14</f>
        <v>7121</v>
      </c>
      <c r="I14" s="17"/>
      <c r="J14" s="17"/>
      <c r="K14" s="17">
        <f>I14+J14</f>
        <v>0</v>
      </c>
      <c r="L14" s="17">
        <f>H14+K14</f>
        <v>7121</v>
      </c>
      <c r="M14" s="26">
        <f t="shared" si="1"/>
        <v>0.7783585499205355</v>
      </c>
    </row>
    <row r="15" spans="2:13" ht="12.75" customHeight="1">
      <c r="B15" s="10"/>
      <c r="D15" s="12"/>
      <c r="E15" s="12"/>
      <c r="F15" s="12"/>
      <c r="G15" s="12"/>
      <c r="H15" s="18"/>
      <c r="I15" s="12"/>
      <c r="J15" s="12"/>
      <c r="K15" s="18"/>
      <c r="L15" s="18"/>
      <c r="M15" s="13"/>
    </row>
    <row r="16" spans="1:13" s="6" customFormat="1" ht="24.75" customHeight="1">
      <c r="A16" s="54" t="s">
        <v>1</v>
      </c>
      <c r="B16" s="51" t="s">
        <v>6</v>
      </c>
      <c r="C16" s="5" t="s">
        <v>31</v>
      </c>
      <c r="D16" s="17">
        <v>3156</v>
      </c>
      <c r="E16" s="17">
        <v>1191</v>
      </c>
      <c r="F16" s="17">
        <v>5697</v>
      </c>
      <c r="G16" s="17"/>
      <c r="H16" s="15">
        <f>D16+E16+F16+G16</f>
        <v>10044</v>
      </c>
      <c r="I16" s="17">
        <v>6956</v>
      </c>
      <c r="J16" s="17"/>
      <c r="K16" s="15">
        <f>I16+J16</f>
        <v>6956</v>
      </c>
      <c r="L16" s="15">
        <f>H16+K16</f>
        <v>17000</v>
      </c>
      <c r="M16" s="16">
        <f>L16/914874*100</f>
        <v>1.858179377706657</v>
      </c>
    </row>
    <row r="17" spans="1:13" s="6" customFormat="1" ht="24.75" customHeight="1">
      <c r="A17" s="55"/>
      <c r="B17" s="53"/>
      <c r="C17" s="5" t="s">
        <v>32</v>
      </c>
      <c r="D17" s="17">
        <v>4944</v>
      </c>
      <c r="E17" s="17">
        <v>1866</v>
      </c>
      <c r="F17" s="17">
        <v>11367</v>
      </c>
      <c r="G17" s="17">
        <v>1400</v>
      </c>
      <c r="H17" s="15">
        <f>D17+E17+F17+G17</f>
        <v>19577</v>
      </c>
      <c r="I17" s="17">
        <v>800</v>
      </c>
      <c r="J17" s="17"/>
      <c r="K17" s="15">
        <f>I17+J17</f>
        <v>800</v>
      </c>
      <c r="L17" s="15">
        <f>H17+K17</f>
        <v>20377</v>
      </c>
      <c r="M17" s="16">
        <f>L17/914874*100</f>
        <v>2.2273012458546204</v>
      </c>
    </row>
    <row r="18" spans="1:13" ht="12.75" customHeight="1">
      <c r="A18" s="10"/>
      <c r="B18" s="10"/>
      <c r="D18" s="12"/>
      <c r="E18" s="12"/>
      <c r="F18" s="12"/>
      <c r="G18" s="12"/>
      <c r="H18" s="18"/>
      <c r="I18" s="12"/>
      <c r="J18" s="12"/>
      <c r="K18" s="18"/>
      <c r="L18" s="18"/>
      <c r="M18" s="13"/>
    </row>
    <row r="19" spans="1:13" s="6" customFormat="1" ht="24.75" customHeight="1">
      <c r="A19" s="4" t="s">
        <v>1</v>
      </c>
      <c r="B19" s="4" t="s">
        <v>1</v>
      </c>
      <c r="C19" s="5" t="s">
        <v>7</v>
      </c>
      <c r="D19" s="15">
        <f aca="true" t="shared" si="4" ref="D19:M19">D5+D16+D17</f>
        <v>8100</v>
      </c>
      <c r="E19" s="15">
        <f t="shared" si="4"/>
        <v>3057</v>
      </c>
      <c r="F19" s="15">
        <f t="shared" si="4"/>
        <v>22314</v>
      </c>
      <c r="G19" s="15">
        <f t="shared" si="4"/>
        <v>640249</v>
      </c>
      <c r="H19" s="15">
        <f t="shared" si="4"/>
        <v>673720</v>
      </c>
      <c r="I19" s="15">
        <f t="shared" si="4"/>
        <v>7756</v>
      </c>
      <c r="J19" s="15">
        <f t="shared" si="4"/>
        <v>233398</v>
      </c>
      <c r="K19" s="15">
        <f t="shared" si="4"/>
        <v>241154</v>
      </c>
      <c r="L19" s="15">
        <f t="shared" si="4"/>
        <v>914874</v>
      </c>
      <c r="M19" s="16">
        <f t="shared" si="4"/>
        <v>100</v>
      </c>
    </row>
    <row r="20" ht="12.75" customHeight="1"/>
    <row r="21" spans="1:3" ht="12.75" customHeight="1">
      <c r="A21" s="46" t="s">
        <v>34</v>
      </c>
      <c r="B21" s="46"/>
      <c r="C21" s="46"/>
    </row>
    <row r="22" spans="1:13" ht="12.75" customHeight="1">
      <c r="A22" s="54" t="s">
        <v>1</v>
      </c>
      <c r="B22" s="54" t="s">
        <v>1</v>
      </c>
      <c r="C22" s="20" t="s">
        <v>54</v>
      </c>
      <c r="D22" s="21"/>
      <c r="E22" s="21"/>
      <c r="F22" s="21"/>
      <c r="G22" s="21"/>
      <c r="H22" s="24"/>
      <c r="I22" s="21"/>
      <c r="J22" s="21"/>
      <c r="K22" s="24"/>
      <c r="L22" s="21">
        <v>575000</v>
      </c>
      <c r="M22" s="22"/>
    </row>
    <row r="23" spans="1:13" ht="12.75" customHeight="1">
      <c r="A23" s="56"/>
      <c r="B23" s="56"/>
      <c r="C23" s="20" t="s">
        <v>33</v>
      </c>
      <c r="D23" s="21"/>
      <c r="E23" s="21"/>
      <c r="F23" s="21"/>
      <c r="G23" s="21"/>
      <c r="H23" s="24"/>
      <c r="I23" s="21"/>
      <c r="J23" s="21"/>
      <c r="K23" s="24"/>
      <c r="L23" s="21">
        <v>78648</v>
      </c>
      <c r="M23" s="22"/>
    </row>
    <row r="24" spans="1:13" ht="12.75" customHeight="1">
      <c r="A24" s="55"/>
      <c r="B24" s="55"/>
      <c r="C24" s="23" t="s">
        <v>35</v>
      </c>
      <c r="D24" s="24"/>
      <c r="E24" s="24"/>
      <c r="F24" s="24"/>
      <c r="G24" s="24"/>
      <c r="H24" s="24"/>
      <c r="I24" s="24"/>
      <c r="J24" s="24"/>
      <c r="K24" s="24"/>
      <c r="L24" s="24">
        <f>SUM(L22:L23)</f>
        <v>653648</v>
      </c>
      <c r="M24" s="25">
        <f>L24/914874*100</f>
        <v>71.4467784634824</v>
      </c>
    </row>
  </sheetData>
  <mergeCells count="16">
    <mergeCell ref="B22:B24"/>
    <mergeCell ref="B16:B17"/>
    <mergeCell ref="B9:B11"/>
    <mergeCell ref="B12:B14"/>
    <mergeCell ref="A21:C21"/>
    <mergeCell ref="A5:A14"/>
    <mergeCell ref="A16:A17"/>
    <mergeCell ref="A22:A24"/>
    <mergeCell ref="M1:M3"/>
    <mergeCell ref="D2:H2"/>
    <mergeCell ref="I2:K2"/>
    <mergeCell ref="L2:L3"/>
    <mergeCell ref="A1:A4"/>
    <mergeCell ref="B1:B4"/>
    <mergeCell ref="C1:C4"/>
    <mergeCell ref="D1:L1"/>
  </mergeCells>
  <printOptions horizontalCentered="1"/>
  <pageMargins left="0.1968503937007874" right="0.1968503937007874" top="0.7874015748031497" bottom="0.1968503937007874" header="0.5118110236220472" footer="0.5118110236220472"/>
  <pageSetup horizontalDpi="600" verticalDpi="600" orientation="landscape" paperSize="9" r:id="rId1"/>
  <headerFooter alignWithMargins="0">
    <oddHeader>&amp;L&amp;"Arial CE,Tučné"Národný program rozvoja športu na rok 2003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21"/>
  <sheetViews>
    <sheetView workbookViewId="0" topLeftCell="A1">
      <selection activeCell="A1" sqref="A1:A4"/>
    </sheetView>
  </sheetViews>
  <sheetFormatPr defaultColWidth="9.00390625" defaultRowHeight="12.75"/>
  <cols>
    <col min="1" max="1" width="4.375" style="9" customWidth="1"/>
    <col min="2" max="2" width="6.25390625" style="9" customWidth="1"/>
    <col min="3" max="3" width="33.375" style="11" customWidth="1"/>
    <col min="4" max="7" width="9.75390625" style="11" customWidth="1"/>
    <col min="8" max="8" width="9.75390625" style="6" customWidth="1"/>
    <col min="9" max="10" width="9.75390625" style="11" customWidth="1"/>
    <col min="11" max="13" width="9.75390625" style="6" customWidth="1"/>
    <col min="14" max="16384" width="12.25390625" style="11" customWidth="1"/>
  </cols>
  <sheetData>
    <row r="1" spans="1:13" s="2" customFormat="1" ht="15" customHeight="1">
      <c r="A1" s="37" t="s">
        <v>12</v>
      </c>
      <c r="B1" s="37" t="s">
        <v>13</v>
      </c>
      <c r="C1" s="40" t="s">
        <v>37</v>
      </c>
      <c r="D1" s="43" t="s">
        <v>56</v>
      </c>
      <c r="E1" s="43"/>
      <c r="F1" s="43"/>
      <c r="G1" s="43"/>
      <c r="H1" s="43"/>
      <c r="I1" s="43"/>
      <c r="J1" s="43"/>
      <c r="K1" s="43"/>
      <c r="L1" s="43"/>
      <c r="M1" s="43" t="s">
        <v>18</v>
      </c>
    </row>
    <row r="2" spans="1:13" s="2" customFormat="1" ht="15" customHeight="1">
      <c r="A2" s="38"/>
      <c r="B2" s="38"/>
      <c r="C2" s="41"/>
      <c r="D2" s="43" t="s">
        <v>11</v>
      </c>
      <c r="E2" s="43"/>
      <c r="F2" s="43"/>
      <c r="G2" s="43"/>
      <c r="H2" s="43"/>
      <c r="I2" s="43" t="s">
        <v>15</v>
      </c>
      <c r="J2" s="43"/>
      <c r="K2" s="43"/>
      <c r="L2" s="43" t="s">
        <v>16</v>
      </c>
      <c r="M2" s="43"/>
    </row>
    <row r="3" spans="1:13" s="2" customFormat="1" ht="30" customHeight="1">
      <c r="A3" s="38"/>
      <c r="B3" s="38"/>
      <c r="C3" s="41"/>
      <c r="D3" s="1">
        <v>610</v>
      </c>
      <c r="E3" s="1">
        <v>620</v>
      </c>
      <c r="F3" s="1">
        <v>630</v>
      </c>
      <c r="G3" s="3">
        <v>640</v>
      </c>
      <c r="H3" s="1" t="s">
        <v>8</v>
      </c>
      <c r="I3" s="1">
        <v>710</v>
      </c>
      <c r="J3" s="1">
        <v>720</v>
      </c>
      <c r="K3" s="1" t="s">
        <v>9</v>
      </c>
      <c r="L3" s="43"/>
      <c r="M3" s="43"/>
    </row>
    <row r="4" spans="1:13" s="2" customFormat="1" ht="15" customHeight="1">
      <c r="A4" s="39"/>
      <c r="B4" s="39"/>
      <c r="C4" s="42"/>
      <c r="D4" s="1" t="s">
        <v>0</v>
      </c>
      <c r="E4" s="1" t="s">
        <v>0</v>
      </c>
      <c r="F4" s="1" t="s">
        <v>0</v>
      </c>
      <c r="G4" s="3" t="s">
        <v>0</v>
      </c>
      <c r="H4" s="1" t="s">
        <v>0</v>
      </c>
      <c r="I4" s="1" t="s">
        <v>0</v>
      </c>
      <c r="J4" s="1" t="s">
        <v>0</v>
      </c>
      <c r="K4" s="1" t="s">
        <v>0</v>
      </c>
      <c r="L4" s="1" t="s">
        <v>0</v>
      </c>
      <c r="M4" s="1" t="s">
        <v>17</v>
      </c>
    </row>
    <row r="5" spans="1:13" s="6" customFormat="1" ht="39.75" customHeight="1">
      <c r="A5" s="45" t="s">
        <v>1</v>
      </c>
      <c r="B5" s="4" t="s">
        <v>1</v>
      </c>
      <c r="C5" s="5" t="s">
        <v>10</v>
      </c>
      <c r="D5" s="15">
        <f aca="true" t="shared" si="0" ref="D5:L5">D6+D7+D8+D9+D10</f>
        <v>0</v>
      </c>
      <c r="E5" s="15">
        <f t="shared" si="0"/>
        <v>0</v>
      </c>
      <c r="F5" s="15">
        <f t="shared" si="0"/>
        <v>6886</v>
      </c>
      <c r="G5" s="15">
        <f t="shared" si="0"/>
        <v>722710.3</v>
      </c>
      <c r="H5" s="15">
        <f t="shared" si="0"/>
        <v>729596.3</v>
      </c>
      <c r="I5" s="15">
        <f t="shared" si="0"/>
        <v>0</v>
      </c>
      <c r="J5" s="15">
        <f t="shared" si="0"/>
        <v>260000</v>
      </c>
      <c r="K5" s="15">
        <f t="shared" si="0"/>
        <v>260000</v>
      </c>
      <c r="L5" s="15">
        <f t="shared" si="0"/>
        <v>989596.3</v>
      </c>
      <c r="M5" s="16">
        <f>L5/1026604.3*100</f>
        <v>96.39510568969952</v>
      </c>
    </row>
    <row r="6" spans="1:13" s="6" customFormat="1" ht="24.75" customHeight="1">
      <c r="A6" s="45"/>
      <c r="B6" s="7" t="s">
        <v>2</v>
      </c>
      <c r="C6" s="8" t="s">
        <v>19</v>
      </c>
      <c r="D6" s="15"/>
      <c r="E6" s="15"/>
      <c r="F6" s="15"/>
      <c r="G6" s="17">
        <v>87500</v>
      </c>
      <c r="H6" s="15">
        <f>D6+E6+F6+G6</f>
        <v>87500</v>
      </c>
      <c r="I6" s="17"/>
      <c r="J6" s="17"/>
      <c r="K6" s="15">
        <f>I6+J6</f>
        <v>0</v>
      </c>
      <c r="L6" s="15">
        <f>H6+K6</f>
        <v>87500</v>
      </c>
      <c r="M6" s="16">
        <f aca="true" t="shared" si="1" ref="M6:M12">L6/1026604.3*100</f>
        <v>8.523245032190104</v>
      </c>
    </row>
    <row r="7" spans="1:13" s="6" customFormat="1" ht="24.75" customHeight="1">
      <c r="A7" s="45"/>
      <c r="B7" s="7" t="s">
        <v>3</v>
      </c>
      <c r="C7" s="8" t="s">
        <v>20</v>
      </c>
      <c r="D7" s="15"/>
      <c r="E7" s="15"/>
      <c r="F7" s="15"/>
      <c r="G7" s="17">
        <v>490732.3</v>
      </c>
      <c r="H7" s="15">
        <f>D7+E7+F7+G7</f>
        <v>490732.3</v>
      </c>
      <c r="I7" s="17"/>
      <c r="J7" s="17"/>
      <c r="K7" s="15">
        <f>I7+J7</f>
        <v>0</v>
      </c>
      <c r="L7" s="15">
        <f>H7+K7</f>
        <v>490732.3</v>
      </c>
      <c r="M7" s="16">
        <f t="shared" si="1"/>
        <v>47.80150443554542</v>
      </c>
    </row>
    <row r="8" spans="1:13" s="6" customFormat="1" ht="12.75" customHeight="1">
      <c r="A8" s="45"/>
      <c r="B8" s="7" t="s">
        <v>4</v>
      </c>
      <c r="C8" s="8" t="s">
        <v>21</v>
      </c>
      <c r="D8" s="15"/>
      <c r="E8" s="15"/>
      <c r="F8" s="15"/>
      <c r="G8" s="17">
        <v>131850</v>
      </c>
      <c r="H8" s="15">
        <f>D8+E8+F8+G8</f>
        <v>131850</v>
      </c>
      <c r="I8" s="17"/>
      <c r="J8" s="17"/>
      <c r="K8" s="15">
        <f>I8+J8</f>
        <v>0</v>
      </c>
      <c r="L8" s="15">
        <f>H8+K8</f>
        <v>131850</v>
      </c>
      <c r="M8" s="16">
        <f t="shared" si="1"/>
        <v>12.843312657077316</v>
      </c>
    </row>
    <row r="9" spans="1:13" s="6" customFormat="1" ht="24.75" customHeight="1">
      <c r="A9" s="45"/>
      <c r="B9" s="7" t="s">
        <v>5</v>
      </c>
      <c r="C9" s="8" t="s">
        <v>22</v>
      </c>
      <c r="D9" s="15"/>
      <c r="E9" s="15"/>
      <c r="F9" s="15"/>
      <c r="G9" s="17"/>
      <c r="H9" s="15">
        <f>D9+E9+F9+G9</f>
        <v>0</v>
      </c>
      <c r="I9" s="17"/>
      <c r="J9" s="17">
        <v>260000</v>
      </c>
      <c r="K9" s="15">
        <f>I9+J9</f>
        <v>260000</v>
      </c>
      <c r="L9" s="15">
        <f>H9+K9</f>
        <v>260000</v>
      </c>
      <c r="M9" s="16">
        <f t="shared" si="1"/>
        <v>25.32621380993631</v>
      </c>
    </row>
    <row r="10" spans="1:13" s="6" customFormat="1" ht="39.75" customHeight="1">
      <c r="A10" s="45"/>
      <c r="B10" s="7" t="s">
        <v>6</v>
      </c>
      <c r="C10" s="8" t="s">
        <v>23</v>
      </c>
      <c r="D10" s="15"/>
      <c r="E10" s="15"/>
      <c r="F10" s="17">
        <v>6886</v>
      </c>
      <c r="G10" s="17">
        <v>12628</v>
      </c>
      <c r="H10" s="15">
        <f>D10+E10+F10+G10</f>
        <v>19514</v>
      </c>
      <c r="I10" s="17"/>
      <c r="J10" s="17"/>
      <c r="K10" s="15">
        <f>I10+J10</f>
        <v>0</v>
      </c>
      <c r="L10" s="15">
        <f>H10+K10</f>
        <v>19514</v>
      </c>
      <c r="M10" s="16">
        <f t="shared" si="1"/>
        <v>1.9008297549503739</v>
      </c>
    </row>
    <row r="11" spans="2:13" ht="12.75" customHeight="1">
      <c r="B11" s="10"/>
      <c r="D11" s="12"/>
      <c r="E11" s="12"/>
      <c r="F11" s="12"/>
      <c r="G11" s="12"/>
      <c r="H11" s="18"/>
      <c r="I11" s="12"/>
      <c r="J11" s="12"/>
      <c r="K11" s="18"/>
      <c r="L11" s="18"/>
      <c r="M11" s="13"/>
    </row>
    <row r="12" spans="1:13" s="6" customFormat="1" ht="24.75" customHeight="1">
      <c r="A12" s="4" t="s">
        <v>1</v>
      </c>
      <c r="B12" s="7" t="s">
        <v>6</v>
      </c>
      <c r="C12" s="5" t="s">
        <v>14</v>
      </c>
      <c r="D12" s="17">
        <v>9095</v>
      </c>
      <c r="E12" s="17">
        <v>3179</v>
      </c>
      <c r="F12" s="17">
        <v>18534</v>
      </c>
      <c r="G12" s="17">
        <v>1400</v>
      </c>
      <c r="H12" s="15">
        <f>D12+E12+F12+G12</f>
        <v>32208</v>
      </c>
      <c r="I12" s="17">
        <v>4800</v>
      </c>
      <c r="J12" s="17"/>
      <c r="K12" s="15">
        <f>I12+J12</f>
        <v>4800</v>
      </c>
      <c r="L12" s="15">
        <f>H12+K12</f>
        <v>37008</v>
      </c>
      <c r="M12" s="16">
        <f t="shared" si="1"/>
        <v>3.604894310300473</v>
      </c>
    </row>
    <row r="13" spans="1:13" ht="12.75" customHeight="1">
      <c r="A13" s="10"/>
      <c r="B13" s="10"/>
      <c r="D13" s="12"/>
      <c r="E13" s="12"/>
      <c r="F13" s="12"/>
      <c r="G13" s="12"/>
      <c r="H13" s="18"/>
      <c r="I13" s="12"/>
      <c r="J13" s="12"/>
      <c r="K13" s="18"/>
      <c r="L13" s="18"/>
      <c r="M13" s="13"/>
    </row>
    <row r="14" spans="1:13" s="6" customFormat="1" ht="24.75" customHeight="1">
      <c r="A14" s="4" t="s">
        <v>1</v>
      </c>
      <c r="B14" s="4" t="s">
        <v>1</v>
      </c>
      <c r="C14" s="5" t="s">
        <v>7</v>
      </c>
      <c r="D14" s="15">
        <f aca="true" t="shared" si="2" ref="D14:M14">D5+D12</f>
        <v>9095</v>
      </c>
      <c r="E14" s="15">
        <f t="shared" si="2"/>
        <v>3179</v>
      </c>
      <c r="F14" s="15">
        <f t="shared" si="2"/>
        <v>25420</v>
      </c>
      <c r="G14" s="15">
        <f t="shared" si="2"/>
        <v>724110.3</v>
      </c>
      <c r="H14" s="15">
        <f t="shared" si="2"/>
        <v>761804.3</v>
      </c>
      <c r="I14" s="15">
        <f t="shared" si="2"/>
        <v>4800</v>
      </c>
      <c r="J14" s="15">
        <f t="shared" si="2"/>
        <v>260000</v>
      </c>
      <c r="K14" s="15">
        <f t="shared" si="2"/>
        <v>264800</v>
      </c>
      <c r="L14" s="15">
        <f t="shared" si="2"/>
        <v>1026604.3</v>
      </c>
      <c r="M14" s="16">
        <f t="shared" si="2"/>
        <v>100</v>
      </c>
    </row>
    <row r="15" ht="12.75" customHeight="1"/>
    <row r="16" spans="1:13" ht="12.75" customHeight="1">
      <c r="A16" s="46" t="s">
        <v>34</v>
      </c>
      <c r="B16" s="46"/>
      <c r="C16" s="46"/>
      <c r="M16" s="13"/>
    </row>
    <row r="17" spans="1:13" ht="12.75" customHeight="1">
      <c r="A17" s="47" t="s">
        <v>1</v>
      </c>
      <c r="B17" s="47" t="s">
        <v>1</v>
      </c>
      <c r="C17" s="20" t="s">
        <v>55</v>
      </c>
      <c r="D17" s="21"/>
      <c r="E17" s="21"/>
      <c r="F17" s="21"/>
      <c r="G17" s="21"/>
      <c r="H17" s="24"/>
      <c r="I17" s="21"/>
      <c r="J17" s="21"/>
      <c r="K17" s="24"/>
      <c r="L17" s="21">
        <v>575000</v>
      </c>
      <c r="M17" s="25"/>
    </row>
    <row r="18" spans="1:13" ht="12.75" customHeight="1">
      <c r="A18" s="48"/>
      <c r="B18" s="48"/>
      <c r="C18" s="20" t="s">
        <v>36</v>
      </c>
      <c r="D18" s="21"/>
      <c r="E18" s="21"/>
      <c r="F18" s="21"/>
      <c r="G18" s="21"/>
      <c r="H18" s="24"/>
      <c r="I18" s="21"/>
      <c r="J18" s="21"/>
      <c r="K18" s="24"/>
      <c r="L18" s="21">
        <v>106232.3</v>
      </c>
      <c r="M18" s="25"/>
    </row>
    <row r="19" spans="1:13" s="6" customFormat="1" ht="12.75" customHeight="1">
      <c r="A19" s="49"/>
      <c r="B19" s="49"/>
      <c r="C19" s="23" t="s">
        <v>35</v>
      </c>
      <c r="D19" s="24"/>
      <c r="E19" s="24"/>
      <c r="F19" s="24"/>
      <c r="G19" s="24"/>
      <c r="H19" s="24"/>
      <c r="I19" s="24"/>
      <c r="J19" s="24"/>
      <c r="K19" s="24"/>
      <c r="L19" s="24">
        <f>SUM(L17:L18)</f>
        <v>681232.3</v>
      </c>
      <c r="M19" s="25">
        <f>L19/1026604.3*100</f>
        <v>66.35782647705645</v>
      </c>
    </row>
    <row r="21" spans="1:13" ht="12.75">
      <c r="A21" s="44" t="s">
        <v>72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</row>
  </sheetData>
  <mergeCells count="13">
    <mergeCell ref="A21:M21"/>
    <mergeCell ref="A17:A19"/>
    <mergeCell ref="B17:B19"/>
    <mergeCell ref="A16:C16"/>
    <mergeCell ref="M1:M3"/>
    <mergeCell ref="A5:A10"/>
    <mergeCell ref="A1:A4"/>
    <mergeCell ref="B1:B4"/>
    <mergeCell ref="C1:C4"/>
    <mergeCell ref="D2:H2"/>
    <mergeCell ref="I2:K2"/>
    <mergeCell ref="D1:L1"/>
    <mergeCell ref="L2:L3"/>
  </mergeCells>
  <printOptions horizontalCentered="1"/>
  <pageMargins left="0.1968503937007874" right="0.1968503937007874" top="0.7874015748031497" bottom="0.1968503937007874" header="0.5118110236220472" footer="0.5118110236220472"/>
  <pageSetup horizontalDpi="600" verticalDpi="600" orientation="landscape" paperSize="9" r:id="rId1"/>
  <headerFooter alignWithMargins="0">
    <oddHeader>&amp;L&amp;"Arial CE,Tučné"Národný program rozvoja športu na rok 2004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 SR</dc:creator>
  <cp:keywords/>
  <dc:description/>
  <cp:lastModifiedBy>swiec</cp:lastModifiedBy>
  <cp:lastPrinted>2004-11-23T07:13:25Z</cp:lastPrinted>
  <dcterms:created xsi:type="dcterms:W3CDTF">2001-06-28T05:55:55Z</dcterms:created>
  <dcterms:modified xsi:type="dcterms:W3CDTF">2004-11-23T07:13:41Z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-1435474925</vt:i4>
  </property>
  <property fmtid="{D5CDD505-2E9C-101B-9397-08002B2CF9AE}" pid="3" name="_EmailSubject">
    <vt:lpwstr>Správa o plnení úloh a súčasnom stave športu v Slovenskej republike ... - CD-2004-14259/36838-9:sekr.</vt:lpwstr>
  </property>
  <property fmtid="{D5CDD505-2E9C-101B-9397-08002B2CF9AE}" pid="4" name="_AuthorEmail">
    <vt:lpwstr>swiec@education.gov.sk</vt:lpwstr>
  </property>
  <property fmtid="{D5CDD505-2E9C-101B-9397-08002B2CF9AE}" pid="5" name="_AuthorEmailDisplayName">
    <vt:lpwstr>Pavol Swiec</vt:lpwstr>
  </property>
  <property fmtid="{D5CDD505-2E9C-101B-9397-08002B2CF9AE}" pid="6" name="_PreviousAdHocReviewCycleID">
    <vt:i4>2084805511</vt:i4>
  </property>
</Properties>
</file>