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8"/>
  </bookViews>
  <sheets>
    <sheet name="BA" sheetId="1" r:id="rId1"/>
    <sheet name="TA" sheetId="2" r:id="rId2"/>
    <sheet name="TN" sheetId="3" r:id="rId3"/>
    <sheet name="NR" sheetId="4" r:id="rId4"/>
    <sheet name="ZA" sheetId="5" r:id="rId5"/>
    <sheet name="BB" sheetId="6" r:id="rId6"/>
    <sheet name="PO" sheetId="7" r:id="rId7"/>
    <sheet name="KE" sheetId="8" r:id="rId8"/>
    <sheet name="spolu" sheetId="9" r:id="rId9"/>
  </sheets>
  <definedNames/>
  <calcPr fullCalcOnLoad="1"/>
</workbook>
</file>

<file path=xl/sharedStrings.xml><?xml version="1.0" encoding="utf-8"?>
<sst xmlns="http://schemas.openxmlformats.org/spreadsheetml/2006/main" count="714" uniqueCount="63">
  <si>
    <t>upr. rozp.</t>
  </si>
  <si>
    <t>čerpanie</t>
  </si>
  <si>
    <t>schv. rozp.</t>
  </si>
  <si>
    <t>KŠÚ</t>
  </si>
  <si>
    <t>obec</t>
  </si>
  <si>
    <t>VÚC</t>
  </si>
  <si>
    <t>cirkevné školy</t>
  </si>
  <si>
    <t>z toho:</t>
  </si>
  <si>
    <t>odchodné</t>
  </si>
  <si>
    <t>dopravné</t>
  </si>
  <si>
    <t>nadané deti</t>
  </si>
  <si>
    <t>dokončenie ZŠ</t>
  </si>
  <si>
    <t>informatízácia</t>
  </si>
  <si>
    <t>zdravie v školách</t>
  </si>
  <si>
    <t>Kolokvia</t>
  </si>
  <si>
    <t>enviroprojekt</t>
  </si>
  <si>
    <t>projekt Engineer</t>
  </si>
  <si>
    <t>školské úrady</t>
  </si>
  <si>
    <t>súťaže</t>
  </si>
  <si>
    <t>súkromné školy</t>
  </si>
  <si>
    <t>grafické syst.</t>
  </si>
  <si>
    <t>otvorená škola:Infovek 2005</t>
  </si>
  <si>
    <t>Spojená škola</t>
  </si>
  <si>
    <t>normatívne prostriedky</t>
  </si>
  <si>
    <t>nenormatívne prostriedky</t>
  </si>
  <si>
    <t>asistenti učiteľa</t>
  </si>
  <si>
    <t>vzdelávacie poukazy</t>
  </si>
  <si>
    <t>havárie (BV)</t>
  </si>
  <si>
    <t>Rozvojové projekty</t>
  </si>
  <si>
    <t>v tom:</t>
  </si>
  <si>
    <t>SPOLU</t>
  </si>
  <si>
    <t>účelové prostriedky</t>
  </si>
  <si>
    <t>podprog.</t>
  </si>
  <si>
    <t>0780A</t>
  </si>
  <si>
    <t>0780B</t>
  </si>
  <si>
    <t>Peugeot</t>
  </si>
  <si>
    <t>Vyhrňme si rukávy</t>
  </si>
  <si>
    <t>Gy Nedožerského Prievidza</t>
  </si>
  <si>
    <t xml:space="preserve"> Novohradská BA</t>
  </si>
  <si>
    <t>ŠUV Bratislava</t>
  </si>
  <si>
    <t>IBO Ženeva- KŠU BA</t>
  </si>
  <si>
    <t>normatívne + nenormatívne SPOLU</t>
  </si>
  <si>
    <t>Prehľad o normatívnych, nenormatívnych a účelových prostriedkoch v roku 2005</t>
  </si>
  <si>
    <t>KŠÚ  Prešov</t>
  </si>
  <si>
    <t>v tis. Sk</t>
  </si>
  <si>
    <t>V Žiline, 27.2.2005</t>
  </si>
  <si>
    <t>Vypracovala : Bartošová</t>
  </si>
  <si>
    <t>V Nitre,27.2.2006</t>
  </si>
  <si>
    <t>Vypracovala L.Zaujecová</t>
  </si>
  <si>
    <t>č.t.0376549316</t>
  </si>
  <si>
    <t>Košice</t>
  </si>
  <si>
    <t>Banská Bystrica</t>
  </si>
  <si>
    <t>Žilina</t>
  </si>
  <si>
    <t>Nitra</t>
  </si>
  <si>
    <t>Trenčín</t>
  </si>
  <si>
    <t>Trnava</t>
  </si>
  <si>
    <t>Všetky KŠÚ</t>
  </si>
  <si>
    <t>Braitslava</t>
  </si>
  <si>
    <t>upravený mínus čerpanie</t>
  </si>
  <si>
    <t>čerpanie/upravený rozp.v %</t>
  </si>
  <si>
    <t>Strana: 1</t>
  </si>
  <si>
    <t>Tabuľka: 10</t>
  </si>
  <si>
    <t>Spolu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</si>
</sst>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00\ 00"/>
    <numFmt numFmtId="165" formatCode="#,##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2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3" xfId="0" applyBorder="1" applyAlignment="1">
      <alignment/>
    </xf>
    <xf numFmtId="0" fontId="2" fillId="2" borderId="17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0" borderId="29" xfId="0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3" fontId="0" fillId="0" borderId="3" xfId="0" applyNumberFormat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164" fontId="0" fillId="0" borderId="19" xfId="0" applyNumberFormat="1" applyBorder="1" applyAlignment="1">
      <alignment/>
    </xf>
    <xf numFmtId="3" fontId="2" fillId="2" borderId="16" xfId="0" applyNumberFormat="1" applyFon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2" fillId="2" borderId="17" xfId="0" applyNumberFormat="1" applyFont="1" applyFill="1" applyBorder="1" applyAlignment="1">
      <alignment/>
    </xf>
    <xf numFmtId="3" fontId="0" fillId="2" borderId="29" xfId="0" applyNumberForma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17" xfId="0" applyNumberFormat="1" applyFont="1" applyBorder="1" applyAlignment="1">
      <alignment horizontal="center"/>
    </xf>
    <xf numFmtId="3" fontId="0" fillId="2" borderId="1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8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2" fillId="2" borderId="30" xfId="0" applyNumberFormat="1" applyFont="1" applyFill="1" applyBorder="1" applyAlignment="1">
      <alignment horizontal="center" wrapText="1"/>
    </xf>
    <xf numFmtId="3" fontId="0" fillId="2" borderId="31" xfId="0" applyNumberFormat="1" applyFill="1" applyBorder="1" applyAlignment="1">
      <alignment/>
    </xf>
    <xf numFmtId="3" fontId="0" fillId="2" borderId="32" xfId="0" applyNumberFormat="1" applyFill="1" applyBorder="1" applyAlignment="1">
      <alignment/>
    </xf>
    <xf numFmtId="3" fontId="0" fillId="2" borderId="33" xfId="0" applyNumberFormat="1" applyFill="1" applyBorder="1" applyAlignment="1">
      <alignment/>
    </xf>
    <xf numFmtId="3" fontId="0" fillId="2" borderId="34" xfId="0" applyNumberFormat="1" applyFill="1" applyBorder="1" applyAlignment="1">
      <alignment/>
    </xf>
    <xf numFmtId="3" fontId="2" fillId="4" borderId="35" xfId="0" applyNumberFormat="1" applyFont="1" applyFill="1" applyBorder="1" applyAlignment="1">
      <alignment/>
    </xf>
    <xf numFmtId="3" fontId="0" fillId="0" borderId="36" xfId="0" applyNumberFormat="1" applyBorder="1" applyAlignment="1">
      <alignment/>
    </xf>
    <xf numFmtId="3" fontId="0" fillId="0" borderId="17" xfId="0" applyNumberFormat="1" applyFont="1" applyBorder="1" applyAlignment="1">
      <alignment wrapText="1"/>
    </xf>
    <xf numFmtId="3" fontId="0" fillId="0" borderId="37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2" borderId="36" xfId="0" applyNumberFormat="1" applyFill="1" applyBorder="1" applyAlignment="1">
      <alignment/>
    </xf>
    <xf numFmtId="3" fontId="0" fillId="2" borderId="38" xfId="0" applyNumberFormat="1" applyFill="1" applyBorder="1" applyAlignment="1">
      <alignment/>
    </xf>
    <xf numFmtId="3" fontId="0" fillId="2" borderId="39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22" xfId="0" applyNumberFormat="1" applyBorder="1" applyAlignment="1">
      <alignment/>
    </xf>
    <xf numFmtId="3" fontId="2" fillId="0" borderId="0" xfId="0" applyNumberFormat="1" applyFont="1" applyAlignment="1">
      <alignment/>
    </xf>
    <xf numFmtId="3" fontId="0" fillId="3" borderId="24" xfId="0" applyNumberFormat="1" applyFill="1" applyBorder="1" applyAlignment="1">
      <alignment/>
    </xf>
    <xf numFmtId="3" fontId="0" fillId="3" borderId="25" xfId="0" applyNumberFormat="1" applyFill="1" applyBorder="1" applyAlignment="1">
      <alignment/>
    </xf>
    <xf numFmtId="3" fontId="0" fillId="3" borderId="26" xfId="0" applyNumberFormat="1" applyFill="1" applyBorder="1" applyAlignment="1">
      <alignment/>
    </xf>
    <xf numFmtId="3" fontId="0" fillId="3" borderId="27" xfId="0" applyNumberFormat="1" applyFill="1" applyBorder="1" applyAlignment="1">
      <alignment/>
    </xf>
    <xf numFmtId="3" fontId="0" fillId="3" borderId="28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17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2" borderId="40" xfId="0" applyNumberFormat="1" applyFill="1" applyBorder="1" applyAlignment="1">
      <alignment/>
    </xf>
    <xf numFmtId="3" fontId="0" fillId="2" borderId="30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 wrapText="1"/>
    </xf>
    <xf numFmtId="3" fontId="0" fillId="0" borderId="4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4" fillId="2" borderId="6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3" fontId="4" fillId="2" borderId="8" xfId="0" applyNumberFormat="1" applyFont="1" applyFill="1" applyBorder="1" applyAlignment="1">
      <alignment/>
    </xf>
    <xf numFmtId="3" fontId="4" fillId="2" borderId="9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3" fontId="0" fillId="5" borderId="3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15" xfId="0" applyNumberFormat="1" applyFill="1" applyBorder="1" applyAlignment="1">
      <alignment/>
    </xf>
    <xf numFmtId="3" fontId="0" fillId="2" borderId="42" xfId="0" applyNumberFormat="1" applyFill="1" applyBorder="1" applyAlignment="1">
      <alignment/>
    </xf>
    <xf numFmtId="3" fontId="0" fillId="2" borderId="43" xfId="0" applyNumberFormat="1" applyFill="1" applyBorder="1" applyAlignment="1">
      <alignment/>
    </xf>
    <xf numFmtId="3" fontId="0" fillId="6" borderId="19" xfId="0" applyNumberFormat="1" applyFill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44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23" xfId="0" applyNumberFormat="1" applyBorder="1" applyAlignment="1">
      <alignment/>
    </xf>
    <xf numFmtId="3" fontId="0" fillId="0" borderId="29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 horizontal="center"/>
    </xf>
    <xf numFmtId="3" fontId="0" fillId="0" borderId="46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2" fillId="0" borderId="23" xfId="0" applyNumberFormat="1" applyFont="1" applyFill="1" applyBorder="1" applyAlignment="1">
      <alignment wrapText="1"/>
    </xf>
    <xf numFmtId="3" fontId="2" fillId="0" borderId="23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20" xfId="0" applyNumberFormat="1" applyFont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2" fillId="0" borderId="45" xfId="0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165" fontId="0" fillId="0" borderId="19" xfId="0" applyNumberForma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2" fillId="0" borderId="32" xfId="0" applyNumberFormat="1" applyFont="1" applyFill="1" applyBorder="1" applyAlignment="1">
      <alignment horizontal="center" wrapText="1"/>
    </xf>
    <xf numFmtId="3" fontId="0" fillId="0" borderId="32" xfId="0" applyNumberFormat="1" applyFill="1" applyBorder="1" applyAlignment="1">
      <alignment/>
    </xf>
    <xf numFmtId="165" fontId="0" fillId="0" borderId="22" xfId="0" applyNumberFormat="1" applyBorder="1" applyAlignment="1">
      <alignment/>
    </xf>
    <xf numFmtId="3" fontId="0" fillId="0" borderId="45" xfId="0" applyNumberFormat="1" applyFont="1" applyBorder="1" applyAlignment="1">
      <alignment/>
    </xf>
    <xf numFmtId="3" fontId="0" fillId="6" borderId="17" xfId="0" applyNumberFormat="1" applyFill="1" applyBorder="1" applyAlignment="1">
      <alignment/>
    </xf>
    <xf numFmtId="3" fontId="2" fillId="0" borderId="47" xfId="0" applyNumberFormat="1" applyFont="1" applyFill="1" applyBorder="1" applyAlignment="1">
      <alignment/>
    </xf>
    <xf numFmtId="3" fontId="0" fillId="0" borderId="48" xfId="0" applyNumberFormat="1" applyBorder="1" applyAlignment="1">
      <alignment/>
    </xf>
    <xf numFmtId="3" fontId="0" fillId="6" borderId="49" xfId="0" applyNumberFormat="1" applyFill="1" applyBorder="1" applyAlignment="1">
      <alignment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0" fontId="0" fillId="0" borderId="32" xfId="0" applyBorder="1" applyAlignment="1">
      <alignment/>
    </xf>
    <xf numFmtId="0" fontId="0" fillId="0" borderId="41" xfId="0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23" xfId="0" applyNumberFormat="1" applyFont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50" xfId="0" applyBorder="1" applyAlignment="1">
      <alignment/>
    </xf>
    <xf numFmtId="0" fontId="0" fillId="3" borderId="51" xfId="0" applyFill="1" applyBorder="1" applyAlignment="1">
      <alignment/>
    </xf>
    <xf numFmtId="0" fontId="0" fillId="3" borderId="52" xfId="0" applyFill="1" applyBorder="1" applyAlignment="1">
      <alignment/>
    </xf>
    <xf numFmtId="0" fontId="0" fillId="3" borderId="53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2" fillId="3" borderId="54" xfId="0" applyFont="1" applyFill="1" applyBorder="1" applyAlignment="1">
      <alignment horizontal="center"/>
    </xf>
    <xf numFmtId="0" fontId="2" fillId="3" borderId="55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2" fillId="3" borderId="57" xfId="0" applyFont="1" applyFill="1" applyBorder="1" applyAlignment="1">
      <alignment horizontal="center"/>
    </xf>
    <xf numFmtId="0" fontId="2" fillId="3" borderId="58" xfId="0" applyFont="1" applyFill="1" applyBorder="1" applyAlignment="1">
      <alignment horizontal="center"/>
    </xf>
    <xf numFmtId="3" fontId="2" fillId="6" borderId="29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0" fillId="0" borderId="59" xfId="0" applyBorder="1" applyAlignment="1">
      <alignment wrapText="1"/>
    </xf>
    <xf numFmtId="0" fontId="0" fillId="0" borderId="19" xfId="0" applyBorder="1" applyAlignment="1">
      <alignment wrapText="1"/>
    </xf>
    <xf numFmtId="3" fontId="2" fillId="6" borderId="60" xfId="0" applyNumberFormat="1" applyFont="1" applyFill="1" applyBorder="1" applyAlignment="1">
      <alignment/>
    </xf>
    <xf numFmtId="3" fontId="0" fillId="0" borderId="53" xfId="0" applyNumberFormat="1" applyBorder="1" applyAlignment="1">
      <alignment/>
    </xf>
    <xf numFmtId="0" fontId="2" fillId="6" borderId="29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49" xfId="0" applyBorder="1" applyAlignment="1">
      <alignment/>
    </xf>
    <xf numFmtId="3" fontId="0" fillId="0" borderId="61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3" fillId="3" borderId="32" xfId="0" applyNumberFormat="1" applyFont="1" applyFill="1" applyBorder="1" applyAlignment="1">
      <alignment horizontal="center"/>
    </xf>
    <xf numFmtId="3" fontId="0" fillId="0" borderId="30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3" borderId="51" xfId="0" applyNumberFormat="1" applyFill="1" applyBorder="1" applyAlignment="1">
      <alignment/>
    </xf>
    <xf numFmtId="3" fontId="0" fillId="3" borderId="52" xfId="0" applyNumberFormat="1" applyFill="1" applyBorder="1" applyAlignment="1">
      <alignment/>
    </xf>
    <xf numFmtId="3" fontId="0" fillId="3" borderId="53" xfId="0" applyNumberFormat="1" applyFill="1" applyBorder="1" applyAlignment="1">
      <alignment horizontal="center"/>
    </xf>
    <xf numFmtId="3" fontId="0" fillId="3" borderId="37" xfId="0" applyNumberFormat="1" applyFill="1" applyBorder="1" applyAlignment="1">
      <alignment horizontal="center"/>
    </xf>
    <xf numFmtId="3" fontId="2" fillId="3" borderId="54" xfId="0" applyNumberFormat="1" applyFont="1" applyFill="1" applyBorder="1" applyAlignment="1">
      <alignment horizontal="center"/>
    </xf>
    <xf numFmtId="3" fontId="2" fillId="3" borderId="55" xfId="0" applyNumberFormat="1" applyFont="1" applyFill="1" applyBorder="1" applyAlignment="1">
      <alignment horizontal="center"/>
    </xf>
    <xf numFmtId="3" fontId="2" fillId="3" borderId="56" xfId="0" applyNumberFormat="1" applyFont="1" applyFill="1" applyBorder="1" applyAlignment="1">
      <alignment horizontal="center"/>
    </xf>
    <xf numFmtId="3" fontId="2" fillId="3" borderId="57" xfId="0" applyNumberFormat="1" applyFont="1" applyFill="1" applyBorder="1" applyAlignment="1">
      <alignment horizontal="center"/>
    </xf>
    <xf numFmtId="3" fontId="2" fillId="3" borderId="58" xfId="0" applyNumberFormat="1" applyFont="1" applyFill="1" applyBorder="1" applyAlignment="1">
      <alignment horizontal="center"/>
    </xf>
    <xf numFmtId="3" fontId="2" fillId="6" borderId="17" xfId="0" applyNumberFormat="1" applyFont="1" applyFill="1" applyBorder="1" applyAlignment="1">
      <alignment/>
    </xf>
    <xf numFmtId="3" fontId="2" fillId="6" borderId="49" xfId="0" applyNumberFormat="1" applyFont="1" applyFill="1" applyBorder="1" applyAlignment="1">
      <alignment/>
    </xf>
    <xf numFmtId="3" fontId="2" fillId="6" borderId="53" xfId="0" applyNumberFormat="1" applyFont="1" applyFill="1" applyBorder="1" applyAlignment="1">
      <alignment/>
    </xf>
    <xf numFmtId="3" fontId="2" fillId="6" borderId="61" xfId="0" applyNumberFormat="1" applyFont="1" applyFill="1" applyBorder="1" applyAlignment="1">
      <alignment/>
    </xf>
    <xf numFmtId="0" fontId="2" fillId="0" borderId="57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0" fillId="0" borderId="53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3" borderId="62" xfId="0" applyFill="1" applyBorder="1" applyAlignment="1">
      <alignment/>
    </xf>
    <xf numFmtId="0" fontId="0" fillId="3" borderId="63" xfId="0" applyFill="1" applyBorder="1" applyAlignment="1">
      <alignment/>
    </xf>
    <xf numFmtId="0" fontId="0" fillId="0" borderId="51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3" fontId="2" fillId="0" borderId="29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49" xfId="0" applyNumberFormat="1" applyFill="1" applyBorder="1" applyAlignment="1">
      <alignment/>
    </xf>
    <xf numFmtId="0" fontId="0" fillId="0" borderId="60" xfId="0" applyFill="1" applyBorder="1" applyAlignment="1">
      <alignment horizontal="center"/>
    </xf>
    <xf numFmtId="0" fontId="0" fillId="0" borderId="4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D1">
      <selection activeCell="S6" sqref="S6"/>
    </sheetView>
  </sheetViews>
  <sheetFormatPr defaultColWidth="9.140625" defaultRowHeight="12.75"/>
  <cols>
    <col min="1" max="1" width="0" style="0" hidden="1" customWidth="1"/>
    <col min="2" max="2" width="23.8515625" style="0" customWidth="1"/>
  </cols>
  <sheetData>
    <row r="1" spans="1:20" ht="18.75" thickBot="1">
      <c r="A1" s="202" t="s">
        <v>42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</row>
    <row r="2" spans="1:2" ht="13.5" thickBot="1">
      <c r="A2" s="27"/>
      <c r="B2" s="3"/>
    </row>
    <row r="3" spans="1:21" ht="18.75" customHeight="1">
      <c r="A3" s="205" t="s">
        <v>32</v>
      </c>
      <c r="B3" s="207" t="s">
        <v>57</v>
      </c>
      <c r="C3" s="209" t="s">
        <v>3</v>
      </c>
      <c r="D3" s="210"/>
      <c r="E3" s="211"/>
      <c r="F3" s="212" t="s">
        <v>4</v>
      </c>
      <c r="G3" s="210"/>
      <c r="H3" s="213"/>
      <c r="I3" s="209" t="s">
        <v>5</v>
      </c>
      <c r="J3" s="210"/>
      <c r="K3" s="211"/>
      <c r="L3" s="212" t="s">
        <v>6</v>
      </c>
      <c r="M3" s="210"/>
      <c r="N3" s="213"/>
      <c r="O3" s="209" t="s">
        <v>19</v>
      </c>
      <c r="P3" s="210"/>
      <c r="Q3" s="213"/>
      <c r="R3" s="209" t="s">
        <v>30</v>
      </c>
      <c r="S3" s="210"/>
      <c r="T3" s="213"/>
      <c r="U3" s="216" t="s">
        <v>58</v>
      </c>
    </row>
    <row r="4" spans="1:21" ht="24" customHeight="1" thickBot="1">
      <c r="A4" s="206"/>
      <c r="B4" s="208"/>
      <c r="C4" s="37" t="s">
        <v>2</v>
      </c>
      <c r="D4" s="38" t="s">
        <v>0</v>
      </c>
      <c r="E4" s="39" t="s">
        <v>1</v>
      </c>
      <c r="F4" s="40" t="s">
        <v>2</v>
      </c>
      <c r="G4" s="38" t="s">
        <v>0</v>
      </c>
      <c r="H4" s="41" t="s">
        <v>1</v>
      </c>
      <c r="I4" s="37" t="s">
        <v>2</v>
      </c>
      <c r="J4" s="38" t="s">
        <v>0</v>
      </c>
      <c r="K4" s="39" t="s">
        <v>1</v>
      </c>
      <c r="L4" s="40" t="s">
        <v>2</v>
      </c>
      <c r="M4" s="38" t="s">
        <v>0</v>
      </c>
      <c r="N4" s="41" t="s">
        <v>1</v>
      </c>
      <c r="O4" s="37" t="s">
        <v>2</v>
      </c>
      <c r="P4" s="38" t="s">
        <v>0</v>
      </c>
      <c r="Q4" s="41" t="s">
        <v>1</v>
      </c>
      <c r="R4" s="37" t="s">
        <v>2</v>
      </c>
      <c r="S4" s="38" t="s">
        <v>0</v>
      </c>
      <c r="T4" s="41" t="s">
        <v>1</v>
      </c>
      <c r="U4" s="217"/>
    </row>
    <row r="5" spans="1:21" ht="12.75">
      <c r="A5" s="26" t="s">
        <v>33</v>
      </c>
      <c r="B5" s="53" t="s">
        <v>23</v>
      </c>
      <c r="C5" s="48">
        <v>523525</v>
      </c>
      <c r="D5" s="49">
        <v>552292</v>
      </c>
      <c r="E5" s="50">
        <v>551281</v>
      </c>
      <c r="F5" s="54">
        <v>1107673</v>
      </c>
      <c r="G5" s="49">
        <v>1122882</v>
      </c>
      <c r="H5" s="55">
        <v>1122120</v>
      </c>
      <c r="I5" s="48">
        <v>948838</v>
      </c>
      <c r="J5" s="49">
        <v>1002009</v>
      </c>
      <c r="K5" s="50">
        <v>1002216</v>
      </c>
      <c r="L5" s="54">
        <v>143614</v>
      </c>
      <c r="M5" s="49">
        <v>144158</v>
      </c>
      <c r="N5" s="55">
        <v>144307</v>
      </c>
      <c r="O5" s="48">
        <v>440850</v>
      </c>
      <c r="P5" s="49">
        <v>451356</v>
      </c>
      <c r="Q5" s="55">
        <v>451821</v>
      </c>
      <c r="R5" s="48">
        <f aca="true" t="shared" si="0" ref="R5:T6">C5+F5+I5+L5+O5</f>
        <v>3164500</v>
      </c>
      <c r="S5" s="49">
        <f t="shared" si="0"/>
        <v>3272697</v>
      </c>
      <c r="T5" s="55">
        <f t="shared" si="0"/>
        <v>3271745</v>
      </c>
      <c r="U5" s="110">
        <f>S5-T5</f>
        <v>952</v>
      </c>
    </row>
    <row r="6" spans="1:21" ht="12.75">
      <c r="A6" s="26" t="s">
        <v>33</v>
      </c>
      <c r="B6" s="56" t="s">
        <v>24</v>
      </c>
      <c r="C6" s="51">
        <f>C8+C9+C10+C11+C12+C13</f>
        <v>0</v>
      </c>
      <c r="D6" s="51">
        <f aca="true" t="shared" si="1" ref="D6:Q6">D8+D9+D10+D11+D12+D13</f>
        <v>29408</v>
      </c>
      <c r="E6" s="51">
        <f t="shared" si="1"/>
        <v>30066</v>
      </c>
      <c r="F6" s="51">
        <f t="shared" si="1"/>
        <v>28045</v>
      </c>
      <c r="G6" s="51">
        <f t="shared" si="1"/>
        <v>40053</v>
      </c>
      <c r="H6" s="51">
        <f t="shared" si="1"/>
        <v>40048</v>
      </c>
      <c r="I6" s="51">
        <f t="shared" si="1"/>
        <v>2157</v>
      </c>
      <c r="J6" s="51">
        <f t="shared" si="1"/>
        <v>15050</v>
      </c>
      <c r="K6" s="51">
        <f t="shared" si="1"/>
        <v>14852</v>
      </c>
      <c r="L6" s="51">
        <f t="shared" si="1"/>
        <v>0</v>
      </c>
      <c r="M6" s="51">
        <f>M8+M9+M10+M11+M12+M13</f>
        <v>2326</v>
      </c>
      <c r="N6" s="51">
        <f t="shared" si="1"/>
        <v>2524</v>
      </c>
      <c r="O6" s="51">
        <f t="shared" si="1"/>
        <v>0</v>
      </c>
      <c r="P6" s="51">
        <f t="shared" si="1"/>
        <v>4487</v>
      </c>
      <c r="Q6" s="51">
        <f t="shared" si="1"/>
        <v>4487</v>
      </c>
      <c r="R6" s="48">
        <f>C6+F6+I6+L6+O6</f>
        <v>30202</v>
      </c>
      <c r="S6" s="49">
        <f t="shared" si="0"/>
        <v>91324</v>
      </c>
      <c r="T6" s="55">
        <f t="shared" si="0"/>
        <v>91977</v>
      </c>
      <c r="U6" s="110">
        <f aca="true" t="shared" si="2" ref="U6:U33">S6-T6</f>
        <v>-653</v>
      </c>
    </row>
    <row r="7" spans="1:21" ht="12.75">
      <c r="A7" s="24"/>
      <c r="B7" s="214" t="s">
        <v>7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138"/>
    </row>
    <row r="8" spans="1:21" ht="12.75">
      <c r="A8" s="26" t="s">
        <v>33</v>
      </c>
      <c r="B8" s="58" t="s">
        <v>25</v>
      </c>
      <c r="C8" s="47">
        <v>0</v>
      </c>
      <c r="D8" s="59">
        <v>1603</v>
      </c>
      <c r="E8" s="60">
        <v>2582</v>
      </c>
      <c r="F8" s="61">
        <v>1139</v>
      </c>
      <c r="G8" s="59">
        <v>1389</v>
      </c>
      <c r="H8" s="62">
        <v>1389</v>
      </c>
      <c r="I8" s="47">
        <v>0</v>
      </c>
      <c r="J8" s="59">
        <v>0</v>
      </c>
      <c r="K8" s="60">
        <v>0</v>
      </c>
      <c r="L8" s="61">
        <v>0</v>
      </c>
      <c r="M8" s="59">
        <v>100</v>
      </c>
      <c r="N8" s="62">
        <v>100</v>
      </c>
      <c r="O8" s="47">
        <v>0</v>
      </c>
      <c r="P8" s="59">
        <v>0</v>
      </c>
      <c r="Q8" s="62">
        <v>0</v>
      </c>
      <c r="R8" s="48">
        <f aca="true" t="shared" si="3" ref="R8:T13">C8+F8+I8+L8+O8</f>
        <v>1139</v>
      </c>
      <c r="S8" s="49">
        <f t="shared" si="3"/>
        <v>3092</v>
      </c>
      <c r="T8" s="55">
        <f t="shared" si="3"/>
        <v>4071</v>
      </c>
      <c r="U8" s="110">
        <f t="shared" si="2"/>
        <v>-979</v>
      </c>
    </row>
    <row r="9" spans="1:21" ht="12.75">
      <c r="A9" s="26" t="s">
        <v>33</v>
      </c>
      <c r="B9" s="58" t="s">
        <v>8</v>
      </c>
      <c r="C9" s="47">
        <v>0</v>
      </c>
      <c r="D9" s="59">
        <v>849</v>
      </c>
      <c r="E9" s="60">
        <v>668</v>
      </c>
      <c r="F9" s="61">
        <v>2500</v>
      </c>
      <c r="G9" s="59">
        <v>2485</v>
      </c>
      <c r="H9" s="62">
        <v>2485</v>
      </c>
      <c r="I9" s="47">
        <v>0</v>
      </c>
      <c r="J9" s="59">
        <v>1168</v>
      </c>
      <c r="K9" s="60">
        <v>970</v>
      </c>
      <c r="L9" s="61">
        <v>0</v>
      </c>
      <c r="M9" s="59">
        <v>19</v>
      </c>
      <c r="N9" s="62">
        <v>217</v>
      </c>
      <c r="O9" s="47">
        <v>0</v>
      </c>
      <c r="P9" s="59">
        <v>23</v>
      </c>
      <c r="Q9" s="62">
        <v>23</v>
      </c>
      <c r="R9" s="48">
        <f t="shared" si="3"/>
        <v>2500</v>
      </c>
      <c r="S9" s="49">
        <f t="shared" si="3"/>
        <v>4544</v>
      </c>
      <c r="T9" s="55">
        <f t="shared" si="3"/>
        <v>4363</v>
      </c>
      <c r="U9" s="110">
        <f t="shared" si="2"/>
        <v>181</v>
      </c>
    </row>
    <row r="10" spans="1:21" ht="12.75">
      <c r="A10" s="26" t="s">
        <v>33</v>
      </c>
      <c r="B10" s="58" t="s">
        <v>9</v>
      </c>
      <c r="C10" s="47">
        <v>0</v>
      </c>
      <c r="D10" s="59">
        <v>1162</v>
      </c>
      <c r="E10" s="60">
        <v>1042</v>
      </c>
      <c r="F10" s="61">
        <v>1800</v>
      </c>
      <c r="G10" s="59">
        <v>2315</v>
      </c>
      <c r="H10" s="62">
        <v>2310</v>
      </c>
      <c r="I10" s="47">
        <v>0</v>
      </c>
      <c r="J10" s="59">
        <v>0</v>
      </c>
      <c r="K10" s="60">
        <v>0</v>
      </c>
      <c r="L10" s="61">
        <v>0</v>
      </c>
      <c r="M10" s="59">
        <v>0</v>
      </c>
      <c r="N10" s="62">
        <v>0</v>
      </c>
      <c r="O10" s="47">
        <v>0</v>
      </c>
      <c r="P10" s="59">
        <v>0</v>
      </c>
      <c r="Q10" s="62">
        <v>0</v>
      </c>
      <c r="R10" s="48">
        <f t="shared" si="3"/>
        <v>1800</v>
      </c>
      <c r="S10" s="49">
        <f t="shared" si="3"/>
        <v>3477</v>
      </c>
      <c r="T10" s="55">
        <f t="shared" si="3"/>
        <v>3352</v>
      </c>
      <c r="U10" s="110">
        <f t="shared" si="2"/>
        <v>125</v>
      </c>
    </row>
    <row r="11" spans="1:21" ht="12.75">
      <c r="A11" s="26" t="s">
        <v>33</v>
      </c>
      <c r="B11" s="58" t="s">
        <v>26</v>
      </c>
      <c r="C11" s="47">
        <v>0</v>
      </c>
      <c r="D11" s="59">
        <v>3577</v>
      </c>
      <c r="E11" s="60">
        <v>3557</v>
      </c>
      <c r="F11" s="61">
        <v>20520</v>
      </c>
      <c r="G11" s="59">
        <v>28435</v>
      </c>
      <c r="H11" s="62">
        <v>28435</v>
      </c>
      <c r="I11" s="47">
        <v>2157</v>
      </c>
      <c r="J11" s="59">
        <v>11491</v>
      </c>
      <c r="K11" s="60">
        <v>11491</v>
      </c>
      <c r="L11" s="61">
        <v>0</v>
      </c>
      <c r="M11" s="59">
        <v>2207</v>
      </c>
      <c r="N11" s="62">
        <v>2207</v>
      </c>
      <c r="O11" s="47">
        <v>0</v>
      </c>
      <c r="P11" s="59">
        <v>4464</v>
      </c>
      <c r="Q11" s="62">
        <v>4464</v>
      </c>
      <c r="R11" s="48">
        <f t="shared" si="3"/>
        <v>22677</v>
      </c>
      <c r="S11" s="49">
        <f t="shared" si="3"/>
        <v>50174</v>
      </c>
      <c r="T11" s="55">
        <f t="shared" si="3"/>
        <v>50154</v>
      </c>
      <c r="U11" s="110">
        <f t="shared" si="2"/>
        <v>20</v>
      </c>
    </row>
    <row r="12" spans="1:21" ht="12.75">
      <c r="A12" s="26" t="s">
        <v>33</v>
      </c>
      <c r="B12" s="58" t="s">
        <v>27</v>
      </c>
      <c r="C12" s="47">
        <v>0</v>
      </c>
      <c r="D12" s="59">
        <v>4035</v>
      </c>
      <c r="E12" s="60">
        <v>4035</v>
      </c>
      <c r="F12" s="61">
        <v>1000</v>
      </c>
      <c r="G12" s="59">
        <v>3465</v>
      </c>
      <c r="H12" s="62">
        <v>3465</v>
      </c>
      <c r="I12" s="47">
        <v>0</v>
      </c>
      <c r="J12" s="59">
        <v>0</v>
      </c>
      <c r="K12" s="60">
        <v>0</v>
      </c>
      <c r="L12" s="61">
        <v>0</v>
      </c>
      <c r="M12" s="59">
        <v>0</v>
      </c>
      <c r="N12" s="62">
        <v>0</v>
      </c>
      <c r="O12" s="47">
        <v>0</v>
      </c>
      <c r="P12" s="59">
        <v>0</v>
      </c>
      <c r="Q12" s="62">
        <v>0</v>
      </c>
      <c r="R12" s="48">
        <f t="shared" si="3"/>
        <v>1000</v>
      </c>
      <c r="S12" s="49">
        <f t="shared" si="3"/>
        <v>7500</v>
      </c>
      <c r="T12" s="55">
        <f t="shared" si="3"/>
        <v>7500</v>
      </c>
      <c r="U12" s="110">
        <f t="shared" si="2"/>
        <v>0</v>
      </c>
    </row>
    <row r="13" spans="1:21" ht="12.75">
      <c r="A13" s="26" t="s">
        <v>33</v>
      </c>
      <c r="B13" s="58" t="s">
        <v>28</v>
      </c>
      <c r="C13" s="47">
        <v>0</v>
      </c>
      <c r="D13" s="47">
        <v>18182</v>
      </c>
      <c r="E13" s="47">
        <f aca="true" t="shared" si="4" ref="E13:Q13">E15+E16+E17+E18+E19+E20+E21+E22+E23+E24+E25</f>
        <v>18182</v>
      </c>
      <c r="F13" s="47">
        <f t="shared" si="4"/>
        <v>1086</v>
      </c>
      <c r="G13" s="47">
        <f t="shared" si="4"/>
        <v>1964</v>
      </c>
      <c r="H13" s="47">
        <f t="shared" si="4"/>
        <v>1964</v>
      </c>
      <c r="I13" s="47">
        <f t="shared" si="4"/>
        <v>0</v>
      </c>
      <c r="J13" s="47">
        <f t="shared" si="4"/>
        <v>2391</v>
      </c>
      <c r="K13" s="47">
        <f t="shared" si="4"/>
        <v>2391</v>
      </c>
      <c r="L13" s="47">
        <f t="shared" si="4"/>
        <v>0</v>
      </c>
      <c r="M13" s="47">
        <f t="shared" si="4"/>
        <v>0</v>
      </c>
      <c r="N13" s="47">
        <f t="shared" si="4"/>
        <v>0</v>
      </c>
      <c r="O13" s="47">
        <f t="shared" si="4"/>
        <v>0</v>
      </c>
      <c r="P13" s="47">
        <f t="shared" si="4"/>
        <v>0</v>
      </c>
      <c r="Q13" s="63">
        <f t="shared" si="4"/>
        <v>0</v>
      </c>
      <c r="R13" s="48">
        <f t="shared" si="3"/>
        <v>1086</v>
      </c>
      <c r="S13" s="49">
        <f t="shared" si="3"/>
        <v>22537</v>
      </c>
      <c r="T13" s="55">
        <f t="shared" si="3"/>
        <v>22537</v>
      </c>
      <c r="U13" s="110">
        <f t="shared" si="2"/>
        <v>0</v>
      </c>
    </row>
    <row r="14" spans="1:21" ht="12.75">
      <c r="A14" s="24"/>
      <c r="B14" s="214" t="s">
        <v>29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138"/>
    </row>
    <row r="15" spans="1:21" ht="12.75">
      <c r="A15" s="26" t="s">
        <v>33</v>
      </c>
      <c r="B15" s="64" t="s">
        <v>10</v>
      </c>
      <c r="C15" s="47">
        <v>0</v>
      </c>
      <c r="D15" s="59">
        <v>0</v>
      </c>
      <c r="E15" s="60">
        <v>0</v>
      </c>
      <c r="F15" s="61">
        <v>1086</v>
      </c>
      <c r="G15" s="59">
        <v>0</v>
      </c>
      <c r="H15" s="62">
        <v>0</v>
      </c>
      <c r="I15" s="47">
        <v>0</v>
      </c>
      <c r="J15" s="59">
        <v>1917</v>
      </c>
      <c r="K15" s="60">
        <v>1917</v>
      </c>
      <c r="L15" s="61">
        <v>0</v>
      </c>
      <c r="M15" s="59">
        <v>0</v>
      </c>
      <c r="N15" s="62">
        <v>0</v>
      </c>
      <c r="O15" s="47">
        <v>0</v>
      </c>
      <c r="P15" s="59">
        <v>0</v>
      </c>
      <c r="Q15" s="62">
        <v>0</v>
      </c>
      <c r="R15" s="51">
        <f>C15+F15+I15+L15+O15</f>
        <v>1086</v>
      </c>
      <c r="S15" s="65">
        <f>D15+G15+J15+M15+P15</f>
        <v>1917</v>
      </c>
      <c r="T15" s="134">
        <f>E15+H15+K15+N15+Q15</f>
        <v>1917</v>
      </c>
      <c r="U15" s="110">
        <f t="shared" si="2"/>
        <v>0</v>
      </c>
    </row>
    <row r="16" spans="1:21" ht="12.75">
      <c r="A16" s="26" t="s">
        <v>33</v>
      </c>
      <c r="B16" s="67" t="s">
        <v>13</v>
      </c>
      <c r="C16" s="68">
        <v>0</v>
      </c>
      <c r="D16" s="69">
        <v>0</v>
      </c>
      <c r="E16" s="70">
        <v>0</v>
      </c>
      <c r="F16" s="71">
        <v>0</v>
      </c>
      <c r="G16" s="69">
        <v>0</v>
      </c>
      <c r="H16" s="72">
        <v>0</v>
      </c>
      <c r="I16" s="68">
        <v>0</v>
      </c>
      <c r="J16" s="69">
        <v>0</v>
      </c>
      <c r="K16" s="70">
        <v>0</v>
      </c>
      <c r="L16" s="71">
        <v>0</v>
      </c>
      <c r="M16" s="69">
        <v>0</v>
      </c>
      <c r="N16" s="72">
        <v>0</v>
      </c>
      <c r="O16" s="68">
        <v>0</v>
      </c>
      <c r="P16" s="69">
        <v>0</v>
      </c>
      <c r="Q16" s="72">
        <v>0</v>
      </c>
      <c r="R16" s="51">
        <f aca="true" t="shared" si="5" ref="R16:T26">C16+F16+I16+L16+O16</f>
        <v>0</v>
      </c>
      <c r="S16" s="65">
        <f t="shared" si="5"/>
        <v>0</v>
      </c>
      <c r="T16" s="134">
        <f t="shared" si="5"/>
        <v>0</v>
      </c>
      <c r="U16" s="110">
        <f t="shared" si="2"/>
        <v>0</v>
      </c>
    </row>
    <row r="17" spans="1:21" ht="12.75">
      <c r="A17" s="26" t="s">
        <v>33</v>
      </c>
      <c r="B17" s="64" t="s">
        <v>15</v>
      </c>
      <c r="C17" s="47">
        <v>0</v>
      </c>
      <c r="D17" s="59">
        <v>0</v>
      </c>
      <c r="E17" s="60">
        <v>0</v>
      </c>
      <c r="F17" s="61">
        <v>0</v>
      </c>
      <c r="G17" s="59">
        <v>170</v>
      </c>
      <c r="H17" s="62">
        <v>170</v>
      </c>
      <c r="I17" s="47">
        <v>0</v>
      </c>
      <c r="J17" s="59">
        <v>0</v>
      </c>
      <c r="K17" s="60">
        <v>0</v>
      </c>
      <c r="L17" s="61">
        <v>0</v>
      </c>
      <c r="M17" s="59">
        <v>0</v>
      </c>
      <c r="N17" s="62">
        <v>0</v>
      </c>
      <c r="O17" s="47">
        <v>0</v>
      </c>
      <c r="P17" s="59">
        <v>0</v>
      </c>
      <c r="Q17" s="62">
        <v>0</v>
      </c>
      <c r="R17" s="51">
        <f t="shared" si="5"/>
        <v>0</v>
      </c>
      <c r="S17" s="65">
        <f t="shared" si="5"/>
        <v>170</v>
      </c>
      <c r="T17" s="134">
        <f t="shared" si="5"/>
        <v>170</v>
      </c>
      <c r="U17" s="110">
        <f t="shared" si="2"/>
        <v>0</v>
      </c>
    </row>
    <row r="18" spans="1:21" ht="12.75">
      <c r="A18" s="26" t="s">
        <v>33</v>
      </c>
      <c r="B18" s="64" t="s">
        <v>35</v>
      </c>
      <c r="C18" s="47">
        <v>0</v>
      </c>
      <c r="D18" s="59">
        <v>0</v>
      </c>
      <c r="E18" s="60">
        <v>0</v>
      </c>
      <c r="F18" s="61">
        <v>0</v>
      </c>
      <c r="G18" s="59">
        <v>0</v>
      </c>
      <c r="H18" s="62">
        <v>0</v>
      </c>
      <c r="I18" s="47">
        <v>0</v>
      </c>
      <c r="J18" s="59">
        <v>324</v>
      </c>
      <c r="K18" s="60">
        <v>324</v>
      </c>
      <c r="L18" s="61">
        <v>0</v>
      </c>
      <c r="M18" s="59">
        <v>0</v>
      </c>
      <c r="N18" s="62">
        <v>0</v>
      </c>
      <c r="O18" s="47">
        <v>0</v>
      </c>
      <c r="P18" s="59">
        <v>0</v>
      </c>
      <c r="Q18" s="62">
        <v>0</v>
      </c>
      <c r="R18" s="51">
        <f t="shared" si="5"/>
        <v>0</v>
      </c>
      <c r="S18" s="65">
        <f t="shared" si="5"/>
        <v>324</v>
      </c>
      <c r="T18" s="134">
        <f t="shared" si="5"/>
        <v>324</v>
      </c>
      <c r="U18" s="110">
        <f t="shared" si="2"/>
        <v>0</v>
      </c>
    </row>
    <row r="19" spans="1:21" ht="12.75">
      <c r="A19" s="26" t="s">
        <v>33</v>
      </c>
      <c r="B19" s="64" t="s">
        <v>36</v>
      </c>
      <c r="C19" s="47">
        <v>0</v>
      </c>
      <c r="D19" s="59">
        <v>0</v>
      </c>
      <c r="E19" s="60">
        <v>0</v>
      </c>
      <c r="F19" s="61">
        <v>0</v>
      </c>
      <c r="G19" s="59">
        <v>0</v>
      </c>
      <c r="H19" s="62">
        <v>0</v>
      </c>
      <c r="I19" s="47">
        <v>0</v>
      </c>
      <c r="J19" s="59">
        <v>0</v>
      </c>
      <c r="K19" s="60">
        <v>0</v>
      </c>
      <c r="L19" s="61">
        <v>0</v>
      </c>
      <c r="M19" s="59">
        <v>0</v>
      </c>
      <c r="N19" s="62">
        <v>0</v>
      </c>
      <c r="O19" s="47">
        <v>0</v>
      </c>
      <c r="P19" s="59">
        <v>0</v>
      </c>
      <c r="Q19" s="62">
        <v>0</v>
      </c>
      <c r="R19" s="51">
        <f t="shared" si="5"/>
        <v>0</v>
      </c>
      <c r="S19" s="65">
        <f t="shared" si="5"/>
        <v>0</v>
      </c>
      <c r="T19" s="134">
        <f t="shared" si="5"/>
        <v>0</v>
      </c>
      <c r="U19" s="110">
        <f t="shared" si="2"/>
        <v>0</v>
      </c>
    </row>
    <row r="20" spans="1:21" ht="12.75">
      <c r="A20" s="26" t="s">
        <v>33</v>
      </c>
      <c r="B20" s="64" t="s">
        <v>37</v>
      </c>
      <c r="C20" s="47">
        <v>0</v>
      </c>
      <c r="D20" s="59">
        <v>0</v>
      </c>
      <c r="E20" s="60">
        <v>0</v>
      </c>
      <c r="F20" s="61">
        <v>0</v>
      </c>
      <c r="G20" s="59">
        <v>0</v>
      </c>
      <c r="H20" s="62">
        <v>0</v>
      </c>
      <c r="I20" s="47">
        <v>0</v>
      </c>
      <c r="J20" s="59">
        <v>0</v>
      </c>
      <c r="K20" s="60">
        <v>0</v>
      </c>
      <c r="L20" s="61">
        <v>0</v>
      </c>
      <c r="M20" s="59">
        <v>0</v>
      </c>
      <c r="N20" s="62">
        <v>0</v>
      </c>
      <c r="O20" s="47">
        <v>0</v>
      </c>
      <c r="P20" s="59">
        <v>0</v>
      </c>
      <c r="Q20" s="62">
        <v>0</v>
      </c>
      <c r="R20" s="51">
        <f t="shared" si="5"/>
        <v>0</v>
      </c>
      <c r="S20" s="65">
        <f t="shared" si="5"/>
        <v>0</v>
      </c>
      <c r="T20" s="134">
        <f t="shared" si="5"/>
        <v>0</v>
      </c>
      <c r="U20" s="110">
        <f t="shared" si="2"/>
        <v>0</v>
      </c>
    </row>
    <row r="21" spans="1:21" ht="12.75">
      <c r="A21" s="26" t="s">
        <v>33</v>
      </c>
      <c r="B21" s="64" t="s">
        <v>38</v>
      </c>
      <c r="C21" s="47">
        <v>0</v>
      </c>
      <c r="D21" s="59">
        <v>15900</v>
      </c>
      <c r="E21" s="60">
        <v>15900</v>
      </c>
      <c r="F21" s="61">
        <v>0</v>
      </c>
      <c r="G21" s="59">
        <v>0</v>
      </c>
      <c r="H21" s="62">
        <v>0</v>
      </c>
      <c r="I21" s="47">
        <v>0</v>
      </c>
      <c r="J21" s="59">
        <v>0</v>
      </c>
      <c r="K21" s="60">
        <v>0</v>
      </c>
      <c r="L21" s="61">
        <v>0</v>
      </c>
      <c r="M21" s="59">
        <v>0</v>
      </c>
      <c r="N21" s="62">
        <v>0</v>
      </c>
      <c r="O21" s="47">
        <v>0</v>
      </c>
      <c r="P21" s="59">
        <v>0</v>
      </c>
      <c r="Q21" s="62">
        <v>0</v>
      </c>
      <c r="R21" s="51">
        <f t="shared" si="5"/>
        <v>0</v>
      </c>
      <c r="S21" s="65">
        <f t="shared" si="5"/>
        <v>15900</v>
      </c>
      <c r="T21" s="134">
        <f t="shared" si="5"/>
        <v>15900</v>
      </c>
      <c r="U21" s="110">
        <f t="shared" si="2"/>
        <v>0</v>
      </c>
    </row>
    <row r="22" spans="1:21" ht="12.75">
      <c r="A22" s="26" t="s">
        <v>33</v>
      </c>
      <c r="B22" s="64" t="s">
        <v>39</v>
      </c>
      <c r="C22" s="47">
        <v>0</v>
      </c>
      <c r="D22" s="59">
        <v>0</v>
      </c>
      <c r="E22" s="60">
        <v>0</v>
      </c>
      <c r="F22" s="61">
        <v>0</v>
      </c>
      <c r="G22" s="59">
        <v>0</v>
      </c>
      <c r="H22" s="62">
        <v>0</v>
      </c>
      <c r="I22" s="47">
        <v>0</v>
      </c>
      <c r="J22" s="59">
        <v>150</v>
      </c>
      <c r="K22" s="60">
        <v>150</v>
      </c>
      <c r="L22" s="61">
        <v>0</v>
      </c>
      <c r="M22" s="59">
        <v>0</v>
      </c>
      <c r="N22" s="62">
        <v>0</v>
      </c>
      <c r="O22" s="47">
        <v>0</v>
      </c>
      <c r="P22" s="59">
        <v>0</v>
      </c>
      <c r="Q22" s="62">
        <v>0</v>
      </c>
      <c r="R22" s="51">
        <f t="shared" si="5"/>
        <v>0</v>
      </c>
      <c r="S22" s="65">
        <f t="shared" si="5"/>
        <v>150</v>
      </c>
      <c r="T22" s="134">
        <f t="shared" si="5"/>
        <v>150</v>
      </c>
      <c r="U22" s="110">
        <f t="shared" si="2"/>
        <v>0</v>
      </c>
    </row>
    <row r="23" spans="1:21" ht="12.75">
      <c r="A23" s="26" t="s">
        <v>33</v>
      </c>
      <c r="B23" s="64" t="s">
        <v>40</v>
      </c>
      <c r="C23" s="47">
        <v>0</v>
      </c>
      <c r="D23" s="59">
        <v>1400</v>
      </c>
      <c r="E23" s="60">
        <v>1400</v>
      </c>
      <c r="F23" s="61">
        <v>0</v>
      </c>
      <c r="G23" s="59">
        <v>0</v>
      </c>
      <c r="H23" s="62">
        <v>0</v>
      </c>
      <c r="I23" s="47">
        <v>0</v>
      </c>
      <c r="J23" s="59">
        <v>0</v>
      </c>
      <c r="K23" s="60">
        <v>0</v>
      </c>
      <c r="L23" s="61">
        <v>0</v>
      </c>
      <c r="M23" s="59">
        <v>0</v>
      </c>
      <c r="N23" s="62">
        <v>0</v>
      </c>
      <c r="O23" s="47">
        <v>0</v>
      </c>
      <c r="P23" s="59">
        <v>0</v>
      </c>
      <c r="Q23" s="62">
        <v>0</v>
      </c>
      <c r="R23" s="51">
        <f t="shared" si="5"/>
        <v>0</v>
      </c>
      <c r="S23" s="65">
        <f t="shared" si="5"/>
        <v>1400</v>
      </c>
      <c r="T23" s="134">
        <f t="shared" si="5"/>
        <v>1400</v>
      </c>
      <c r="U23" s="110">
        <f t="shared" si="2"/>
        <v>0</v>
      </c>
    </row>
    <row r="24" spans="1:21" ht="12.75">
      <c r="A24" s="26" t="s">
        <v>33</v>
      </c>
      <c r="B24" s="64" t="s">
        <v>11</v>
      </c>
      <c r="C24" s="47">
        <v>0</v>
      </c>
      <c r="D24" s="59">
        <v>0</v>
      </c>
      <c r="E24" s="60">
        <v>0</v>
      </c>
      <c r="F24" s="61">
        <v>0</v>
      </c>
      <c r="G24" s="59">
        <v>0</v>
      </c>
      <c r="H24" s="62">
        <v>0</v>
      </c>
      <c r="I24" s="47">
        <v>0</v>
      </c>
      <c r="J24" s="59">
        <v>0</v>
      </c>
      <c r="K24" s="60">
        <v>0</v>
      </c>
      <c r="L24" s="61">
        <v>0</v>
      </c>
      <c r="M24" s="59">
        <v>0</v>
      </c>
      <c r="N24" s="62">
        <v>0</v>
      </c>
      <c r="O24" s="47">
        <v>0</v>
      </c>
      <c r="P24" s="59">
        <v>0</v>
      </c>
      <c r="Q24" s="62">
        <v>0</v>
      </c>
      <c r="R24" s="51">
        <f t="shared" si="5"/>
        <v>0</v>
      </c>
      <c r="S24" s="65">
        <f t="shared" si="5"/>
        <v>0</v>
      </c>
      <c r="T24" s="134">
        <f t="shared" si="5"/>
        <v>0</v>
      </c>
      <c r="U24" s="110">
        <f t="shared" si="2"/>
        <v>0</v>
      </c>
    </row>
    <row r="25" spans="1:21" ht="13.5" thickBot="1">
      <c r="A25" s="27" t="s">
        <v>33</v>
      </c>
      <c r="B25" s="73" t="s">
        <v>12</v>
      </c>
      <c r="C25" s="74">
        <v>0</v>
      </c>
      <c r="D25" s="75">
        <v>882</v>
      </c>
      <c r="E25" s="60">
        <v>882</v>
      </c>
      <c r="F25" s="77">
        <v>0</v>
      </c>
      <c r="G25" s="75">
        <v>1794</v>
      </c>
      <c r="H25" s="78">
        <v>1794</v>
      </c>
      <c r="I25" s="74">
        <v>0</v>
      </c>
      <c r="J25" s="75">
        <v>0</v>
      </c>
      <c r="K25" s="76">
        <v>0</v>
      </c>
      <c r="L25" s="77">
        <v>0</v>
      </c>
      <c r="M25" s="75">
        <v>0</v>
      </c>
      <c r="N25" s="78">
        <v>0</v>
      </c>
      <c r="O25" s="74">
        <v>0</v>
      </c>
      <c r="P25" s="75">
        <v>0</v>
      </c>
      <c r="Q25" s="78">
        <v>0</v>
      </c>
      <c r="R25" s="79">
        <f t="shared" si="5"/>
        <v>0</v>
      </c>
      <c r="S25" s="80">
        <f t="shared" si="5"/>
        <v>2676</v>
      </c>
      <c r="T25" s="135">
        <f t="shared" si="5"/>
        <v>2676</v>
      </c>
      <c r="U25" s="110">
        <f t="shared" si="2"/>
        <v>0</v>
      </c>
    </row>
    <row r="26" spans="1:21" ht="26.25" thickBot="1">
      <c r="A26" s="29" t="s">
        <v>33</v>
      </c>
      <c r="B26" s="82" t="s">
        <v>41</v>
      </c>
      <c r="C26" s="83">
        <f>C5+C6</f>
        <v>523525</v>
      </c>
      <c r="D26" s="83">
        <f aca="true" t="shared" si="6" ref="D26:Q26">D5+D6</f>
        <v>581700</v>
      </c>
      <c r="E26" s="83">
        <f t="shared" si="6"/>
        <v>581347</v>
      </c>
      <c r="F26" s="83">
        <f t="shared" si="6"/>
        <v>1135718</v>
      </c>
      <c r="G26" s="83">
        <f t="shared" si="6"/>
        <v>1162935</v>
      </c>
      <c r="H26" s="83">
        <f t="shared" si="6"/>
        <v>1162168</v>
      </c>
      <c r="I26" s="83">
        <f t="shared" si="6"/>
        <v>950995</v>
      </c>
      <c r="J26" s="83">
        <f t="shared" si="6"/>
        <v>1017059</v>
      </c>
      <c r="K26" s="83">
        <f t="shared" si="6"/>
        <v>1017068</v>
      </c>
      <c r="L26" s="83">
        <f t="shared" si="6"/>
        <v>143614</v>
      </c>
      <c r="M26" s="83">
        <f t="shared" si="6"/>
        <v>146484</v>
      </c>
      <c r="N26" s="83">
        <f t="shared" si="6"/>
        <v>146831</v>
      </c>
      <c r="O26" s="83">
        <f t="shared" si="6"/>
        <v>440850</v>
      </c>
      <c r="P26" s="83">
        <f t="shared" si="6"/>
        <v>455843</v>
      </c>
      <c r="Q26" s="84">
        <f t="shared" si="6"/>
        <v>456308</v>
      </c>
      <c r="R26" s="130">
        <f>C26+F26+I26+L26+O26</f>
        <v>3194702</v>
      </c>
      <c r="S26" s="85">
        <f>D26+G26+J26+M26+P26</f>
        <v>3364021</v>
      </c>
      <c r="T26" s="136">
        <f t="shared" si="5"/>
        <v>3363722</v>
      </c>
      <c r="U26" s="110">
        <f t="shared" si="2"/>
        <v>299</v>
      </c>
    </row>
    <row r="27" spans="1:21" ht="13.5" thickBot="1">
      <c r="A27" s="29"/>
      <c r="B27" s="87" t="s">
        <v>31</v>
      </c>
      <c r="C27" s="88">
        <f aca="true" t="shared" si="7" ref="C27:Q27">C29+C30+C31+C32+C33</f>
        <v>0</v>
      </c>
      <c r="D27" s="88">
        <f t="shared" si="7"/>
        <v>2962</v>
      </c>
      <c r="E27" s="88">
        <f t="shared" si="7"/>
        <v>3160</v>
      </c>
      <c r="F27" s="88">
        <f t="shared" si="7"/>
        <v>5774</v>
      </c>
      <c r="G27" s="88">
        <f t="shared" si="7"/>
        <v>7536</v>
      </c>
      <c r="H27" s="88">
        <f t="shared" si="7"/>
        <v>7536</v>
      </c>
      <c r="I27" s="88">
        <f t="shared" si="7"/>
        <v>0</v>
      </c>
      <c r="J27" s="88">
        <f t="shared" si="7"/>
        <v>1270</v>
      </c>
      <c r="K27" s="88">
        <f t="shared" si="7"/>
        <v>1270</v>
      </c>
      <c r="L27" s="88">
        <f t="shared" si="7"/>
        <v>0</v>
      </c>
      <c r="M27" s="88">
        <f t="shared" si="7"/>
        <v>16</v>
      </c>
      <c r="N27" s="88">
        <f t="shared" si="7"/>
        <v>16</v>
      </c>
      <c r="O27" s="88">
        <f t="shared" si="7"/>
        <v>0</v>
      </c>
      <c r="P27" s="88">
        <f t="shared" si="7"/>
        <v>0</v>
      </c>
      <c r="Q27" s="88">
        <f t="shared" si="7"/>
        <v>0</v>
      </c>
      <c r="R27" s="83">
        <f>C27+F27+I27+L27+O27</f>
        <v>5774</v>
      </c>
      <c r="S27" s="85">
        <f>D27+G27+J27+M27+P27</f>
        <v>11784</v>
      </c>
      <c r="T27" s="136">
        <f>E27+H27+K27+N27+Q27</f>
        <v>11982</v>
      </c>
      <c r="U27" s="110">
        <f t="shared" si="2"/>
        <v>-198</v>
      </c>
    </row>
    <row r="28" spans="1:21" ht="12.75">
      <c r="A28" s="26"/>
      <c r="B28" s="218" t="s">
        <v>7</v>
      </c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138"/>
    </row>
    <row r="29" spans="1:21" ht="12.75">
      <c r="A29" s="24" t="s">
        <v>34</v>
      </c>
      <c r="B29" s="58" t="s">
        <v>17</v>
      </c>
      <c r="C29" s="47">
        <v>0</v>
      </c>
      <c r="D29" s="59">
        <v>0</v>
      </c>
      <c r="E29" s="60">
        <v>0</v>
      </c>
      <c r="F29" s="61">
        <v>5774</v>
      </c>
      <c r="G29" s="59">
        <v>6877</v>
      </c>
      <c r="H29" s="62">
        <v>6877</v>
      </c>
      <c r="I29" s="47">
        <v>0</v>
      </c>
      <c r="J29" s="59">
        <v>1170</v>
      </c>
      <c r="K29" s="60">
        <v>1170</v>
      </c>
      <c r="L29" s="61">
        <v>0</v>
      </c>
      <c r="M29" s="59">
        <v>0</v>
      </c>
      <c r="N29" s="62">
        <v>0</v>
      </c>
      <c r="O29" s="47">
        <v>0</v>
      </c>
      <c r="P29" s="59">
        <v>0</v>
      </c>
      <c r="Q29" s="62">
        <v>0</v>
      </c>
      <c r="R29" s="48">
        <f>C29+F29+I29+L29+O29</f>
        <v>5774</v>
      </c>
      <c r="S29" s="49">
        <f>D29+G29+J29+M29+P29</f>
        <v>8047</v>
      </c>
      <c r="T29" s="55">
        <f>E29+H29+K29+N29+Q29</f>
        <v>8047</v>
      </c>
      <c r="U29" s="110">
        <f t="shared" si="2"/>
        <v>0</v>
      </c>
    </row>
    <row r="30" spans="1:21" ht="25.5">
      <c r="A30" s="52">
        <v>7805</v>
      </c>
      <c r="B30" s="89" t="s">
        <v>21</v>
      </c>
      <c r="C30" s="47">
        <v>0</v>
      </c>
      <c r="D30" s="59">
        <v>0</v>
      </c>
      <c r="E30" s="60">
        <v>0</v>
      </c>
      <c r="F30" s="61">
        <v>0</v>
      </c>
      <c r="G30" s="59">
        <v>479</v>
      </c>
      <c r="H30" s="62">
        <v>479</v>
      </c>
      <c r="I30" s="47">
        <v>0</v>
      </c>
      <c r="J30" s="59">
        <v>100</v>
      </c>
      <c r="K30" s="60">
        <v>100</v>
      </c>
      <c r="L30" s="61">
        <v>0</v>
      </c>
      <c r="M30" s="59">
        <v>16</v>
      </c>
      <c r="N30" s="62">
        <v>16</v>
      </c>
      <c r="O30" s="47">
        <v>0</v>
      </c>
      <c r="P30" s="59">
        <v>0</v>
      </c>
      <c r="Q30" s="62">
        <v>0</v>
      </c>
      <c r="R30" s="48">
        <f aca="true" t="shared" si="8" ref="R30:T33">C30+F30+I30+L30+O30</f>
        <v>0</v>
      </c>
      <c r="S30" s="49">
        <f t="shared" si="8"/>
        <v>595</v>
      </c>
      <c r="T30" s="55">
        <f t="shared" si="8"/>
        <v>595</v>
      </c>
      <c r="U30" s="110">
        <f t="shared" si="2"/>
        <v>0</v>
      </c>
    </row>
    <row r="31" spans="1:21" ht="12.75">
      <c r="A31" s="52">
        <v>7802</v>
      </c>
      <c r="B31" s="58" t="s">
        <v>18</v>
      </c>
      <c r="C31" s="47">
        <v>0</v>
      </c>
      <c r="D31" s="59">
        <v>2962</v>
      </c>
      <c r="E31" s="60">
        <v>3160</v>
      </c>
      <c r="F31" s="61">
        <v>0</v>
      </c>
      <c r="G31" s="59">
        <v>0</v>
      </c>
      <c r="H31" s="62">
        <v>0</v>
      </c>
      <c r="I31" s="47">
        <v>0</v>
      </c>
      <c r="J31" s="59">
        <v>0</v>
      </c>
      <c r="K31" s="60">
        <v>0</v>
      </c>
      <c r="L31" s="61">
        <v>0</v>
      </c>
      <c r="M31" s="59">
        <v>0</v>
      </c>
      <c r="N31" s="62">
        <v>0</v>
      </c>
      <c r="O31" s="47">
        <v>0</v>
      </c>
      <c r="P31" s="59">
        <v>0</v>
      </c>
      <c r="Q31" s="62">
        <v>0</v>
      </c>
      <c r="R31" s="48">
        <f t="shared" si="8"/>
        <v>0</v>
      </c>
      <c r="S31" s="49">
        <f t="shared" si="8"/>
        <v>2962</v>
      </c>
      <c r="T31" s="55">
        <f t="shared" si="8"/>
        <v>3160</v>
      </c>
      <c r="U31" s="110">
        <f t="shared" si="2"/>
        <v>-198</v>
      </c>
    </row>
    <row r="32" spans="1:21" ht="12.75">
      <c r="A32" s="24"/>
      <c r="B32" s="58" t="s">
        <v>14</v>
      </c>
      <c r="C32" s="47">
        <v>0</v>
      </c>
      <c r="D32" s="59">
        <v>0</v>
      </c>
      <c r="E32" s="60">
        <v>0</v>
      </c>
      <c r="F32" s="61">
        <v>0</v>
      </c>
      <c r="G32" s="59">
        <v>80</v>
      </c>
      <c r="H32" s="62">
        <v>80</v>
      </c>
      <c r="I32" s="47">
        <v>0</v>
      </c>
      <c r="J32" s="59">
        <v>0</v>
      </c>
      <c r="K32" s="60">
        <v>0</v>
      </c>
      <c r="L32" s="61">
        <v>0</v>
      </c>
      <c r="M32" s="59">
        <v>0</v>
      </c>
      <c r="N32" s="62">
        <v>0</v>
      </c>
      <c r="O32" s="47">
        <v>0</v>
      </c>
      <c r="P32" s="59">
        <v>0</v>
      </c>
      <c r="Q32" s="62">
        <v>0</v>
      </c>
      <c r="R32" s="48">
        <f t="shared" si="8"/>
        <v>0</v>
      </c>
      <c r="S32" s="49">
        <f>D32+G32+J32+M32+P32</f>
        <v>80</v>
      </c>
      <c r="T32" s="55">
        <f t="shared" si="8"/>
        <v>80</v>
      </c>
      <c r="U32" s="110">
        <f t="shared" si="2"/>
        <v>0</v>
      </c>
    </row>
    <row r="33" spans="1:21" ht="13.5" thickBot="1">
      <c r="A33" s="25"/>
      <c r="B33" s="90" t="s">
        <v>20</v>
      </c>
      <c r="C33" s="91">
        <v>0</v>
      </c>
      <c r="D33" s="92">
        <v>0</v>
      </c>
      <c r="E33" s="93">
        <v>0</v>
      </c>
      <c r="F33" s="94">
        <v>0</v>
      </c>
      <c r="G33" s="92">
        <v>100</v>
      </c>
      <c r="H33" s="95">
        <v>100</v>
      </c>
      <c r="I33" s="91">
        <v>0</v>
      </c>
      <c r="J33" s="92">
        <v>0</v>
      </c>
      <c r="K33" s="93">
        <v>0</v>
      </c>
      <c r="L33" s="94">
        <v>0</v>
      </c>
      <c r="M33" s="92">
        <v>0</v>
      </c>
      <c r="N33" s="95">
        <v>0</v>
      </c>
      <c r="O33" s="91">
        <v>0</v>
      </c>
      <c r="P33" s="92">
        <v>0</v>
      </c>
      <c r="Q33" s="95">
        <v>0</v>
      </c>
      <c r="R33" s="96">
        <f t="shared" si="8"/>
        <v>0</v>
      </c>
      <c r="S33" s="97">
        <f t="shared" si="8"/>
        <v>100</v>
      </c>
      <c r="T33" s="137">
        <f t="shared" si="8"/>
        <v>100</v>
      </c>
      <c r="U33" s="110">
        <f t="shared" si="2"/>
        <v>0</v>
      </c>
    </row>
  </sheetData>
  <mergeCells count="13">
    <mergeCell ref="B7:T7"/>
    <mergeCell ref="B14:T14"/>
    <mergeCell ref="U3:U4"/>
    <mergeCell ref="B28:T28"/>
    <mergeCell ref="A1:T1"/>
    <mergeCell ref="A3:A4"/>
    <mergeCell ref="B3:B4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C1">
      <selection activeCell="B38" sqref="B38"/>
    </sheetView>
  </sheetViews>
  <sheetFormatPr defaultColWidth="9.140625" defaultRowHeight="12.75"/>
  <cols>
    <col min="1" max="1" width="0" style="0" hidden="1" customWidth="1"/>
    <col min="2" max="2" width="26.421875" style="0" customWidth="1"/>
  </cols>
  <sheetData>
    <row r="1" spans="1:20" ht="18.75" thickBot="1">
      <c r="A1" s="202" t="s">
        <v>42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</row>
    <row r="2" spans="1:2" ht="13.5" thickBot="1">
      <c r="A2" s="27"/>
      <c r="B2" s="3"/>
    </row>
    <row r="3" spans="1:21" ht="12.75">
      <c r="A3" s="205" t="s">
        <v>32</v>
      </c>
      <c r="B3" s="207" t="s">
        <v>55</v>
      </c>
      <c r="C3" s="209" t="s">
        <v>3</v>
      </c>
      <c r="D3" s="210"/>
      <c r="E3" s="211"/>
      <c r="F3" s="212" t="s">
        <v>4</v>
      </c>
      <c r="G3" s="210"/>
      <c r="H3" s="213"/>
      <c r="I3" s="209" t="s">
        <v>5</v>
      </c>
      <c r="J3" s="210"/>
      <c r="K3" s="211"/>
      <c r="L3" s="212" t="s">
        <v>6</v>
      </c>
      <c r="M3" s="210"/>
      <c r="N3" s="213"/>
      <c r="O3" s="209" t="s">
        <v>19</v>
      </c>
      <c r="P3" s="210"/>
      <c r="Q3" s="213"/>
      <c r="R3" s="209" t="s">
        <v>30</v>
      </c>
      <c r="S3" s="210"/>
      <c r="T3" s="211"/>
      <c r="U3" s="216" t="s">
        <v>58</v>
      </c>
    </row>
    <row r="4" spans="1:21" ht="13.5" thickBot="1">
      <c r="A4" s="206"/>
      <c r="B4" s="208"/>
      <c r="C4" s="37" t="s">
        <v>2</v>
      </c>
      <c r="D4" s="38" t="s">
        <v>0</v>
      </c>
      <c r="E4" s="39" t="s">
        <v>1</v>
      </c>
      <c r="F4" s="40" t="s">
        <v>2</v>
      </c>
      <c r="G4" s="38" t="s">
        <v>0</v>
      </c>
      <c r="H4" s="41" t="s">
        <v>1</v>
      </c>
      <c r="I4" s="37" t="s">
        <v>2</v>
      </c>
      <c r="J4" s="38" t="s">
        <v>0</v>
      </c>
      <c r="K4" s="39" t="s">
        <v>1</v>
      </c>
      <c r="L4" s="40" t="s">
        <v>2</v>
      </c>
      <c r="M4" s="38" t="s">
        <v>0</v>
      </c>
      <c r="N4" s="41" t="s">
        <v>1</v>
      </c>
      <c r="O4" s="37" t="s">
        <v>2</v>
      </c>
      <c r="P4" s="38" t="s">
        <v>0</v>
      </c>
      <c r="Q4" s="41" t="s">
        <v>1</v>
      </c>
      <c r="R4" s="37" t="s">
        <v>2</v>
      </c>
      <c r="S4" s="38" t="s">
        <v>0</v>
      </c>
      <c r="T4" s="39" t="s">
        <v>1</v>
      </c>
      <c r="U4" s="217"/>
    </row>
    <row r="5" spans="1:21" ht="12.75">
      <c r="A5" s="26" t="s">
        <v>33</v>
      </c>
      <c r="B5" s="20" t="s">
        <v>23</v>
      </c>
      <c r="C5" s="48">
        <v>262778</v>
      </c>
      <c r="D5" s="49">
        <v>265308</v>
      </c>
      <c r="E5" s="50">
        <v>265308</v>
      </c>
      <c r="F5" s="121">
        <v>1545101</v>
      </c>
      <c r="G5" s="122">
        <v>1355618</v>
      </c>
      <c r="H5" s="123">
        <v>1355618</v>
      </c>
      <c r="I5" s="124">
        <v>859754</v>
      </c>
      <c r="J5" s="125">
        <v>875746</v>
      </c>
      <c r="K5" s="126">
        <v>875746</v>
      </c>
      <c r="L5" s="127">
        <v>91073</v>
      </c>
      <c r="M5" s="125">
        <v>294908</v>
      </c>
      <c r="N5" s="128">
        <v>294908</v>
      </c>
      <c r="O5" s="124">
        <v>103725</v>
      </c>
      <c r="P5" s="125">
        <v>110851</v>
      </c>
      <c r="Q5" s="128">
        <v>110851</v>
      </c>
      <c r="R5" s="31">
        <f aca="true" t="shared" si="0" ref="R5:T6">C5+F5+I5+L5+O5</f>
        <v>2862431</v>
      </c>
      <c r="S5" s="32">
        <f t="shared" si="0"/>
        <v>2902431</v>
      </c>
      <c r="T5" s="33">
        <f t="shared" si="0"/>
        <v>2902431</v>
      </c>
      <c r="U5" s="110">
        <f>S5-T5</f>
        <v>0</v>
      </c>
    </row>
    <row r="6" spans="1:21" ht="12.75">
      <c r="A6" s="26" t="s">
        <v>33</v>
      </c>
      <c r="B6" s="30" t="s">
        <v>24</v>
      </c>
      <c r="C6" s="34">
        <f>C8+C9+C10+C11+C12+C13</f>
        <v>0</v>
      </c>
      <c r="D6" s="34">
        <f aca="true" t="shared" si="1" ref="D6:Q6">D8+D9+D10+D11+D12+D13</f>
        <v>4711</v>
      </c>
      <c r="E6" s="34">
        <f t="shared" si="1"/>
        <v>4711</v>
      </c>
      <c r="F6" s="51">
        <f>F8+F9+F10+F11+F12+F13</f>
        <v>39253</v>
      </c>
      <c r="G6" s="129">
        <f>G8+G9+G10+G11+G12+G13</f>
        <v>54211</v>
      </c>
      <c r="H6" s="129">
        <f t="shared" si="1"/>
        <v>54147</v>
      </c>
      <c r="I6" s="51">
        <f>I8+I9+I10+I11+I12+I13</f>
        <v>2284</v>
      </c>
      <c r="J6" s="34">
        <f t="shared" si="1"/>
        <v>16923</v>
      </c>
      <c r="K6" s="34">
        <f t="shared" si="1"/>
        <v>16923</v>
      </c>
      <c r="L6" s="34">
        <f t="shared" si="1"/>
        <v>0</v>
      </c>
      <c r="M6" s="34">
        <f t="shared" si="1"/>
        <v>6108</v>
      </c>
      <c r="N6" s="34">
        <f t="shared" si="1"/>
        <v>6108</v>
      </c>
      <c r="O6" s="34">
        <f t="shared" si="1"/>
        <v>0</v>
      </c>
      <c r="P6" s="34">
        <f t="shared" si="1"/>
        <v>1800</v>
      </c>
      <c r="Q6" s="42">
        <f t="shared" si="1"/>
        <v>1800</v>
      </c>
      <c r="R6" s="31">
        <f t="shared" si="0"/>
        <v>41537</v>
      </c>
      <c r="S6" s="32">
        <f t="shared" si="0"/>
        <v>83753</v>
      </c>
      <c r="T6" s="33">
        <f t="shared" si="0"/>
        <v>83689</v>
      </c>
      <c r="U6" s="110">
        <f aca="true" t="shared" si="2" ref="U6:U33">S6-T6</f>
        <v>64</v>
      </c>
    </row>
    <row r="7" spans="1:21" ht="12.75">
      <c r="A7" s="24"/>
      <c r="B7" s="220" t="s">
        <v>7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2"/>
      <c r="U7" s="138"/>
    </row>
    <row r="8" spans="1:21" ht="12.75">
      <c r="A8" s="26" t="s">
        <v>33</v>
      </c>
      <c r="B8" s="21" t="s">
        <v>25</v>
      </c>
      <c r="C8" s="5">
        <v>0</v>
      </c>
      <c r="D8" s="59">
        <v>1230</v>
      </c>
      <c r="E8" s="60">
        <v>1230</v>
      </c>
      <c r="F8" s="61">
        <v>2980</v>
      </c>
      <c r="G8" s="59">
        <v>3060</v>
      </c>
      <c r="H8" s="62">
        <v>3060</v>
      </c>
      <c r="I8" s="5">
        <v>0</v>
      </c>
      <c r="J8" s="1">
        <v>0</v>
      </c>
      <c r="K8" s="4">
        <v>0</v>
      </c>
      <c r="L8" s="8">
        <v>0</v>
      </c>
      <c r="M8" s="1">
        <v>365</v>
      </c>
      <c r="N8" s="9">
        <v>365</v>
      </c>
      <c r="O8" s="5">
        <v>0</v>
      </c>
      <c r="P8" s="1">
        <v>0</v>
      </c>
      <c r="Q8" s="9">
        <v>0</v>
      </c>
      <c r="R8" s="31">
        <f aca="true" t="shared" si="3" ref="R8:T13">C8+F8+I8+L8+O8</f>
        <v>2980</v>
      </c>
      <c r="S8" s="32">
        <f t="shared" si="3"/>
        <v>4655</v>
      </c>
      <c r="T8" s="33">
        <f t="shared" si="3"/>
        <v>4655</v>
      </c>
      <c r="U8" s="110">
        <f t="shared" si="2"/>
        <v>0</v>
      </c>
    </row>
    <row r="9" spans="1:21" ht="12.75">
      <c r="A9" s="26" t="s">
        <v>33</v>
      </c>
      <c r="B9" s="21" t="s">
        <v>8</v>
      </c>
      <c r="C9" s="5">
        <v>0</v>
      </c>
      <c r="D9" s="1">
        <v>483</v>
      </c>
      <c r="E9" s="4">
        <v>483</v>
      </c>
      <c r="F9" s="61">
        <v>2100</v>
      </c>
      <c r="G9" s="59">
        <v>2572</v>
      </c>
      <c r="H9" s="62">
        <v>2542</v>
      </c>
      <c r="I9" s="5">
        <v>0</v>
      </c>
      <c r="J9" s="59">
        <v>1351</v>
      </c>
      <c r="K9" s="60">
        <v>1351</v>
      </c>
      <c r="L9" s="8">
        <v>0</v>
      </c>
      <c r="M9" s="1">
        <v>363</v>
      </c>
      <c r="N9" s="9">
        <v>363</v>
      </c>
      <c r="O9" s="5">
        <v>0</v>
      </c>
      <c r="P9" s="1">
        <v>0</v>
      </c>
      <c r="Q9" s="9">
        <v>0</v>
      </c>
      <c r="R9" s="31">
        <f t="shared" si="3"/>
        <v>2100</v>
      </c>
      <c r="S9" s="32">
        <f t="shared" si="3"/>
        <v>4769</v>
      </c>
      <c r="T9" s="33">
        <f t="shared" si="3"/>
        <v>4739</v>
      </c>
      <c r="U9" s="110">
        <f t="shared" si="2"/>
        <v>30</v>
      </c>
    </row>
    <row r="10" spans="1:21" ht="12.75">
      <c r="A10" s="26" t="s">
        <v>33</v>
      </c>
      <c r="B10" s="21" t="s">
        <v>9</v>
      </c>
      <c r="C10" s="5">
        <v>0</v>
      </c>
      <c r="D10" s="59">
        <v>1261</v>
      </c>
      <c r="E10" s="60">
        <v>1261</v>
      </c>
      <c r="F10" s="61">
        <v>8500</v>
      </c>
      <c r="G10" s="59">
        <v>10246</v>
      </c>
      <c r="H10" s="62">
        <v>10246</v>
      </c>
      <c r="I10" s="5">
        <v>0</v>
      </c>
      <c r="J10" s="1">
        <v>0</v>
      </c>
      <c r="K10" s="4">
        <v>0</v>
      </c>
      <c r="L10" s="8">
        <v>0</v>
      </c>
      <c r="M10" s="1">
        <v>0</v>
      </c>
      <c r="N10" s="9">
        <v>0</v>
      </c>
      <c r="O10" s="5">
        <v>0</v>
      </c>
      <c r="P10" s="1">
        <v>0</v>
      </c>
      <c r="Q10" s="9">
        <v>0</v>
      </c>
      <c r="R10" s="31">
        <f t="shared" si="3"/>
        <v>8500</v>
      </c>
      <c r="S10" s="32">
        <f t="shared" si="3"/>
        <v>11507</v>
      </c>
      <c r="T10" s="33">
        <f t="shared" si="3"/>
        <v>11507</v>
      </c>
      <c r="U10" s="110">
        <f t="shared" si="2"/>
        <v>0</v>
      </c>
    </row>
    <row r="11" spans="1:21" ht="12.75">
      <c r="A11" s="26" t="s">
        <v>33</v>
      </c>
      <c r="B11" s="21" t="s">
        <v>26</v>
      </c>
      <c r="C11" s="5">
        <v>0</v>
      </c>
      <c r="D11" s="59">
        <v>1080</v>
      </c>
      <c r="E11" s="60">
        <v>1080</v>
      </c>
      <c r="F11" s="61">
        <v>24526</v>
      </c>
      <c r="G11" s="59">
        <v>35527</v>
      </c>
      <c r="H11" s="62">
        <v>35493</v>
      </c>
      <c r="I11" s="47">
        <v>2284</v>
      </c>
      <c r="J11" s="59">
        <v>12378</v>
      </c>
      <c r="K11" s="60">
        <v>12378</v>
      </c>
      <c r="L11" s="8">
        <v>0</v>
      </c>
      <c r="M11" s="59">
        <v>5313</v>
      </c>
      <c r="N11" s="62">
        <v>5313</v>
      </c>
      <c r="O11" s="5">
        <v>0</v>
      </c>
      <c r="P11" s="59">
        <v>1800</v>
      </c>
      <c r="Q11" s="62">
        <v>1800</v>
      </c>
      <c r="R11" s="31">
        <f t="shared" si="3"/>
        <v>26810</v>
      </c>
      <c r="S11" s="32">
        <f t="shared" si="3"/>
        <v>56098</v>
      </c>
      <c r="T11" s="33">
        <f t="shared" si="3"/>
        <v>56064</v>
      </c>
      <c r="U11" s="110">
        <f t="shared" si="2"/>
        <v>34</v>
      </c>
    </row>
    <row r="12" spans="1:21" ht="12.75">
      <c r="A12" s="26" t="s">
        <v>33</v>
      </c>
      <c r="B12" s="21" t="s">
        <v>27</v>
      </c>
      <c r="C12" s="5">
        <v>0</v>
      </c>
      <c r="D12" s="1">
        <v>628</v>
      </c>
      <c r="E12" s="4">
        <v>628</v>
      </c>
      <c r="F12" s="61">
        <v>1000</v>
      </c>
      <c r="G12" s="59">
        <v>1130</v>
      </c>
      <c r="H12" s="62">
        <v>1130</v>
      </c>
      <c r="I12" s="5">
        <v>0</v>
      </c>
      <c r="J12" s="1">
        <v>0</v>
      </c>
      <c r="K12" s="4">
        <v>0</v>
      </c>
      <c r="L12" s="8">
        <v>0</v>
      </c>
      <c r="M12" s="1">
        <v>0</v>
      </c>
      <c r="N12" s="9">
        <v>0</v>
      </c>
      <c r="O12" s="5">
        <v>0</v>
      </c>
      <c r="P12" s="1">
        <v>0</v>
      </c>
      <c r="Q12" s="9">
        <v>0</v>
      </c>
      <c r="R12" s="31">
        <f t="shared" si="3"/>
        <v>1000</v>
      </c>
      <c r="S12" s="32">
        <f t="shared" si="3"/>
        <v>1758</v>
      </c>
      <c r="T12" s="33">
        <f t="shared" si="3"/>
        <v>1758</v>
      </c>
      <c r="U12" s="110">
        <f t="shared" si="2"/>
        <v>0</v>
      </c>
    </row>
    <row r="13" spans="1:21" ht="12.75">
      <c r="A13" s="26" t="s">
        <v>33</v>
      </c>
      <c r="B13" s="21" t="s">
        <v>28</v>
      </c>
      <c r="C13" s="5">
        <f>C15+C16+C17+C18+C19+C20+C21+C22+C23+C24+C25</f>
        <v>0</v>
      </c>
      <c r="D13" s="5">
        <f aca="true" t="shared" si="4" ref="D13:Q13">D15+D16+D17+D18+D19+D20+D21+D22+D23+D24+D25</f>
        <v>29</v>
      </c>
      <c r="E13" s="5">
        <f t="shared" si="4"/>
        <v>29</v>
      </c>
      <c r="F13" s="5">
        <f t="shared" si="4"/>
        <v>147</v>
      </c>
      <c r="G13" s="5">
        <f t="shared" si="4"/>
        <v>1676</v>
      </c>
      <c r="H13" s="5">
        <f t="shared" si="4"/>
        <v>1676</v>
      </c>
      <c r="I13" s="5">
        <f t="shared" si="4"/>
        <v>0</v>
      </c>
      <c r="J13" s="5">
        <f t="shared" si="4"/>
        <v>3194</v>
      </c>
      <c r="K13" s="5">
        <f t="shared" si="4"/>
        <v>3194</v>
      </c>
      <c r="L13" s="5">
        <f t="shared" si="4"/>
        <v>0</v>
      </c>
      <c r="M13" s="5">
        <f t="shared" si="4"/>
        <v>67</v>
      </c>
      <c r="N13" s="5">
        <f t="shared" si="4"/>
        <v>67</v>
      </c>
      <c r="O13" s="5">
        <f t="shared" si="4"/>
        <v>0</v>
      </c>
      <c r="P13" s="5">
        <f t="shared" si="4"/>
        <v>0</v>
      </c>
      <c r="Q13" s="43">
        <f t="shared" si="4"/>
        <v>0</v>
      </c>
      <c r="R13" s="31">
        <f t="shared" si="3"/>
        <v>147</v>
      </c>
      <c r="S13" s="32">
        <f t="shared" si="3"/>
        <v>4966</v>
      </c>
      <c r="T13" s="33">
        <f t="shared" si="3"/>
        <v>4966</v>
      </c>
      <c r="U13" s="110">
        <f t="shared" si="2"/>
        <v>0</v>
      </c>
    </row>
    <row r="14" spans="1:21" ht="12.75">
      <c r="A14" s="24"/>
      <c r="B14" s="220" t="s">
        <v>29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2"/>
      <c r="U14" s="138"/>
    </row>
    <row r="15" spans="1:21" ht="12.75">
      <c r="A15" s="26" t="s">
        <v>33</v>
      </c>
      <c r="B15" s="22" t="s">
        <v>10</v>
      </c>
      <c r="C15" s="5">
        <v>0</v>
      </c>
      <c r="D15" s="1">
        <v>0</v>
      </c>
      <c r="E15" s="4">
        <v>0</v>
      </c>
      <c r="F15" s="8">
        <v>147</v>
      </c>
      <c r="G15" s="1">
        <v>238</v>
      </c>
      <c r="H15" s="9">
        <v>238</v>
      </c>
      <c r="I15" s="5">
        <v>0</v>
      </c>
      <c r="J15" s="1">
        <v>0</v>
      </c>
      <c r="K15" s="4">
        <v>0</v>
      </c>
      <c r="L15" s="8">
        <v>0</v>
      </c>
      <c r="M15" s="1">
        <v>0</v>
      </c>
      <c r="N15" s="9">
        <v>0</v>
      </c>
      <c r="O15" s="5">
        <v>0</v>
      </c>
      <c r="P15" s="1">
        <v>0</v>
      </c>
      <c r="Q15" s="9">
        <v>0</v>
      </c>
      <c r="R15" s="34">
        <f>C15+F15+I15+L15+O15</f>
        <v>147</v>
      </c>
      <c r="S15" s="35">
        <f>D15+G15+J15+M15+P15</f>
        <v>238</v>
      </c>
      <c r="T15" s="36">
        <f>E15+H15+K15+N15+Q15</f>
        <v>238</v>
      </c>
      <c r="U15" s="110">
        <f t="shared" si="2"/>
        <v>0</v>
      </c>
    </row>
    <row r="16" spans="1:21" ht="12.75">
      <c r="A16" s="26" t="s">
        <v>33</v>
      </c>
      <c r="B16" s="28" t="s">
        <v>13</v>
      </c>
      <c r="C16" s="10">
        <v>0</v>
      </c>
      <c r="D16" s="11">
        <v>0</v>
      </c>
      <c r="E16" s="12">
        <v>0</v>
      </c>
      <c r="F16" s="13">
        <v>0</v>
      </c>
      <c r="G16" s="11">
        <v>150</v>
      </c>
      <c r="H16" s="14">
        <v>150</v>
      </c>
      <c r="I16" s="10">
        <v>0</v>
      </c>
      <c r="J16" s="11">
        <v>0</v>
      </c>
      <c r="K16" s="12">
        <v>0</v>
      </c>
      <c r="L16" s="13">
        <v>0</v>
      </c>
      <c r="M16" s="11">
        <v>67</v>
      </c>
      <c r="N16" s="14">
        <v>67</v>
      </c>
      <c r="O16" s="10">
        <v>0</v>
      </c>
      <c r="P16" s="11">
        <v>0</v>
      </c>
      <c r="Q16" s="14">
        <v>0</v>
      </c>
      <c r="R16" s="34">
        <f aca="true" t="shared" si="5" ref="R16:T26">C16+F16+I16+L16+O16</f>
        <v>0</v>
      </c>
      <c r="S16" s="35">
        <f t="shared" si="5"/>
        <v>217</v>
      </c>
      <c r="T16" s="36">
        <f t="shared" si="5"/>
        <v>217</v>
      </c>
      <c r="U16" s="110">
        <f t="shared" si="2"/>
        <v>0</v>
      </c>
    </row>
    <row r="17" spans="1:21" ht="12.75">
      <c r="A17" s="26" t="s">
        <v>33</v>
      </c>
      <c r="B17" s="22" t="s">
        <v>15</v>
      </c>
      <c r="C17" s="5">
        <v>0</v>
      </c>
      <c r="D17" s="1">
        <v>29</v>
      </c>
      <c r="E17" s="4">
        <v>29</v>
      </c>
      <c r="F17" s="8">
        <v>0</v>
      </c>
      <c r="G17" s="1">
        <v>0</v>
      </c>
      <c r="H17" s="9">
        <v>0</v>
      </c>
      <c r="I17" s="5">
        <v>0</v>
      </c>
      <c r="J17" s="1">
        <v>0</v>
      </c>
      <c r="K17" s="4">
        <v>0</v>
      </c>
      <c r="L17" s="8">
        <v>0</v>
      </c>
      <c r="M17" s="1">
        <v>0</v>
      </c>
      <c r="N17" s="9">
        <v>0</v>
      </c>
      <c r="O17" s="5">
        <v>0</v>
      </c>
      <c r="P17" s="1">
        <v>0</v>
      </c>
      <c r="Q17" s="9">
        <v>0</v>
      </c>
      <c r="R17" s="34">
        <f t="shared" si="5"/>
        <v>0</v>
      </c>
      <c r="S17" s="35">
        <f t="shared" si="5"/>
        <v>29</v>
      </c>
      <c r="T17" s="36">
        <f t="shared" si="5"/>
        <v>29</v>
      </c>
      <c r="U17" s="110">
        <f t="shared" si="2"/>
        <v>0</v>
      </c>
    </row>
    <row r="18" spans="1:21" ht="12.75">
      <c r="A18" s="26" t="s">
        <v>33</v>
      </c>
      <c r="B18" s="22" t="s">
        <v>35</v>
      </c>
      <c r="C18" s="5">
        <v>0</v>
      </c>
      <c r="D18" s="1">
        <v>0</v>
      </c>
      <c r="E18" s="4">
        <v>0</v>
      </c>
      <c r="F18" s="8">
        <v>0</v>
      </c>
      <c r="G18" s="1">
        <v>0</v>
      </c>
      <c r="H18" s="9">
        <v>0</v>
      </c>
      <c r="I18" s="5">
        <v>0</v>
      </c>
      <c r="J18" s="59">
        <v>3194</v>
      </c>
      <c r="K18" s="60">
        <v>3194</v>
      </c>
      <c r="L18" s="8">
        <v>0</v>
      </c>
      <c r="M18" s="1">
        <v>0</v>
      </c>
      <c r="N18" s="9">
        <v>0</v>
      </c>
      <c r="O18" s="5">
        <v>0</v>
      </c>
      <c r="P18" s="1">
        <v>0</v>
      </c>
      <c r="Q18" s="9">
        <v>0</v>
      </c>
      <c r="R18" s="34">
        <f t="shared" si="5"/>
        <v>0</v>
      </c>
      <c r="S18" s="35">
        <f t="shared" si="5"/>
        <v>3194</v>
      </c>
      <c r="T18" s="36">
        <f t="shared" si="5"/>
        <v>3194</v>
      </c>
      <c r="U18" s="110">
        <f t="shared" si="2"/>
        <v>0</v>
      </c>
    </row>
    <row r="19" spans="1:21" ht="12.75">
      <c r="A19" s="26" t="s">
        <v>33</v>
      </c>
      <c r="B19" s="22" t="s">
        <v>36</v>
      </c>
      <c r="C19" s="5">
        <v>0</v>
      </c>
      <c r="D19" s="1">
        <v>0</v>
      </c>
      <c r="E19" s="4">
        <v>0</v>
      </c>
      <c r="F19" s="8">
        <v>0</v>
      </c>
      <c r="G19" s="59">
        <v>1095</v>
      </c>
      <c r="H19" s="62">
        <v>1095</v>
      </c>
      <c r="I19" s="5">
        <v>0</v>
      </c>
      <c r="J19" s="1">
        <v>0</v>
      </c>
      <c r="K19" s="4">
        <v>0</v>
      </c>
      <c r="L19" s="8">
        <v>0</v>
      </c>
      <c r="M19" s="1">
        <v>0</v>
      </c>
      <c r="N19" s="9">
        <v>0</v>
      </c>
      <c r="O19" s="5">
        <v>0</v>
      </c>
      <c r="P19" s="1">
        <v>0</v>
      </c>
      <c r="Q19" s="9">
        <v>0</v>
      </c>
      <c r="R19" s="34">
        <f t="shared" si="5"/>
        <v>0</v>
      </c>
      <c r="S19" s="35">
        <f t="shared" si="5"/>
        <v>1095</v>
      </c>
      <c r="T19" s="36">
        <f t="shared" si="5"/>
        <v>1095</v>
      </c>
      <c r="U19" s="110">
        <f t="shared" si="2"/>
        <v>0</v>
      </c>
    </row>
    <row r="20" spans="1:21" ht="12.75">
      <c r="A20" s="26" t="s">
        <v>33</v>
      </c>
      <c r="B20" s="22" t="s">
        <v>37</v>
      </c>
      <c r="C20" s="5">
        <v>0</v>
      </c>
      <c r="D20" s="1">
        <v>0</v>
      </c>
      <c r="E20" s="4">
        <v>0</v>
      </c>
      <c r="F20" s="8">
        <v>0</v>
      </c>
      <c r="G20" s="1">
        <v>0</v>
      </c>
      <c r="H20" s="9">
        <v>0</v>
      </c>
      <c r="I20" s="5">
        <v>0</v>
      </c>
      <c r="J20" s="1">
        <v>0</v>
      </c>
      <c r="K20" s="4">
        <v>0</v>
      </c>
      <c r="L20" s="8">
        <v>0</v>
      </c>
      <c r="M20" s="1">
        <v>0</v>
      </c>
      <c r="N20" s="9">
        <v>0</v>
      </c>
      <c r="O20" s="5">
        <v>0</v>
      </c>
      <c r="P20" s="1">
        <v>0</v>
      </c>
      <c r="Q20" s="9">
        <v>0</v>
      </c>
      <c r="R20" s="34">
        <f t="shared" si="5"/>
        <v>0</v>
      </c>
      <c r="S20" s="35">
        <f t="shared" si="5"/>
        <v>0</v>
      </c>
      <c r="T20" s="36">
        <f t="shared" si="5"/>
        <v>0</v>
      </c>
      <c r="U20" s="110">
        <f t="shared" si="2"/>
        <v>0</v>
      </c>
    </row>
    <row r="21" spans="1:21" ht="12.75">
      <c r="A21" s="26" t="s">
        <v>33</v>
      </c>
      <c r="B21" s="22" t="s">
        <v>38</v>
      </c>
      <c r="C21" s="5">
        <v>0</v>
      </c>
      <c r="D21" s="1">
        <v>0</v>
      </c>
      <c r="E21" s="4">
        <v>0</v>
      </c>
      <c r="F21" s="8">
        <v>0</v>
      </c>
      <c r="G21" s="1">
        <v>0</v>
      </c>
      <c r="H21" s="9">
        <v>0</v>
      </c>
      <c r="I21" s="5">
        <v>0</v>
      </c>
      <c r="J21" s="1">
        <v>0</v>
      </c>
      <c r="K21" s="4">
        <v>0</v>
      </c>
      <c r="L21" s="8">
        <v>0</v>
      </c>
      <c r="M21" s="1">
        <v>0</v>
      </c>
      <c r="N21" s="9">
        <v>0</v>
      </c>
      <c r="O21" s="5">
        <v>0</v>
      </c>
      <c r="P21" s="1">
        <v>0</v>
      </c>
      <c r="Q21" s="9">
        <v>0</v>
      </c>
      <c r="R21" s="34">
        <f t="shared" si="5"/>
        <v>0</v>
      </c>
      <c r="S21" s="35">
        <f t="shared" si="5"/>
        <v>0</v>
      </c>
      <c r="T21" s="36">
        <f t="shared" si="5"/>
        <v>0</v>
      </c>
      <c r="U21" s="110">
        <f t="shared" si="2"/>
        <v>0</v>
      </c>
    </row>
    <row r="22" spans="1:21" ht="12.75">
      <c r="A22" s="26" t="s">
        <v>33</v>
      </c>
      <c r="B22" s="22" t="s">
        <v>39</v>
      </c>
      <c r="C22" s="5">
        <v>0</v>
      </c>
      <c r="D22" s="1">
        <v>0</v>
      </c>
      <c r="E22" s="4">
        <v>0</v>
      </c>
      <c r="F22" s="8">
        <v>0</v>
      </c>
      <c r="G22" s="1">
        <v>0</v>
      </c>
      <c r="H22" s="9">
        <v>0</v>
      </c>
      <c r="I22" s="5">
        <v>0</v>
      </c>
      <c r="J22" s="1">
        <v>0</v>
      </c>
      <c r="K22" s="4">
        <v>0</v>
      </c>
      <c r="L22" s="8">
        <v>0</v>
      </c>
      <c r="M22" s="1">
        <v>0</v>
      </c>
      <c r="N22" s="9">
        <v>0</v>
      </c>
      <c r="O22" s="5">
        <v>0</v>
      </c>
      <c r="P22" s="1">
        <v>0</v>
      </c>
      <c r="Q22" s="9">
        <v>0</v>
      </c>
      <c r="R22" s="34">
        <f t="shared" si="5"/>
        <v>0</v>
      </c>
      <c r="S22" s="35">
        <f t="shared" si="5"/>
        <v>0</v>
      </c>
      <c r="T22" s="36">
        <f t="shared" si="5"/>
        <v>0</v>
      </c>
      <c r="U22" s="110">
        <f t="shared" si="2"/>
        <v>0</v>
      </c>
    </row>
    <row r="23" spans="1:21" ht="12.75">
      <c r="A23" s="26" t="s">
        <v>33</v>
      </c>
      <c r="B23" s="22" t="s">
        <v>40</v>
      </c>
      <c r="C23" s="5">
        <v>0</v>
      </c>
      <c r="D23" s="1">
        <v>0</v>
      </c>
      <c r="E23" s="4">
        <v>0</v>
      </c>
      <c r="F23" s="8">
        <v>0</v>
      </c>
      <c r="G23" s="1">
        <v>0</v>
      </c>
      <c r="H23" s="9">
        <v>0</v>
      </c>
      <c r="I23" s="5">
        <v>0</v>
      </c>
      <c r="J23" s="1">
        <v>0</v>
      </c>
      <c r="K23" s="4">
        <v>0</v>
      </c>
      <c r="L23" s="8">
        <v>0</v>
      </c>
      <c r="M23" s="1">
        <v>0</v>
      </c>
      <c r="N23" s="9">
        <v>0</v>
      </c>
      <c r="O23" s="5">
        <v>0</v>
      </c>
      <c r="P23" s="1">
        <v>0</v>
      </c>
      <c r="Q23" s="9">
        <v>0</v>
      </c>
      <c r="R23" s="34">
        <f t="shared" si="5"/>
        <v>0</v>
      </c>
      <c r="S23" s="35">
        <f t="shared" si="5"/>
        <v>0</v>
      </c>
      <c r="T23" s="36">
        <f t="shared" si="5"/>
        <v>0</v>
      </c>
      <c r="U23" s="110">
        <f t="shared" si="2"/>
        <v>0</v>
      </c>
    </row>
    <row r="24" spans="1:21" ht="12.75">
      <c r="A24" s="26" t="s">
        <v>33</v>
      </c>
      <c r="B24" s="22" t="s">
        <v>11</v>
      </c>
      <c r="C24" s="5">
        <v>0</v>
      </c>
      <c r="D24" s="1">
        <v>0</v>
      </c>
      <c r="E24" s="4">
        <v>0</v>
      </c>
      <c r="F24" s="8">
        <v>0</v>
      </c>
      <c r="G24" s="1">
        <v>0</v>
      </c>
      <c r="H24" s="9">
        <v>0</v>
      </c>
      <c r="I24" s="5">
        <v>0</v>
      </c>
      <c r="J24" s="1">
        <v>0</v>
      </c>
      <c r="K24" s="4">
        <v>0</v>
      </c>
      <c r="L24" s="8">
        <v>0</v>
      </c>
      <c r="M24" s="1">
        <v>0</v>
      </c>
      <c r="N24" s="9">
        <v>0</v>
      </c>
      <c r="O24" s="5">
        <v>0</v>
      </c>
      <c r="P24" s="1">
        <v>0</v>
      </c>
      <c r="Q24" s="9">
        <v>0</v>
      </c>
      <c r="R24" s="34">
        <f t="shared" si="5"/>
        <v>0</v>
      </c>
      <c r="S24" s="35">
        <f t="shared" si="5"/>
        <v>0</v>
      </c>
      <c r="T24" s="36">
        <f t="shared" si="5"/>
        <v>0</v>
      </c>
      <c r="U24" s="110">
        <f t="shared" si="2"/>
        <v>0</v>
      </c>
    </row>
    <row r="25" spans="1:21" ht="13.5" thickBot="1">
      <c r="A25" s="27" t="s">
        <v>33</v>
      </c>
      <c r="B25" s="23" t="s">
        <v>12</v>
      </c>
      <c r="C25" s="15">
        <v>0</v>
      </c>
      <c r="D25" s="16">
        <v>0</v>
      </c>
      <c r="E25" s="17">
        <v>0</v>
      </c>
      <c r="F25" s="18">
        <v>0</v>
      </c>
      <c r="G25" s="16">
        <v>193</v>
      </c>
      <c r="H25" s="19">
        <v>193</v>
      </c>
      <c r="I25" s="15">
        <v>0</v>
      </c>
      <c r="J25" s="16">
        <v>0</v>
      </c>
      <c r="K25" s="17">
        <v>0</v>
      </c>
      <c r="L25" s="18">
        <v>0</v>
      </c>
      <c r="M25" s="16">
        <v>0</v>
      </c>
      <c r="N25" s="19">
        <v>0</v>
      </c>
      <c r="O25" s="15">
        <v>0</v>
      </c>
      <c r="P25" s="16">
        <v>0</v>
      </c>
      <c r="Q25" s="19">
        <v>0</v>
      </c>
      <c r="R25" s="44">
        <f t="shared" si="5"/>
        <v>0</v>
      </c>
      <c r="S25" s="45">
        <f t="shared" si="5"/>
        <v>193</v>
      </c>
      <c r="T25" s="46">
        <f t="shared" si="5"/>
        <v>193</v>
      </c>
      <c r="U25" s="110">
        <f t="shared" si="2"/>
        <v>0</v>
      </c>
    </row>
    <row r="26" spans="1:21" ht="26.25" thickBot="1">
      <c r="A26" s="29" t="s">
        <v>33</v>
      </c>
      <c r="B26" s="82" t="s">
        <v>41</v>
      </c>
      <c r="C26" s="83">
        <f>C5+C6</f>
        <v>262778</v>
      </c>
      <c r="D26" s="83">
        <f aca="true" t="shared" si="6" ref="D26:Q26">D5+D6</f>
        <v>270019</v>
      </c>
      <c r="E26" s="83">
        <f t="shared" si="6"/>
        <v>270019</v>
      </c>
      <c r="F26" s="83">
        <f t="shared" si="6"/>
        <v>1584354</v>
      </c>
      <c r="G26" s="83">
        <f t="shared" si="6"/>
        <v>1409829</v>
      </c>
      <c r="H26" s="83">
        <f t="shared" si="6"/>
        <v>1409765</v>
      </c>
      <c r="I26" s="83">
        <f t="shared" si="6"/>
        <v>862038</v>
      </c>
      <c r="J26" s="83">
        <f t="shared" si="6"/>
        <v>892669</v>
      </c>
      <c r="K26" s="83">
        <f t="shared" si="6"/>
        <v>892669</v>
      </c>
      <c r="L26" s="83">
        <f t="shared" si="6"/>
        <v>91073</v>
      </c>
      <c r="M26" s="83">
        <f t="shared" si="6"/>
        <v>301016</v>
      </c>
      <c r="N26" s="83">
        <f t="shared" si="6"/>
        <v>301016</v>
      </c>
      <c r="O26" s="83">
        <f t="shared" si="6"/>
        <v>103725</v>
      </c>
      <c r="P26" s="83">
        <f t="shared" si="6"/>
        <v>112651</v>
      </c>
      <c r="Q26" s="84">
        <f t="shared" si="6"/>
        <v>112651</v>
      </c>
      <c r="R26" s="83">
        <f>C26+F26+I26+L26+O26</f>
        <v>2903968</v>
      </c>
      <c r="S26" s="85">
        <f t="shared" si="5"/>
        <v>2986184</v>
      </c>
      <c r="T26" s="86">
        <f t="shared" si="5"/>
        <v>2986120</v>
      </c>
      <c r="U26" s="110">
        <f t="shared" si="2"/>
        <v>64</v>
      </c>
    </row>
    <row r="27" spans="1:21" ht="13.5" thickBot="1">
      <c r="A27" s="29"/>
      <c r="B27" s="87" t="s">
        <v>31</v>
      </c>
      <c r="C27" s="88">
        <f aca="true" t="shared" si="7" ref="C27:Q27">C29+C30+C31+C32+C33</f>
        <v>0</v>
      </c>
      <c r="D27" s="88">
        <f t="shared" si="7"/>
        <v>2833</v>
      </c>
      <c r="E27" s="88">
        <f t="shared" si="7"/>
        <v>2833</v>
      </c>
      <c r="F27" s="88">
        <f t="shared" si="7"/>
        <v>5122</v>
      </c>
      <c r="G27" s="88">
        <f t="shared" si="7"/>
        <v>6223</v>
      </c>
      <c r="H27" s="88">
        <f t="shared" si="7"/>
        <v>6223</v>
      </c>
      <c r="I27" s="88">
        <f t="shared" si="7"/>
        <v>0</v>
      </c>
      <c r="J27" s="88">
        <f t="shared" si="7"/>
        <v>1243</v>
      </c>
      <c r="K27" s="88">
        <f t="shared" si="7"/>
        <v>1243</v>
      </c>
      <c r="L27" s="88">
        <f t="shared" si="7"/>
        <v>0</v>
      </c>
      <c r="M27" s="88">
        <f t="shared" si="7"/>
        <v>25</v>
      </c>
      <c r="N27" s="88">
        <f t="shared" si="7"/>
        <v>25</v>
      </c>
      <c r="O27" s="88">
        <f t="shared" si="7"/>
        <v>0</v>
      </c>
      <c r="P27" s="88">
        <f t="shared" si="7"/>
        <v>0</v>
      </c>
      <c r="Q27" s="88">
        <f t="shared" si="7"/>
        <v>0</v>
      </c>
      <c r="R27" s="83">
        <f>C27+F27+I27+L27+O27</f>
        <v>5122</v>
      </c>
      <c r="S27" s="85">
        <f>D27+G27+J27+M27+P27</f>
        <v>10324</v>
      </c>
      <c r="T27" s="86">
        <f>E27+H27+K27+N27+Q27</f>
        <v>10324</v>
      </c>
      <c r="U27" s="110">
        <f t="shared" si="2"/>
        <v>0</v>
      </c>
    </row>
    <row r="28" spans="1:21" ht="12.75">
      <c r="A28" s="26"/>
      <c r="B28" s="218" t="s">
        <v>7</v>
      </c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23"/>
      <c r="U28" s="138"/>
    </row>
    <row r="29" spans="1:21" ht="12.75">
      <c r="A29" s="24" t="s">
        <v>34</v>
      </c>
      <c r="B29" s="58" t="s">
        <v>17</v>
      </c>
      <c r="C29" s="47">
        <v>0</v>
      </c>
      <c r="D29" s="59">
        <v>0</v>
      </c>
      <c r="E29" s="60">
        <v>0</v>
      </c>
      <c r="F29" s="61">
        <v>5122</v>
      </c>
      <c r="G29" s="59">
        <v>6021</v>
      </c>
      <c r="H29" s="62">
        <v>6021</v>
      </c>
      <c r="I29" s="47">
        <v>0</v>
      </c>
      <c r="J29" s="59">
        <v>1143</v>
      </c>
      <c r="K29" s="60">
        <v>1143</v>
      </c>
      <c r="L29" s="61">
        <v>0</v>
      </c>
      <c r="M29" s="59">
        <v>0</v>
      </c>
      <c r="N29" s="62">
        <v>0</v>
      </c>
      <c r="O29" s="47">
        <v>0</v>
      </c>
      <c r="P29" s="59">
        <v>0</v>
      </c>
      <c r="Q29" s="62">
        <v>0</v>
      </c>
      <c r="R29" s="48">
        <f>C29+F29+I29+L29+O29</f>
        <v>5122</v>
      </c>
      <c r="S29" s="49">
        <f>D29+G29+J29+M29+P29</f>
        <v>7164</v>
      </c>
      <c r="T29" s="50">
        <f>E29+H29+K29+N29+Q29</f>
        <v>7164</v>
      </c>
      <c r="U29" s="110">
        <f t="shared" si="2"/>
        <v>0</v>
      </c>
    </row>
    <row r="30" spans="1:21" ht="12.75">
      <c r="A30" s="52">
        <v>7805</v>
      </c>
      <c r="B30" s="89" t="s">
        <v>21</v>
      </c>
      <c r="C30" s="47">
        <v>0</v>
      </c>
      <c r="D30" s="59">
        <v>0</v>
      </c>
      <c r="E30" s="60">
        <v>0</v>
      </c>
      <c r="F30" s="61">
        <v>0</v>
      </c>
      <c r="G30" s="59">
        <v>202</v>
      </c>
      <c r="H30" s="62">
        <v>202</v>
      </c>
      <c r="I30" s="47">
        <v>0</v>
      </c>
      <c r="J30" s="59">
        <v>100</v>
      </c>
      <c r="K30" s="60">
        <v>100</v>
      </c>
      <c r="L30" s="61">
        <v>0</v>
      </c>
      <c r="M30" s="59">
        <v>25</v>
      </c>
      <c r="N30" s="62">
        <v>25</v>
      </c>
      <c r="O30" s="47">
        <v>0</v>
      </c>
      <c r="P30" s="59">
        <v>0</v>
      </c>
      <c r="Q30" s="62">
        <v>0</v>
      </c>
      <c r="R30" s="48">
        <f aca="true" t="shared" si="8" ref="R30:T33">C30+F30+I30+L30+O30</f>
        <v>0</v>
      </c>
      <c r="S30" s="49">
        <f t="shared" si="8"/>
        <v>327</v>
      </c>
      <c r="T30" s="50">
        <f t="shared" si="8"/>
        <v>327</v>
      </c>
      <c r="U30" s="110">
        <f t="shared" si="2"/>
        <v>0</v>
      </c>
    </row>
    <row r="31" spans="1:21" ht="12.75">
      <c r="A31" s="52">
        <v>7802</v>
      </c>
      <c r="B31" s="58" t="s">
        <v>18</v>
      </c>
      <c r="C31" s="47">
        <v>0</v>
      </c>
      <c r="D31" s="59">
        <v>2833</v>
      </c>
      <c r="E31" s="60">
        <v>2833</v>
      </c>
      <c r="F31" s="61">
        <v>0</v>
      </c>
      <c r="G31" s="59">
        <v>0</v>
      </c>
      <c r="H31" s="62">
        <v>0</v>
      </c>
      <c r="I31" s="47">
        <v>0</v>
      </c>
      <c r="J31" s="59">
        <v>0</v>
      </c>
      <c r="K31" s="60">
        <v>0</v>
      </c>
      <c r="L31" s="61">
        <v>0</v>
      </c>
      <c r="M31" s="59">
        <v>0</v>
      </c>
      <c r="N31" s="62">
        <v>0</v>
      </c>
      <c r="O31" s="47">
        <v>0</v>
      </c>
      <c r="P31" s="59">
        <v>0</v>
      </c>
      <c r="Q31" s="62">
        <v>0</v>
      </c>
      <c r="R31" s="48">
        <f t="shared" si="8"/>
        <v>0</v>
      </c>
      <c r="S31" s="49">
        <f t="shared" si="8"/>
        <v>2833</v>
      </c>
      <c r="T31" s="50">
        <f t="shared" si="8"/>
        <v>2833</v>
      </c>
      <c r="U31" s="110">
        <f t="shared" si="2"/>
        <v>0</v>
      </c>
    </row>
    <row r="32" spans="1:21" ht="12.75">
      <c r="A32" s="24"/>
      <c r="B32" s="58" t="s">
        <v>14</v>
      </c>
      <c r="C32" s="47">
        <v>0</v>
      </c>
      <c r="D32" s="59">
        <v>0</v>
      </c>
      <c r="E32" s="60">
        <v>0</v>
      </c>
      <c r="F32" s="61">
        <v>0</v>
      </c>
      <c r="G32" s="59">
        <v>0</v>
      </c>
      <c r="H32" s="62">
        <v>0</v>
      </c>
      <c r="I32" s="47">
        <v>0</v>
      </c>
      <c r="J32" s="59">
        <v>0</v>
      </c>
      <c r="K32" s="60">
        <v>0</v>
      </c>
      <c r="L32" s="61">
        <v>0</v>
      </c>
      <c r="M32" s="59">
        <v>0</v>
      </c>
      <c r="N32" s="62">
        <v>0</v>
      </c>
      <c r="O32" s="47">
        <v>0</v>
      </c>
      <c r="P32" s="59">
        <v>0</v>
      </c>
      <c r="Q32" s="62">
        <v>0</v>
      </c>
      <c r="R32" s="48">
        <f t="shared" si="8"/>
        <v>0</v>
      </c>
      <c r="S32" s="49">
        <f t="shared" si="8"/>
        <v>0</v>
      </c>
      <c r="T32" s="50">
        <f t="shared" si="8"/>
        <v>0</v>
      </c>
      <c r="U32" s="110">
        <f t="shared" si="2"/>
        <v>0</v>
      </c>
    </row>
    <row r="33" spans="1:21" ht="13.5" thickBot="1">
      <c r="A33" s="25"/>
      <c r="B33" s="90" t="s">
        <v>20</v>
      </c>
      <c r="C33" s="91">
        <v>0</v>
      </c>
      <c r="D33" s="92">
        <v>0</v>
      </c>
      <c r="E33" s="93">
        <v>0</v>
      </c>
      <c r="F33" s="94">
        <v>0</v>
      </c>
      <c r="G33" s="92">
        <v>0</v>
      </c>
      <c r="H33" s="95">
        <v>0</v>
      </c>
      <c r="I33" s="91">
        <v>0</v>
      </c>
      <c r="J33" s="92">
        <v>0</v>
      </c>
      <c r="K33" s="93">
        <v>0</v>
      </c>
      <c r="L33" s="94">
        <v>0</v>
      </c>
      <c r="M33" s="92">
        <v>0</v>
      </c>
      <c r="N33" s="95">
        <v>0</v>
      </c>
      <c r="O33" s="91">
        <v>0</v>
      </c>
      <c r="P33" s="92">
        <v>0</v>
      </c>
      <c r="Q33" s="95">
        <v>0</v>
      </c>
      <c r="R33" s="96">
        <f t="shared" si="8"/>
        <v>0</v>
      </c>
      <c r="S33" s="97">
        <f t="shared" si="8"/>
        <v>0</v>
      </c>
      <c r="T33" s="98">
        <f t="shared" si="8"/>
        <v>0</v>
      </c>
      <c r="U33" s="110">
        <f t="shared" si="2"/>
        <v>0</v>
      </c>
    </row>
  </sheetData>
  <mergeCells count="13">
    <mergeCell ref="A1:T1"/>
    <mergeCell ref="A3:A4"/>
    <mergeCell ref="B3:B4"/>
    <mergeCell ref="C3:E3"/>
    <mergeCell ref="F3:H3"/>
    <mergeCell ref="I3:K3"/>
    <mergeCell ref="L3:N3"/>
    <mergeCell ref="O3:Q3"/>
    <mergeCell ref="R3:T3"/>
    <mergeCell ref="B7:T7"/>
    <mergeCell ref="B14:T14"/>
    <mergeCell ref="U3:U4"/>
    <mergeCell ref="B28:T28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C1">
      <selection activeCell="B43" sqref="B43"/>
    </sheetView>
  </sheetViews>
  <sheetFormatPr defaultColWidth="9.140625" defaultRowHeight="12.75"/>
  <cols>
    <col min="1" max="1" width="0" style="0" hidden="1" customWidth="1"/>
    <col min="2" max="2" width="33.00390625" style="0" customWidth="1"/>
  </cols>
  <sheetData>
    <row r="1" spans="1:20" ht="18.75" thickBot="1">
      <c r="A1" s="202" t="s">
        <v>42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</row>
    <row r="2" spans="1:2" ht="13.5" thickBot="1">
      <c r="A2" s="27"/>
      <c r="B2" s="3"/>
    </row>
    <row r="3" spans="1:21" ht="12.75">
      <c r="A3" s="205" t="s">
        <v>32</v>
      </c>
      <c r="B3" s="207" t="s">
        <v>54</v>
      </c>
      <c r="C3" s="209" t="s">
        <v>3</v>
      </c>
      <c r="D3" s="210"/>
      <c r="E3" s="211"/>
      <c r="F3" s="212" t="s">
        <v>4</v>
      </c>
      <c r="G3" s="210"/>
      <c r="H3" s="213"/>
      <c r="I3" s="209" t="s">
        <v>5</v>
      </c>
      <c r="J3" s="210"/>
      <c r="K3" s="211"/>
      <c r="L3" s="212" t="s">
        <v>6</v>
      </c>
      <c r="M3" s="210"/>
      <c r="N3" s="213"/>
      <c r="O3" s="209" t="s">
        <v>19</v>
      </c>
      <c r="P3" s="210"/>
      <c r="Q3" s="213"/>
      <c r="R3" s="209" t="s">
        <v>30</v>
      </c>
      <c r="S3" s="210"/>
      <c r="T3" s="211"/>
      <c r="U3" s="216" t="s">
        <v>58</v>
      </c>
    </row>
    <row r="4" spans="1:21" ht="13.5" thickBot="1">
      <c r="A4" s="206"/>
      <c r="B4" s="208"/>
      <c r="C4" s="37" t="s">
        <v>2</v>
      </c>
      <c r="D4" s="38" t="s">
        <v>0</v>
      </c>
      <c r="E4" s="39" t="s">
        <v>1</v>
      </c>
      <c r="F4" s="40" t="s">
        <v>2</v>
      </c>
      <c r="G4" s="38" t="s">
        <v>0</v>
      </c>
      <c r="H4" s="41" t="s">
        <v>1</v>
      </c>
      <c r="I4" s="37" t="s">
        <v>2</v>
      </c>
      <c r="J4" s="38" t="s">
        <v>0</v>
      </c>
      <c r="K4" s="39" t="s">
        <v>1</v>
      </c>
      <c r="L4" s="40" t="s">
        <v>2</v>
      </c>
      <c r="M4" s="38" t="s">
        <v>0</v>
      </c>
      <c r="N4" s="41" t="s">
        <v>1</v>
      </c>
      <c r="O4" s="37" t="s">
        <v>2</v>
      </c>
      <c r="P4" s="38" t="s">
        <v>0</v>
      </c>
      <c r="Q4" s="41" t="s">
        <v>1</v>
      </c>
      <c r="R4" s="37" t="s">
        <v>2</v>
      </c>
      <c r="S4" s="38" t="s">
        <v>0</v>
      </c>
      <c r="T4" s="39" t="s">
        <v>1</v>
      </c>
      <c r="U4" s="217"/>
    </row>
    <row r="5" spans="1:21" ht="12.75">
      <c r="A5" s="26" t="s">
        <v>33</v>
      </c>
      <c r="B5" s="53" t="s">
        <v>23</v>
      </c>
      <c r="C5" s="48">
        <v>175502</v>
      </c>
      <c r="D5" s="49">
        <v>181779</v>
      </c>
      <c r="E5" s="50">
        <v>181729</v>
      </c>
      <c r="F5" s="54">
        <v>1416814</v>
      </c>
      <c r="G5" s="49">
        <v>1430830</v>
      </c>
      <c r="H5" s="49">
        <v>1430830</v>
      </c>
      <c r="I5" s="48">
        <v>1107956</v>
      </c>
      <c r="J5" s="49">
        <v>1125411</v>
      </c>
      <c r="K5" s="49">
        <v>1125411</v>
      </c>
      <c r="L5" s="54">
        <v>16573</v>
      </c>
      <c r="M5" s="49">
        <v>16526</v>
      </c>
      <c r="N5" s="49">
        <v>16526</v>
      </c>
      <c r="O5" s="48">
        <v>32232</v>
      </c>
      <c r="P5" s="49">
        <v>32596</v>
      </c>
      <c r="Q5" s="49">
        <v>32596</v>
      </c>
      <c r="R5" s="48">
        <f aca="true" t="shared" si="0" ref="R5:T6">C5+F5+I5+L5+O5</f>
        <v>2749077</v>
      </c>
      <c r="S5" s="49">
        <f t="shared" si="0"/>
        <v>2787142</v>
      </c>
      <c r="T5" s="50">
        <f t="shared" si="0"/>
        <v>2787092</v>
      </c>
      <c r="U5" s="110">
        <f>S5-T5</f>
        <v>50</v>
      </c>
    </row>
    <row r="6" spans="1:21" ht="12.75">
      <c r="A6" s="26" t="s">
        <v>33</v>
      </c>
      <c r="B6" s="56" t="s">
        <v>24</v>
      </c>
      <c r="C6" s="51">
        <f>C8+C9+C10+C11+C12+C13</f>
        <v>0</v>
      </c>
      <c r="D6" s="51">
        <f aca="true" t="shared" si="1" ref="D6:Q6">D8+D9+D10+D11+D12+D13</f>
        <v>4187</v>
      </c>
      <c r="E6" s="51">
        <f t="shared" si="1"/>
        <v>4180</v>
      </c>
      <c r="F6" s="51">
        <f t="shared" si="1"/>
        <v>43020</v>
      </c>
      <c r="G6" s="51">
        <f t="shared" si="1"/>
        <v>59229</v>
      </c>
      <c r="H6" s="51">
        <f t="shared" si="1"/>
        <v>59228</v>
      </c>
      <c r="I6" s="51">
        <f t="shared" si="1"/>
        <v>3186</v>
      </c>
      <c r="J6" s="51">
        <f t="shared" si="1"/>
        <v>19320</v>
      </c>
      <c r="K6" s="51">
        <f t="shared" si="1"/>
        <v>19319</v>
      </c>
      <c r="L6" s="51">
        <f t="shared" si="1"/>
        <v>0</v>
      </c>
      <c r="M6" s="51">
        <f t="shared" si="1"/>
        <v>401</v>
      </c>
      <c r="N6" s="51">
        <f t="shared" si="1"/>
        <v>401</v>
      </c>
      <c r="O6" s="51">
        <f t="shared" si="1"/>
        <v>0</v>
      </c>
      <c r="P6" s="51">
        <f t="shared" si="1"/>
        <v>79</v>
      </c>
      <c r="Q6" s="57">
        <f t="shared" si="1"/>
        <v>80</v>
      </c>
      <c r="R6" s="48">
        <f t="shared" si="0"/>
        <v>46206</v>
      </c>
      <c r="S6" s="49">
        <f t="shared" si="0"/>
        <v>83216</v>
      </c>
      <c r="T6" s="50">
        <f t="shared" si="0"/>
        <v>83208</v>
      </c>
      <c r="U6" s="110">
        <f aca="true" t="shared" si="2" ref="U6:U33">S6-T6</f>
        <v>8</v>
      </c>
    </row>
    <row r="7" spans="1:21" ht="12.75">
      <c r="A7" s="24"/>
      <c r="B7" s="214" t="s">
        <v>7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24"/>
      <c r="U7" s="138"/>
    </row>
    <row r="8" spans="1:21" ht="12.75">
      <c r="A8" s="26" t="s">
        <v>33</v>
      </c>
      <c r="B8" s="58" t="s">
        <v>25</v>
      </c>
      <c r="C8" s="47">
        <v>0</v>
      </c>
      <c r="D8" s="59">
        <v>400</v>
      </c>
      <c r="E8" s="60">
        <v>400</v>
      </c>
      <c r="F8" s="61">
        <v>1653</v>
      </c>
      <c r="G8" s="59">
        <v>1591</v>
      </c>
      <c r="H8" s="62">
        <v>1591</v>
      </c>
      <c r="I8" s="47">
        <v>0</v>
      </c>
      <c r="J8" s="59">
        <v>0</v>
      </c>
      <c r="K8" s="60">
        <v>0</v>
      </c>
      <c r="L8" s="61">
        <v>0</v>
      </c>
      <c r="M8" s="59">
        <v>0</v>
      </c>
      <c r="N8" s="62">
        <v>0</v>
      </c>
      <c r="O8" s="47">
        <v>0</v>
      </c>
      <c r="P8" s="59">
        <v>0</v>
      </c>
      <c r="Q8" s="62">
        <v>0</v>
      </c>
      <c r="R8" s="48">
        <f aca="true" t="shared" si="3" ref="R8:T13">C8+F8+I8+L8+O8</f>
        <v>1653</v>
      </c>
      <c r="S8" s="49">
        <f t="shared" si="3"/>
        <v>1991</v>
      </c>
      <c r="T8" s="50">
        <f t="shared" si="3"/>
        <v>1991</v>
      </c>
      <c r="U8" s="110">
        <f t="shared" si="2"/>
        <v>0</v>
      </c>
    </row>
    <row r="9" spans="1:21" ht="12.75">
      <c r="A9" s="26" t="s">
        <v>33</v>
      </c>
      <c r="B9" s="58" t="s">
        <v>8</v>
      </c>
      <c r="C9" s="47">
        <v>0</v>
      </c>
      <c r="D9" s="59">
        <v>229</v>
      </c>
      <c r="E9" s="60">
        <v>229</v>
      </c>
      <c r="F9" s="61">
        <v>2757</v>
      </c>
      <c r="G9" s="59">
        <v>3019</v>
      </c>
      <c r="H9" s="62">
        <v>3019</v>
      </c>
      <c r="I9" s="47">
        <v>0</v>
      </c>
      <c r="J9" s="59">
        <v>2138</v>
      </c>
      <c r="K9" s="60">
        <v>2137</v>
      </c>
      <c r="L9" s="61">
        <v>0</v>
      </c>
      <c r="M9" s="59">
        <v>0</v>
      </c>
      <c r="N9" s="62">
        <v>0</v>
      </c>
      <c r="O9" s="47">
        <v>0</v>
      </c>
      <c r="P9" s="59">
        <v>0</v>
      </c>
      <c r="Q9" s="62">
        <v>0</v>
      </c>
      <c r="R9" s="48">
        <f t="shared" si="3"/>
        <v>2757</v>
      </c>
      <c r="S9" s="49">
        <f t="shared" si="3"/>
        <v>5386</v>
      </c>
      <c r="T9" s="50">
        <f t="shared" si="3"/>
        <v>5385</v>
      </c>
      <c r="U9" s="110">
        <f t="shared" si="2"/>
        <v>1</v>
      </c>
    </row>
    <row r="10" spans="1:21" ht="12.75">
      <c r="A10" s="26" t="s">
        <v>33</v>
      </c>
      <c r="B10" s="58" t="s">
        <v>9</v>
      </c>
      <c r="C10" s="47">
        <v>0</v>
      </c>
      <c r="D10" s="59">
        <v>715</v>
      </c>
      <c r="E10" s="60">
        <v>708</v>
      </c>
      <c r="F10" s="61">
        <v>9013</v>
      </c>
      <c r="G10" s="59">
        <v>11885</v>
      </c>
      <c r="H10" s="62">
        <v>11885</v>
      </c>
      <c r="I10" s="47">
        <v>0</v>
      </c>
      <c r="J10" s="59">
        <v>0</v>
      </c>
      <c r="K10" s="60">
        <v>0</v>
      </c>
      <c r="L10" s="61">
        <v>0</v>
      </c>
      <c r="M10" s="59">
        <v>0</v>
      </c>
      <c r="N10" s="62">
        <v>0</v>
      </c>
      <c r="O10" s="47">
        <v>0</v>
      </c>
      <c r="P10" s="59">
        <v>0</v>
      </c>
      <c r="Q10" s="62">
        <v>0</v>
      </c>
      <c r="R10" s="48">
        <f t="shared" si="3"/>
        <v>9013</v>
      </c>
      <c r="S10" s="49">
        <f t="shared" si="3"/>
        <v>12600</v>
      </c>
      <c r="T10" s="50">
        <f t="shared" si="3"/>
        <v>12593</v>
      </c>
      <c r="U10" s="110">
        <f t="shared" si="2"/>
        <v>7</v>
      </c>
    </row>
    <row r="11" spans="1:21" ht="12.75">
      <c r="A11" s="26" t="s">
        <v>33</v>
      </c>
      <c r="B11" s="58" t="s">
        <v>26</v>
      </c>
      <c r="C11" s="47">
        <v>0</v>
      </c>
      <c r="D11" s="59">
        <v>770</v>
      </c>
      <c r="E11" s="60">
        <v>770</v>
      </c>
      <c r="F11" s="61">
        <v>28384</v>
      </c>
      <c r="G11" s="131">
        <v>38982</v>
      </c>
      <c r="H11" s="132">
        <v>38981</v>
      </c>
      <c r="I11" s="47">
        <v>3186</v>
      </c>
      <c r="J11" s="59">
        <v>16582</v>
      </c>
      <c r="K11" s="60">
        <v>16582</v>
      </c>
      <c r="L11" s="61">
        <v>0</v>
      </c>
      <c r="M11" s="59">
        <v>401</v>
      </c>
      <c r="N11" s="62">
        <v>401</v>
      </c>
      <c r="O11" s="47">
        <v>0</v>
      </c>
      <c r="P11" s="131">
        <v>79</v>
      </c>
      <c r="Q11" s="132">
        <v>80</v>
      </c>
      <c r="R11" s="48">
        <f t="shared" si="3"/>
        <v>31570</v>
      </c>
      <c r="S11" s="49">
        <f t="shared" si="3"/>
        <v>56814</v>
      </c>
      <c r="T11" s="50">
        <f t="shared" si="3"/>
        <v>56814</v>
      </c>
      <c r="U11" s="110">
        <f t="shared" si="2"/>
        <v>0</v>
      </c>
    </row>
    <row r="12" spans="1:21" ht="12.75">
      <c r="A12" s="26" t="s">
        <v>33</v>
      </c>
      <c r="B12" s="58" t="s">
        <v>27</v>
      </c>
      <c r="C12" s="47">
        <v>0</v>
      </c>
      <c r="D12" s="59">
        <v>2040</v>
      </c>
      <c r="E12" s="60">
        <v>2040</v>
      </c>
      <c r="F12" s="61">
        <v>1000</v>
      </c>
      <c r="G12" s="59">
        <v>2300</v>
      </c>
      <c r="H12" s="62">
        <v>2300</v>
      </c>
      <c r="I12" s="47">
        <v>0</v>
      </c>
      <c r="J12" s="59">
        <v>100</v>
      </c>
      <c r="K12" s="60">
        <v>100</v>
      </c>
      <c r="L12" s="61">
        <v>0</v>
      </c>
      <c r="M12" s="59">
        <v>0</v>
      </c>
      <c r="N12" s="62">
        <v>0</v>
      </c>
      <c r="O12" s="47">
        <v>0</v>
      </c>
      <c r="P12" s="59">
        <v>0</v>
      </c>
      <c r="Q12" s="62">
        <v>0</v>
      </c>
      <c r="R12" s="48">
        <f t="shared" si="3"/>
        <v>1000</v>
      </c>
      <c r="S12" s="49">
        <f t="shared" si="3"/>
        <v>4440</v>
      </c>
      <c r="T12" s="50">
        <f t="shared" si="3"/>
        <v>4440</v>
      </c>
      <c r="U12" s="110">
        <f t="shared" si="2"/>
        <v>0</v>
      </c>
    </row>
    <row r="13" spans="1:21" ht="12.75">
      <c r="A13" s="26" t="s">
        <v>33</v>
      </c>
      <c r="B13" s="58" t="s">
        <v>28</v>
      </c>
      <c r="C13" s="47">
        <f>C15+C16+C17+C18+C19+C20+C21+C22+C23+C24+C25</f>
        <v>0</v>
      </c>
      <c r="D13" s="47">
        <f aca="true" t="shared" si="4" ref="D13:Q13">D15+D16+D17+D18+D19+D20+D21+D22+D23+D24+D25</f>
        <v>33</v>
      </c>
      <c r="E13" s="47">
        <f t="shared" si="4"/>
        <v>33</v>
      </c>
      <c r="F13" s="47">
        <f t="shared" si="4"/>
        <v>213</v>
      </c>
      <c r="G13" s="47">
        <f t="shared" si="4"/>
        <v>1452</v>
      </c>
      <c r="H13" s="47">
        <f t="shared" si="4"/>
        <v>1452</v>
      </c>
      <c r="I13" s="47">
        <f t="shared" si="4"/>
        <v>0</v>
      </c>
      <c r="J13" s="47">
        <f t="shared" si="4"/>
        <v>500</v>
      </c>
      <c r="K13" s="47">
        <f t="shared" si="4"/>
        <v>500</v>
      </c>
      <c r="L13" s="47">
        <f t="shared" si="4"/>
        <v>0</v>
      </c>
      <c r="M13" s="47">
        <f t="shared" si="4"/>
        <v>0</v>
      </c>
      <c r="N13" s="47">
        <f t="shared" si="4"/>
        <v>0</v>
      </c>
      <c r="O13" s="47">
        <f t="shared" si="4"/>
        <v>0</v>
      </c>
      <c r="P13" s="47">
        <f t="shared" si="4"/>
        <v>0</v>
      </c>
      <c r="Q13" s="63">
        <f t="shared" si="4"/>
        <v>0</v>
      </c>
      <c r="R13" s="48">
        <f t="shared" si="3"/>
        <v>213</v>
      </c>
      <c r="S13" s="49">
        <f t="shared" si="3"/>
        <v>1985</v>
      </c>
      <c r="T13" s="50">
        <f t="shared" si="3"/>
        <v>1985</v>
      </c>
      <c r="U13" s="110">
        <f t="shared" si="2"/>
        <v>0</v>
      </c>
    </row>
    <row r="14" spans="1:21" ht="12.75">
      <c r="A14" s="24"/>
      <c r="B14" s="214" t="s">
        <v>29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24"/>
      <c r="U14" s="138"/>
    </row>
    <row r="15" spans="1:21" ht="12.75">
      <c r="A15" s="26" t="s">
        <v>33</v>
      </c>
      <c r="B15" s="64" t="s">
        <v>10</v>
      </c>
      <c r="C15" s="47">
        <v>0</v>
      </c>
      <c r="D15" s="59">
        <v>0</v>
      </c>
      <c r="E15" s="60">
        <v>0</v>
      </c>
      <c r="F15" s="61">
        <v>213</v>
      </c>
      <c r="G15" s="59">
        <v>395</v>
      </c>
      <c r="H15" s="62">
        <v>395</v>
      </c>
      <c r="I15" s="47">
        <v>0</v>
      </c>
      <c r="J15" s="59">
        <v>0</v>
      </c>
      <c r="K15" s="60">
        <v>0</v>
      </c>
      <c r="L15" s="61">
        <v>0</v>
      </c>
      <c r="M15" s="59">
        <v>0</v>
      </c>
      <c r="N15" s="62">
        <v>0</v>
      </c>
      <c r="O15" s="47">
        <v>0</v>
      </c>
      <c r="P15" s="59">
        <v>0</v>
      </c>
      <c r="Q15" s="62">
        <v>0</v>
      </c>
      <c r="R15" s="51">
        <f>C15+F15+I15+L15+O15</f>
        <v>213</v>
      </c>
      <c r="S15" s="65">
        <f>D15+G15+J15+M15+P15</f>
        <v>395</v>
      </c>
      <c r="T15" s="66">
        <f>E15+H15+K15+N15+Q15</f>
        <v>395</v>
      </c>
      <c r="U15" s="110">
        <f t="shared" si="2"/>
        <v>0</v>
      </c>
    </row>
    <row r="16" spans="1:21" ht="12.75">
      <c r="A16" s="26" t="s">
        <v>33</v>
      </c>
      <c r="B16" s="67" t="s">
        <v>13</v>
      </c>
      <c r="C16" s="68">
        <v>0</v>
      </c>
      <c r="D16" s="69">
        <v>33</v>
      </c>
      <c r="E16" s="70">
        <v>33</v>
      </c>
      <c r="F16" s="71">
        <v>0</v>
      </c>
      <c r="G16" s="69">
        <v>256</v>
      </c>
      <c r="H16" s="72">
        <v>256</v>
      </c>
      <c r="I16" s="68">
        <v>0</v>
      </c>
      <c r="J16" s="69">
        <v>0</v>
      </c>
      <c r="K16" s="70">
        <v>0</v>
      </c>
      <c r="L16" s="71">
        <v>0</v>
      </c>
      <c r="M16" s="69">
        <v>0</v>
      </c>
      <c r="N16" s="72">
        <v>0</v>
      </c>
      <c r="O16" s="68">
        <v>0</v>
      </c>
      <c r="P16" s="69">
        <v>0</v>
      </c>
      <c r="Q16" s="72">
        <v>0</v>
      </c>
      <c r="R16" s="51">
        <f aca="true" t="shared" si="5" ref="R16:T26">C16+F16+I16+L16+O16</f>
        <v>0</v>
      </c>
      <c r="S16" s="65">
        <f t="shared" si="5"/>
        <v>289</v>
      </c>
      <c r="T16" s="66">
        <f t="shared" si="5"/>
        <v>289</v>
      </c>
      <c r="U16" s="110">
        <f t="shared" si="2"/>
        <v>0</v>
      </c>
    </row>
    <row r="17" spans="1:21" ht="12.75">
      <c r="A17" s="26" t="s">
        <v>33</v>
      </c>
      <c r="B17" s="64" t="s">
        <v>15</v>
      </c>
      <c r="C17" s="47">
        <v>0</v>
      </c>
      <c r="D17" s="59">
        <v>0</v>
      </c>
      <c r="E17" s="60">
        <v>0</v>
      </c>
      <c r="F17" s="61">
        <v>0</v>
      </c>
      <c r="G17" s="59">
        <v>136</v>
      </c>
      <c r="H17" s="62">
        <v>136</v>
      </c>
      <c r="I17" s="47">
        <v>0</v>
      </c>
      <c r="J17" s="59">
        <v>0</v>
      </c>
      <c r="K17" s="60">
        <v>0</v>
      </c>
      <c r="L17" s="61">
        <v>0</v>
      </c>
      <c r="M17" s="59">
        <v>0</v>
      </c>
      <c r="N17" s="62">
        <v>0</v>
      </c>
      <c r="O17" s="47">
        <v>0</v>
      </c>
      <c r="P17" s="59">
        <v>0</v>
      </c>
      <c r="Q17" s="62">
        <v>0</v>
      </c>
      <c r="R17" s="51">
        <f t="shared" si="5"/>
        <v>0</v>
      </c>
      <c r="S17" s="65">
        <f t="shared" si="5"/>
        <v>136</v>
      </c>
      <c r="T17" s="66">
        <f t="shared" si="5"/>
        <v>136</v>
      </c>
      <c r="U17" s="110">
        <f t="shared" si="2"/>
        <v>0</v>
      </c>
    </row>
    <row r="18" spans="1:21" ht="12.75">
      <c r="A18" s="26" t="s">
        <v>33</v>
      </c>
      <c r="B18" s="64" t="s">
        <v>35</v>
      </c>
      <c r="C18" s="47">
        <v>0</v>
      </c>
      <c r="D18" s="59">
        <v>0</v>
      </c>
      <c r="E18" s="60">
        <v>0</v>
      </c>
      <c r="F18" s="61">
        <v>0</v>
      </c>
      <c r="G18" s="59">
        <v>0</v>
      </c>
      <c r="H18" s="62">
        <v>0</v>
      </c>
      <c r="I18" s="47">
        <v>0</v>
      </c>
      <c r="J18" s="59">
        <v>0</v>
      </c>
      <c r="K18" s="60">
        <v>0</v>
      </c>
      <c r="L18" s="61">
        <v>0</v>
      </c>
      <c r="M18" s="59">
        <v>0</v>
      </c>
      <c r="N18" s="62">
        <v>0</v>
      </c>
      <c r="O18" s="47">
        <v>0</v>
      </c>
      <c r="P18" s="59">
        <v>0</v>
      </c>
      <c r="Q18" s="62">
        <v>0</v>
      </c>
      <c r="R18" s="51">
        <f t="shared" si="5"/>
        <v>0</v>
      </c>
      <c r="S18" s="65">
        <f t="shared" si="5"/>
        <v>0</v>
      </c>
      <c r="T18" s="66">
        <f t="shared" si="5"/>
        <v>0</v>
      </c>
      <c r="U18" s="110">
        <f t="shared" si="2"/>
        <v>0</v>
      </c>
    </row>
    <row r="19" spans="1:21" ht="12.75">
      <c r="A19" s="26" t="s">
        <v>33</v>
      </c>
      <c r="B19" s="64" t="s">
        <v>36</v>
      </c>
      <c r="C19" s="47">
        <v>0</v>
      </c>
      <c r="D19" s="59">
        <v>0</v>
      </c>
      <c r="E19" s="60">
        <v>0</v>
      </c>
      <c r="F19" s="61">
        <v>0</v>
      </c>
      <c r="G19" s="59">
        <v>0</v>
      </c>
      <c r="H19" s="62">
        <v>0</v>
      </c>
      <c r="I19" s="47">
        <v>0</v>
      </c>
      <c r="J19" s="59">
        <v>0</v>
      </c>
      <c r="K19" s="60">
        <v>0</v>
      </c>
      <c r="L19" s="61">
        <v>0</v>
      </c>
      <c r="M19" s="59">
        <v>0</v>
      </c>
      <c r="N19" s="62">
        <v>0</v>
      </c>
      <c r="O19" s="47">
        <v>0</v>
      </c>
      <c r="P19" s="59">
        <v>0</v>
      </c>
      <c r="Q19" s="62">
        <v>0</v>
      </c>
      <c r="R19" s="51">
        <f t="shared" si="5"/>
        <v>0</v>
      </c>
      <c r="S19" s="65">
        <f t="shared" si="5"/>
        <v>0</v>
      </c>
      <c r="T19" s="66">
        <f t="shared" si="5"/>
        <v>0</v>
      </c>
      <c r="U19" s="110">
        <f t="shared" si="2"/>
        <v>0</v>
      </c>
    </row>
    <row r="20" spans="1:21" ht="12.75">
      <c r="A20" s="26" t="s">
        <v>33</v>
      </c>
      <c r="B20" s="64" t="s">
        <v>37</v>
      </c>
      <c r="C20" s="47">
        <v>0</v>
      </c>
      <c r="D20" s="59">
        <v>0</v>
      </c>
      <c r="E20" s="60">
        <v>0</v>
      </c>
      <c r="F20" s="61">
        <v>0</v>
      </c>
      <c r="G20" s="59">
        <v>0</v>
      </c>
      <c r="H20" s="62">
        <v>0</v>
      </c>
      <c r="I20" s="47">
        <v>0</v>
      </c>
      <c r="J20" s="59">
        <v>500</v>
      </c>
      <c r="K20" s="60">
        <v>500</v>
      </c>
      <c r="L20" s="61">
        <v>0</v>
      </c>
      <c r="M20" s="59">
        <v>0</v>
      </c>
      <c r="N20" s="62">
        <v>0</v>
      </c>
      <c r="O20" s="47">
        <v>0</v>
      </c>
      <c r="P20" s="59">
        <v>0</v>
      </c>
      <c r="Q20" s="62">
        <v>0</v>
      </c>
      <c r="R20" s="51">
        <f t="shared" si="5"/>
        <v>0</v>
      </c>
      <c r="S20" s="65">
        <f t="shared" si="5"/>
        <v>500</v>
      </c>
      <c r="T20" s="66">
        <f t="shared" si="5"/>
        <v>500</v>
      </c>
      <c r="U20" s="110">
        <f t="shared" si="2"/>
        <v>0</v>
      </c>
    </row>
    <row r="21" spans="1:21" ht="12.75">
      <c r="A21" s="26" t="s">
        <v>33</v>
      </c>
      <c r="B21" s="64" t="s">
        <v>38</v>
      </c>
      <c r="C21" s="47">
        <v>0</v>
      </c>
      <c r="D21" s="59">
        <v>0</v>
      </c>
      <c r="E21" s="60">
        <v>0</v>
      </c>
      <c r="F21" s="61">
        <v>0</v>
      </c>
      <c r="G21" s="59">
        <v>0</v>
      </c>
      <c r="H21" s="62">
        <v>0</v>
      </c>
      <c r="I21" s="47">
        <v>0</v>
      </c>
      <c r="J21" s="59">
        <v>0</v>
      </c>
      <c r="K21" s="60">
        <v>0</v>
      </c>
      <c r="L21" s="61">
        <v>0</v>
      </c>
      <c r="M21" s="59">
        <v>0</v>
      </c>
      <c r="N21" s="62">
        <v>0</v>
      </c>
      <c r="O21" s="47">
        <v>0</v>
      </c>
      <c r="P21" s="59">
        <v>0</v>
      </c>
      <c r="Q21" s="62">
        <v>0</v>
      </c>
      <c r="R21" s="51">
        <f t="shared" si="5"/>
        <v>0</v>
      </c>
      <c r="S21" s="65">
        <f t="shared" si="5"/>
        <v>0</v>
      </c>
      <c r="T21" s="66">
        <f t="shared" si="5"/>
        <v>0</v>
      </c>
      <c r="U21" s="110">
        <f t="shared" si="2"/>
        <v>0</v>
      </c>
    </row>
    <row r="22" spans="1:21" ht="12.75">
      <c r="A22" s="26" t="s">
        <v>33</v>
      </c>
      <c r="B22" s="64" t="s">
        <v>39</v>
      </c>
      <c r="C22" s="47">
        <v>0</v>
      </c>
      <c r="D22" s="59">
        <v>0</v>
      </c>
      <c r="E22" s="60">
        <v>0</v>
      </c>
      <c r="F22" s="61">
        <v>0</v>
      </c>
      <c r="G22" s="59">
        <v>0</v>
      </c>
      <c r="H22" s="62">
        <v>0</v>
      </c>
      <c r="I22" s="47">
        <v>0</v>
      </c>
      <c r="J22" s="59">
        <v>0</v>
      </c>
      <c r="K22" s="60">
        <v>0</v>
      </c>
      <c r="L22" s="61">
        <v>0</v>
      </c>
      <c r="M22" s="59">
        <v>0</v>
      </c>
      <c r="N22" s="62">
        <v>0</v>
      </c>
      <c r="O22" s="47">
        <v>0</v>
      </c>
      <c r="P22" s="59">
        <v>0</v>
      </c>
      <c r="Q22" s="62">
        <v>0</v>
      </c>
      <c r="R22" s="51">
        <f t="shared" si="5"/>
        <v>0</v>
      </c>
      <c r="S22" s="65">
        <f t="shared" si="5"/>
        <v>0</v>
      </c>
      <c r="T22" s="66">
        <f t="shared" si="5"/>
        <v>0</v>
      </c>
      <c r="U22" s="110">
        <f t="shared" si="2"/>
        <v>0</v>
      </c>
    </row>
    <row r="23" spans="1:21" ht="12.75">
      <c r="A23" s="26" t="s">
        <v>33</v>
      </c>
      <c r="B23" s="64" t="s">
        <v>40</v>
      </c>
      <c r="C23" s="47">
        <v>0</v>
      </c>
      <c r="D23" s="59">
        <v>0</v>
      </c>
      <c r="E23" s="60">
        <v>0</v>
      </c>
      <c r="F23" s="61">
        <v>0</v>
      </c>
      <c r="G23" s="59">
        <v>0</v>
      </c>
      <c r="H23" s="62">
        <v>0</v>
      </c>
      <c r="I23" s="47">
        <v>0</v>
      </c>
      <c r="J23" s="59">
        <v>0</v>
      </c>
      <c r="K23" s="60">
        <v>0</v>
      </c>
      <c r="L23" s="61">
        <v>0</v>
      </c>
      <c r="M23" s="59">
        <v>0</v>
      </c>
      <c r="N23" s="62">
        <v>0</v>
      </c>
      <c r="O23" s="47">
        <v>0</v>
      </c>
      <c r="P23" s="59">
        <v>0</v>
      </c>
      <c r="Q23" s="62">
        <v>0</v>
      </c>
      <c r="R23" s="51">
        <f t="shared" si="5"/>
        <v>0</v>
      </c>
      <c r="S23" s="65">
        <f t="shared" si="5"/>
        <v>0</v>
      </c>
      <c r="T23" s="66">
        <f t="shared" si="5"/>
        <v>0</v>
      </c>
      <c r="U23" s="110">
        <f t="shared" si="2"/>
        <v>0</v>
      </c>
    </row>
    <row r="24" spans="1:21" ht="12.75">
      <c r="A24" s="26" t="s">
        <v>33</v>
      </c>
      <c r="B24" s="64" t="s">
        <v>11</v>
      </c>
      <c r="C24" s="47">
        <v>0</v>
      </c>
      <c r="D24" s="59">
        <v>0</v>
      </c>
      <c r="E24" s="60">
        <v>0</v>
      </c>
      <c r="F24" s="61">
        <v>0</v>
      </c>
      <c r="G24" s="59">
        <v>0</v>
      </c>
      <c r="H24" s="62">
        <v>0</v>
      </c>
      <c r="I24" s="47">
        <v>0</v>
      </c>
      <c r="J24" s="59">
        <v>0</v>
      </c>
      <c r="K24" s="60">
        <v>0</v>
      </c>
      <c r="L24" s="61">
        <v>0</v>
      </c>
      <c r="M24" s="59">
        <v>0</v>
      </c>
      <c r="N24" s="62">
        <v>0</v>
      </c>
      <c r="O24" s="47">
        <v>0</v>
      </c>
      <c r="P24" s="59">
        <v>0</v>
      </c>
      <c r="Q24" s="62">
        <v>0</v>
      </c>
      <c r="R24" s="51">
        <f t="shared" si="5"/>
        <v>0</v>
      </c>
      <c r="S24" s="65">
        <f t="shared" si="5"/>
        <v>0</v>
      </c>
      <c r="T24" s="66">
        <f t="shared" si="5"/>
        <v>0</v>
      </c>
      <c r="U24" s="110">
        <f t="shared" si="2"/>
        <v>0</v>
      </c>
    </row>
    <row r="25" spans="1:21" ht="13.5" thickBot="1">
      <c r="A25" s="27" t="s">
        <v>33</v>
      </c>
      <c r="B25" s="73" t="s">
        <v>12</v>
      </c>
      <c r="C25" s="74">
        <v>0</v>
      </c>
      <c r="D25" s="75">
        <v>0</v>
      </c>
      <c r="E25" s="76">
        <v>0</v>
      </c>
      <c r="F25" s="77">
        <v>0</v>
      </c>
      <c r="G25" s="75">
        <v>665</v>
      </c>
      <c r="H25" s="78">
        <v>665</v>
      </c>
      <c r="I25" s="74">
        <v>0</v>
      </c>
      <c r="J25" s="75">
        <v>0</v>
      </c>
      <c r="K25" s="76">
        <v>0</v>
      </c>
      <c r="L25" s="77">
        <v>0</v>
      </c>
      <c r="M25" s="75">
        <v>0</v>
      </c>
      <c r="N25" s="78">
        <v>0</v>
      </c>
      <c r="O25" s="74">
        <v>0</v>
      </c>
      <c r="P25" s="75">
        <v>0</v>
      </c>
      <c r="Q25" s="78">
        <v>0</v>
      </c>
      <c r="R25" s="79">
        <f t="shared" si="5"/>
        <v>0</v>
      </c>
      <c r="S25" s="80">
        <f t="shared" si="5"/>
        <v>665</v>
      </c>
      <c r="T25" s="81">
        <f t="shared" si="5"/>
        <v>665</v>
      </c>
      <c r="U25" s="110">
        <f t="shared" si="2"/>
        <v>0</v>
      </c>
    </row>
    <row r="26" spans="1:21" ht="26.25" thickBot="1">
      <c r="A26" s="29" t="s">
        <v>33</v>
      </c>
      <c r="B26" s="82" t="s">
        <v>41</v>
      </c>
      <c r="C26" s="83">
        <f>C5+C6</f>
        <v>175502</v>
      </c>
      <c r="D26" s="83">
        <f aca="true" t="shared" si="6" ref="D26:Q26">D5+D6</f>
        <v>185966</v>
      </c>
      <c r="E26" s="83">
        <f t="shared" si="6"/>
        <v>185909</v>
      </c>
      <c r="F26" s="83">
        <f t="shared" si="6"/>
        <v>1459834</v>
      </c>
      <c r="G26" s="83">
        <f t="shared" si="6"/>
        <v>1490059</v>
      </c>
      <c r="H26" s="83">
        <f t="shared" si="6"/>
        <v>1490058</v>
      </c>
      <c r="I26" s="83">
        <f t="shared" si="6"/>
        <v>1111142</v>
      </c>
      <c r="J26" s="83">
        <f t="shared" si="6"/>
        <v>1144731</v>
      </c>
      <c r="K26" s="83">
        <f t="shared" si="6"/>
        <v>1144730</v>
      </c>
      <c r="L26" s="83">
        <f t="shared" si="6"/>
        <v>16573</v>
      </c>
      <c r="M26" s="83">
        <f t="shared" si="6"/>
        <v>16927</v>
      </c>
      <c r="N26" s="83">
        <f t="shared" si="6"/>
        <v>16927</v>
      </c>
      <c r="O26" s="83">
        <f t="shared" si="6"/>
        <v>32232</v>
      </c>
      <c r="P26" s="83">
        <f t="shared" si="6"/>
        <v>32675</v>
      </c>
      <c r="Q26" s="84">
        <f t="shared" si="6"/>
        <v>32676</v>
      </c>
      <c r="R26" s="83">
        <f>C26+F26+I26+L26+O26</f>
        <v>2795283</v>
      </c>
      <c r="S26" s="85">
        <f t="shared" si="5"/>
        <v>2870358</v>
      </c>
      <c r="T26" s="86">
        <f t="shared" si="5"/>
        <v>2870300</v>
      </c>
      <c r="U26" s="110">
        <f t="shared" si="2"/>
        <v>58</v>
      </c>
    </row>
    <row r="27" spans="1:21" ht="13.5" thickBot="1">
      <c r="A27" s="29"/>
      <c r="B27" s="87" t="s">
        <v>31</v>
      </c>
      <c r="C27" s="88">
        <f aca="true" t="shared" si="7" ref="C27:Q27">C29+C30+C31+C32+C33</f>
        <v>0</v>
      </c>
      <c r="D27" s="88">
        <f t="shared" si="7"/>
        <v>85</v>
      </c>
      <c r="E27" s="88">
        <f t="shared" si="7"/>
        <v>85</v>
      </c>
      <c r="F27" s="88">
        <f t="shared" si="7"/>
        <v>6765</v>
      </c>
      <c r="G27" s="88">
        <f t="shared" si="7"/>
        <v>11626</v>
      </c>
      <c r="H27" s="88">
        <f t="shared" si="7"/>
        <v>11626</v>
      </c>
      <c r="I27" s="88">
        <f t="shared" si="7"/>
        <v>846</v>
      </c>
      <c r="J27" s="88">
        <f t="shared" si="7"/>
        <v>3967</v>
      </c>
      <c r="K27" s="88">
        <f t="shared" si="7"/>
        <v>3967</v>
      </c>
      <c r="L27" s="88">
        <f t="shared" si="7"/>
        <v>0</v>
      </c>
      <c r="M27" s="88">
        <f t="shared" si="7"/>
        <v>0</v>
      </c>
      <c r="N27" s="88">
        <f t="shared" si="7"/>
        <v>0</v>
      </c>
      <c r="O27" s="88">
        <f t="shared" si="7"/>
        <v>0</v>
      </c>
      <c r="P27" s="88">
        <f t="shared" si="7"/>
        <v>0</v>
      </c>
      <c r="Q27" s="88">
        <f t="shared" si="7"/>
        <v>0</v>
      </c>
      <c r="R27" s="83">
        <f>C27+F27+I27+L27+O27</f>
        <v>7611</v>
      </c>
      <c r="S27" s="85">
        <f>D27+G27+J27+M27+P27</f>
        <v>15678</v>
      </c>
      <c r="T27" s="86">
        <f>E27+H27+K27+N27+Q27</f>
        <v>15678</v>
      </c>
      <c r="U27" s="110">
        <f t="shared" si="2"/>
        <v>0</v>
      </c>
    </row>
    <row r="28" spans="1:21" ht="12.75">
      <c r="A28" s="26"/>
      <c r="B28" s="218" t="s">
        <v>7</v>
      </c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23"/>
      <c r="U28" s="138"/>
    </row>
    <row r="29" spans="1:21" ht="12.75">
      <c r="A29" s="24" t="s">
        <v>34</v>
      </c>
      <c r="B29" s="58" t="s">
        <v>17</v>
      </c>
      <c r="C29" s="47">
        <v>0</v>
      </c>
      <c r="D29" s="59">
        <v>0</v>
      </c>
      <c r="E29" s="60">
        <v>0</v>
      </c>
      <c r="F29" s="61">
        <v>6765</v>
      </c>
      <c r="G29" s="59">
        <v>8982</v>
      </c>
      <c r="H29" s="62">
        <v>8982</v>
      </c>
      <c r="I29" s="47">
        <v>846</v>
      </c>
      <c r="J29" s="59">
        <v>1496</v>
      </c>
      <c r="K29" s="60">
        <v>1496</v>
      </c>
      <c r="L29" s="61">
        <v>0</v>
      </c>
      <c r="M29" s="59">
        <v>0</v>
      </c>
      <c r="N29" s="62">
        <v>0</v>
      </c>
      <c r="O29" s="47">
        <v>0</v>
      </c>
      <c r="P29" s="59">
        <v>0</v>
      </c>
      <c r="Q29" s="62">
        <v>0</v>
      </c>
      <c r="R29" s="48">
        <f>C29+F29+I29+L29+O29</f>
        <v>7611</v>
      </c>
      <c r="S29" s="49">
        <f>D29+G29+J29+M29+P29</f>
        <v>10478</v>
      </c>
      <c r="T29" s="50">
        <f>E29+H29+K29+N29+Q29</f>
        <v>10478</v>
      </c>
      <c r="U29" s="110">
        <f t="shared" si="2"/>
        <v>0</v>
      </c>
    </row>
    <row r="30" spans="1:21" ht="12.75">
      <c r="A30" s="52">
        <v>7805</v>
      </c>
      <c r="B30" s="89" t="s">
        <v>21</v>
      </c>
      <c r="C30" s="47">
        <v>0</v>
      </c>
      <c r="D30" s="59">
        <v>0</v>
      </c>
      <c r="E30" s="60">
        <v>0</v>
      </c>
      <c r="F30" s="61">
        <v>0</v>
      </c>
      <c r="G30" s="59">
        <v>1366</v>
      </c>
      <c r="H30" s="62">
        <v>1366</v>
      </c>
      <c r="I30" s="47">
        <v>0</v>
      </c>
      <c r="J30" s="59">
        <v>105</v>
      </c>
      <c r="K30" s="60">
        <v>105</v>
      </c>
      <c r="L30" s="61">
        <v>0</v>
      </c>
      <c r="M30" s="59">
        <v>0</v>
      </c>
      <c r="N30" s="62">
        <v>0</v>
      </c>
      <c r="O30" s="47">
        <v>0</v>
      </c>
      <c r="P30" s="59">
        <v>0</v>
      </c>
      <c r="Q30" s="62">
        <v>0</v>
      </c>
      <c r="R30" s="48">
        <f aca="true" t="shared" si="8" ref="R30:T33">C30+F30+I30+L30+O30</f>
        <v>0</v>
      </c>
      <c r="S30" s="49">
        <f t="shared" si="8"/>
        <v>1471</v>
      </c>
      <c r="T30" s="50">
        <f t="shared" si="8"/>
        <v>1471</v>
      </c>
      <c r="U30" s="110">
        <f t="shared" si="2"/>
        <v>0</v>
      </c>
    </row>
    <row r="31" spans="1:21" ht="12.75">
      <c r="A31" s="52">
        <v>7802</v>
      </c>
      <c r="B31" s="58" t="s">
        <v>18</v>
      </c>
      <c r="C31" s="47">
        <v>0</v>
      </c>
      <c r="D31" s="59">
        <v>85</v>
      </c>
      <c r="E31" s="60">
        <v>85</v>
      </c>
      <c r="F31" s="61">
        <v>0</v>
      </c>
      <c r="G31" s="59">
        <v>1278</v>
      </c>
      <c r="H31" s="62">
        <v>1278</v>
      </c>
      <c r="I31" s="47">
        <v>0</v>
      </c>
      <c r="J31" s="59">
        <v>1832</v>
      </c>
      <c r="K31" s="60">
        <v>1832</v>
      </c>
      <c r="L31" s="61">
        <v>0</v>
      </c>
      <c r="M31" s="59">
        <v>0</v>
      </c>
      <c r="N31" s="62">
        <v>0</v>
      </c>
      <c r="O31" s="47">
        <v>0</v>
      </c>
      <c r="P31" s="59">
        <v>0</v>
      </c>
      <c r="Q31" s="62">
        <v>0</v>
      </c>
      <c r="R31" s="48">
        <f t="shared" si="8"/>
        <v>0</v>
      </c>
      <c r="S31" s="49">
        <f t="shared" si="8"/>
        <v>3195</v>
      </c>
      <c r="T31" s="50">
        <f t="shared" si="8"/>
        <v>3195</v>
      </c>
      <c r="U31" s="110">
        <f t="shared" si="2"/>
        <v>0</v>
      </c>
    </row>
    <row r="32" spans="1:21" ht="12.75">
      <c r="A32" s="24"/>
      <c r="B32" s="58" t="s">
        <v>14</v>
      </c>
      <c r="C32" s="47">
        <v>0</v>
      </c>
      <c r="D32" s="59">
        <v>0</v>
      </c>
      <c r="E32" s="60">
        <v>0</v>
      </c>
      <c r="F32" s="61">
        <v>0</v>
      </c>
      <c r="G32" s="59">
        <v>0</v>
      </c>
      <c r="H32" s="62">
        <v>0</v>
      </c>
      <c r="I32" s="47">
        <v>0</v>
      </c>
      <c r="J32" s="59">
        <v>0</v>
      </c>
      <c r="K32" s="60">
        <v>0</v>
      </c>
      <c r="L32" s="61">
        <v>0</v>
      </c>
      <c r="M32" s="59">
        <v>0</v>
      </c>
      <c r="N32" s="62">
        <v>0</v>
      </c>
      <c r="O32" s="47">
        <v>0</v>
      </c>
      <c r="P32" s="59">
        <v>0</v>
      </c>
      <c r="Q32" s="62">
        <v>0</v>
      </c>
      <c r="R32" s="48">
        <f t="shared" si="8"/>
        <v>0</v>
      </c>
      <c r="S32" s="49">
        <f t="shared" si="8"/>
        <v>0</v>
      </c>
      <c r="T32" s="50">
        <f t="shared" si="8"/>
        <v>0</v>
      </c>
      <c r="U32" s="110">
        <f t="shared" si="2"/>
        <v>0</v>
      </c>
    </row>
    <row r="33" spans="1:21" ht="13.5" thickBot="1">
      <c r="A33" s="25"/>
      <c r="B33" s="90" t="s">
        <v>20</v>
      </c>
      <c r="C33" s="91">
        <v>0</v>
      </c>
      <c r="D33" s="92">
        <v>0</v>
      </c>
      <c r="E33" s="93">
        <v>0</v>
      </c>
      <c r="F33" s="94">
        <v>0</v>
      </c>
      <c r="G33" s="92">
        <v>0</v>
      </c>
      <c r="H33" s="95">
        <v>0</v>
      </c>
      <c r="I33" s="91">
        <v>0</v>
      </c>
      <c r="J33" s="92">
        <v>534</v>
      </c>
      <c r="K33" s="93">
        <v>534</v>
      </c>
      <c r="L33" s="94">
        <v>0</v>
      </c>
      <c r="M33" s="92">
        <v>0</v>
      </c>
      <c r="N33" s="95">
        <v>0</v>
      </c>
      <c r="O33" s="91">
        <v>0</v>
      </c>
      <c r="P33" s="92">
        <v>0</v>
      </c>
      <c r="Q33" s="95">
        <v>0</v>
      </c>
      <c r="R33" s="96">
        <f t="shared" si="8"/>
        <v>0</v>
      </c>
      <c r="S33" s="97">
        <f t="shared" si="8"/>
        <v>534</v>
      </c>
      <c r="T33" s="98">
        <f t="shared" si="8"/>
        <v>534</v>
      </c>
      <c r="U33" s="110">
        <f t="shared" si="2"/>
        <v>0</v>
      </c>
    </row>
    <row r="34" spans="1:20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</sheetData>
  <mergeCells count="13">
    <mergeCell ref="A1:T1"/>
    <mergeCell ref="A3:A4"/>
    <mergeCell ref="B3:B4"/>
    <mergeCell ref="C3:E3"/>
    <mergeCell ref="F3:H3"/>
    <mergeCell ref="I3:K3"/>
    <mergeCell ref="L3:N3"/>
    <mergeCell ref="O3:Q3"/>
    <mergeCell ref="R3:T3"/>
    <mergeCell ref="B7:T7"/>
    <mergeCell ref="B14:T14"/>
    <mergeCell ref="U3:U4"/>
    <mergeCell ref="B28:T28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C1">
      <selection activeCell="C41" sqref="C41"/>
    </sheetView>
  </sheetViews>
  <sheetFormatPr defaultColWidth="9.140625" defaultRowHeight="12.75"/>
  <cols>
    <col min="1" max="1" width="0" style="0" hidden="1" customWidth="1"/>
    <col min="2" max="2" width="24.8515625" style="0" customWidth="1"/>
  </cols>
  <sheetData>
    <row r="1" spans="1:20" ht="18.75" thickBot="1">
      <c r="A1" s="202" t="s">
        <v>42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</row>
    <row r="2" spans="1:2" ht="13.5" thickBot="1">
      <c r="A2" s="27"/>
      <c r="B2" s="3"/>
    </row>
    <row r="3" spans="1:21" ht="12.75">
      <c r="A3" s="205" t="s">
        <v>32</v>
      </c>
      <c r="B3" s="207" t="s">
        <v>53</v>
      </c>
      <c r="C3" s="209" t="s">
        <v>3</v>
      </c>
      <c r="D3" s="210"/>
      <c r="E3" s="211"/>
      <c r="F3" s="212" t="s">
        <v>4</v>
      </c>
      <c r="G3" s="210"/>
      <c r="H3" s="213"/>
      <c r="I3" s="209" t="s">
        <v>5</v>
      </c>
      <c r="J3" s="210"/>
      <c r="K3" s="211"/>
      <c r="L3" s="212" t="s">
        <v>6</v>
      </c>
      <c r="M3" s="210"/>
      <c r="N3" s="213"/>
      <c r="O3" s="209" t="s">
        <v>19</v>
      </c>
      <c r="P3" s="210"/>
      <c r="Q3" s="213"/>
      <c r="R3" s="209" t="s">
        <v>30</v>
      </c>
      <c r="S3" s="210"/>
      <c r="T3" s="211"/>
      <c r="U3" s="216" t="s">
        <v>58</v>
      </c>
    </row>
    <row r="4" spans="1:21" ht="13.5" thickBot="1">
      <c r="A4" s="206"/>
      <c r="B4" s="208"/>
      <c r="C4" s="37" t="s">
        <v>2</v>
      </c>
      <c r="D4" s="38" t="s">
        <v>0</v>
      </c>
      <c r="E4" s="39" t="s">
        <v>1</v>
      </c>
      <c r="F4" s="40" t="s">
        <v>2</v>
      </c>
      <c r="G4" s="38" t="s">
        <v>0</v>
      </c>
      <c r="H4" s="41" t="s">
        <v>1</v>
      </c>
      <c r="I4" s="37" t="s">
        <v>2</v>
      </c>
      <c r="J4" s="38" t="s">
        <v>0</v>
      </c>
      <c r="K4" s="39" t="s">
        <v>1</v>
      </c>
      <c r="L4" s="40" t="s">
        <v>2</v>
      </c>
      <c r="M4" s="38" t="s">
        <v>0</v>
      </c>
      <c r="N4" s="41" t="s">
        <v>1</v>
      </c>
      <c r="O4" s="37" t="s">
        <v>2</v>
      </c>
      <c r="P4" s="38" t="s">
        <v>0</v>
      </c>
      <c r="Q4" s="41" t="s">
        <v>1</v>
      </c>
      <c r="R4" s="37" t="s">
        <v>2</v>
      </c>
      <c r="S4" s="38" t="s">
        <v>0</v>
      </c>
      <c r="T4" s="39" t="s">
        <v>1</v>
      </c>
      <c r="U4" s="217"/>
    </row>
    <row r="5" spans="1:21" ht="12.75">
      <c r="A5" s="26" t="s">
        <v>33</v>
      </c>
      <c r="B5" s="53" t="s">
        <v>23</v>
      </c>
      <c r="C5" s="48">
        <v>306901</v>
      </c>
      <c r="D5" s="49">
        <v>314258</v>
      </c>
      <c r="E5" s="50">
        <v>314042</v>
      </c>
      <c r="F5" s="54">
        <v>1657016</v>
      </c>
      <c r="G5" s="49">
        <v>1674091</v>
      </c>
      <c r="H5" s="55">
        <v>1674091</v>
      </c>
      <c r="I5" s="48">
        <v>1181972</v>
      </c>
      <c r="J5" s="49">
        <v>1185077</v>
      </c>
      <c r="K5" s="50">
        <v>1185077</v>
      </c>
      <c r="L5" s="54">
        <v>249774</v>
      </c>
      <c r="M5" s="49">
        <v>260399</v>
      </c>
      <c r="N5" s="55">
        <v>260399</v>
      </c>
      <c r="O5" s="48">
        <v>74700</v>
      </c>
      <c r="P5" s="49">
        <v>77594</v>
      </c>
      <c r="Q5" s="55">
        <v>77594</v>
      </c>
      <c r="R5" s="48">
        <f aca="true" t="shared" si="0" ref="R5:T6">C5+F5+I5+L5+O5</f>
        <v>3470363</v>
      </c>
      <c r="S5" s="49">
        <f t="shared" si="0"/>
        <v>3511419</v>
      </c>
      <c r="T5" s="50">
        <f t="shared" si="0"/>
        <v>3511203</v>
      </c>
      <c r="U5" s="110">
        <f>S5-T5</f>
        <v>216</v>
      </c>
    </row>
    <row r="6" spans="1:21" ht="12.75">
      <c r="A6" s="26" t="s">
        <v>33</v>
      </c>
      <c r="B6" s="56" t="s">
        <v>24</v>
      </c>
      <c r="C6" s="51">
        <f>C8+C9+C10+C11+C12+C13</f>
        <v>0</v>
      </c>
      <c r="D6" s="51">
        <f aca="true" t="shared" si="1" ref="D6:Q6">D8+D9+D10+D11+D12+D13</f>
        <v>3591</v>
      </c>
      <c r="E6" s="51">
        <f t="shared" si="1"/>
        <v>3365</v>
      </c>
      <c r="F6" s="51">
        <f t="shared" si="1"/>
        <v>47171</v>
      </c>
      <c r="G6" s="51">
        <f t="shared" si="1"/>
        <v>67363</v>
      </c>
      <c r="H6" s="51">
        <f t="shared" si="1"/>
        <v>67138</v>
      </c>
      <c r="I6" s="51">
        <f t="shared" si="1"/>
        <v>3253</v>
      </c>
      <c r="J6" s="51">
        <f t="shared" si="1"/>
        <v>18232</v>
      </c>
      <c r="K6" s="51">
        <f t="shared" si="1"/>
        <v>18124</v>
      </c>
      <c r="L6" s="51">
        <f t="shared" si="1"/>
        <v>0</v>
      </c>
      <c r="M6" s="51">
        <f t="shared" si="1"/>
        <v>6060</v>
      </c>
      <c r="N6" s="51">
        <f t="shared" si="1"/>
        <v>5730</v>
      </c>
      <c r="O6" s="51">
        <f t="shared" si="1"/>
        <v>0</v>
      </c>
      <c r="P6" s="51">
        <f t="shared" si="1"/>
        <v>444</v>
      </c>
      <c r="Q6" s="57">
        <f t="shared" si="1"/>
        <v>444</v>
      </c>
      <c r="R6" s="48">
        <f t="shared" si="0"/>
        <v>50424</v>
      </c>
      <c r="S6" s="49">
        <f t="shared" si="0"/>
        <v>95690</v>
      </c>
      <c r="T6" s="50">
        <f>E6+H6+K6+N6+Q6</f>
        <v>94801</v>
      </c>
      <c r="U6" s="110">
        <f aca="true" t="shared" si="2" ref="U6:U33">S6-T6</f>
        <v>889</v>
      </c>
    </row>
    <row r="7" spans="1:21" ht="12.75">
      <c r="A7" s="24"/>
      <c r="B7" s="214" t="s">
        <v>7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24"/>
      <c r="U7" s="138"/>
    </row>
    <row r="8" spans="1:21" ht="12.75">
      <c r="A8" s="26" t="s">
        <v>33</v>
      </c>
      <c r="B8" s="58" t="s">
        <v>25</v>
      </c>
      <c r="C8" s="47"/>
      <c r="D8" s="59">
        <v>400</v>
      </c>
      <c r="E8" s="60">
        <v>400</v>
      </c>
      <c r="F8" s="61">
        <v>800</v>
      </c>
      <c r="G8" s="59">
        <v>1620</v>
      </c>
      <c r="H8" s="62">
        <v>1620</v>
      </c>
      <c r="I8" s="47"/>
      <c r="J8" s="59"/>
      <c r="K8" s="60"/>
      <c r="L8" s="61"/>
      <c r="M8" s="59"/>
      <c r="N8" s="62"/>
      <c r="O8" s="47"/>
      <c r="P8" s="59"/>
      <c r="Q8" s="62"/>
      <c r="R8" s="48">
        <f aca="true" t="shared" si="3" ref="R8:T13">C8+F8+I8+L8+O8</f>
        <v>800</v>
      </c>
      <c r="S8" s="49">
        <f t="shared" si="3"/>
        <v>2020</v>
      </c>
      <c r="T8" s="50">
        <f t="shared" si="3"/>
        <v>2020</v>
      </c>
      <c r="U8" s="110">
        <f t="shared" si="2"/>
        <v>0</v>
      </c>
    </row>
    <row r="9" spans="1:21" ht="12.75">
      <c r="A9" s="26" t="s">
        <v>33</v>
      </c>
      <c r="B9" s="58" t="s">
        <v>8</v>
      </c>
      <c r="C9" s="47"/>
      <c r="D9" s="59">
        <v>456</v>
      </c>
      <c r="E9" s="60">
        <v>416</v>
      </c>
      <c r="F9" s="61">
        <v>3620</v>
      </c>
      <c r="G9" s="59">
        <v>4386</v>
      </c>
      <c r="H9" s="62">
        <v>3908</v>
      </c>
      <c r="I9" s="47"/>
      <c r="J9" s="59">
        <v>1376</v>
      </c>
      <c r="K9" s="60">
        <v>1375</v>
      </c>
      <c r="L9" s="61"/>
      <c r="M9" s="59">
        <v>245</v>
      </c>
      <c r="N9" s="62">
        <v>206</v>
      </c>
      <c r="O9" s="47"/>
      <c r="P9" s="59"/>
      <c r="Q9" s="62"/>
      <c r="R9" s="48">
        <f t="shared" si="3"/>
        <v>3620</v>
      </c>
      <c r="S9" s="49">
        <f t="shared" si="3"/>
        <v>6463</v>
      </c>
      <c r="T9" s="50">
        <f t="shared" si="3"/>
        <v>5905</v>
      </c>
      <c r="U9" s="110">
        <f t="shared" si="2"/>
        <v>558</v>
      </c>
    </row>
    <row r="10" spans="1:21" ht="12.75">
      <c r="A10" s="26" t="s">
        <v>33</v>
      </c>
      <c r="B10" s="58" t="s">
        <v>9</v>
      </c>
      <c r="C10" s="47"/>
      <c r="D10" s="59">
        <v>1051</v>
      </c>
      <c r="E10" s="60">
        <v>865</v>
      </c>
      <c r="F10" s="61">
        <v>10200</v>
      </c>
      <c r="G10" s="59">
        <v>14180</v>
      </c>
      <c r="H10" s="62">
        <v>14165</v>
      </c>
      <c r="I10" s="47"/>
      <c r="J10" s="59"/>
      <c r="K10" s="60"/>
      <c r="L10" s="61"/>
      <c r="M10" s="59"/>
      <c r="N10" s="62"/>
      <c r="O10" s="47"/>
      <c r="P10" s="59"/>
      <c r="Q10" s="62"/>
      <c r="R10" s="48">
        <f t="shared" si="3"/>
        <v>10200</v>
      </c>
      <c r="S10" s="49">
        <f t="shared" si="3"/>
        <v>15231</v>
      </c>
      <c r="T10" s="50">
        <f t="shared" si="3"/>
        <v>15030</v>
      </c>
      <c r="U10" s="110">
        <f t="shared" si="2"/>
        <v>201</v>
      </c>
    </row>
    <row r="11" spans="1:21" ht="12.75">
      <c r="A11" s="26" t="s">
        <v>33</v>
      </c>
      <c r="B11" s="58" t="s">
        <v>26</v>
      </c>
      <c r="C11" s="47"/>
      <c r="D11" s="59">
        <v>1131</v>
      </c>
      <c r="E11" s="60">
        <v>1131</v>
      </c>
      <c r="F11" s="61">
        <v>30577</v>
      </c>
      <c r="G11" s="59">
        <v>44309</v>
      </c>
      <c r="H11" s="62">
        <v>44577</v>
      </c>
      <c r="I11" s="47">
        <v>3253</v>
      </c>
      <c r="J11" s="59">
        <v>16579</v>
      </c>
      <c r="K11" s="60">
        <v>16472</v>
      </c>
      <c r="L11" s="61"/>
      <c r="M11" s="59">
        <v>4930</v>
      </c>
      <c r="N11" s="62">
        <v>4769</v>
      </c>
      <c r="O11" s="47"/>
      <c r="P11" s="59">
        <v>444</v>
      </c>
      <c r="Q11" s="62">
        <v>444</v>
      </c>
      <c r="R11" s="48">
        <f t="shared" si="3"/>
        <v>33830</v>
      </c>
      <c r="S11" s="49">
        <f t="shared" si="3"/>
        <v>67393</v>
      </c>
      <c r="T11" s="50">
        <f t="shared" si="3"/>
        <v>67393</v>
      </c>
      <c r="U11" s="110">
        <f t="shared" si="2"/>
        <v>0</v>
      </c>
    </row>
    <row r="12" spans="1:21" ht="12.75">
      <c r="A12" s="26" t="s">
        <v>33</v>
      </c>
      <c r="B12" s="58" t="s">
        <v>27</v>
      </c>
      <c r="C12" s="47"/>
      <c r="D12" s="59">
        <v>553</v>
      </c>
      <c r="E12" s="60">
        <v>553</v>
      </c>
      <c r="F12" s="61">
        <v>1000</v>
      </c>
      <c r="G12" s="59">
        <v>847</v>
      </c>
      <c r="H12" s="62">
        <v>847</v>
      </c>
      <c r="I12" s="47"/>
      <c r="J12" s="59">
        <v>200</v>
      </c>
      <c r="K12" s="60">
        <v>200</v>
      </c>
      <c r="L12" s="61"/>
      <c r="M12" s="59">
        <v>130</v>
      </c>
      <c r="N12" s="62">
        <v>0</v>
      </c>
      <c r="O12" s="47"/>
      <c r="P12" s="59"/>
      <c r="Q12" s="62"/>
      <c r="R12" s="48">
        <f t="shared" si="3"/>
        <v>1000</v>
      </c>
      <c r="S12" s="49">
        <f t="shared" si="3"/>
        <v>1730</v>
      </c>
      <c r="T12" s="50">
        <f t="shared" si="3"/>
        <v>1600</v>
      </c>
      <c r="U12" s="110">
        <f t="shared" si="2"/>
        <v>130</v>
      </c>
    </row>
    <row r="13" spans="1:21" ht="12.75">
      <c r="A13" s="26" t="s">
        <v>33</v>
      </c>
      <c r="B13" s="58" t="s">
        <v>28</v>
      </c>
      <c r="C13" s="47">
        <f>C15+C16+C17+C18+C19+C20+C21+C22+C23+C24+C25</f>
        <v>0</v>
      </c>
      <c r="D13" s="47">
        <f aca="true" t="shared" si="4" ref="D13:Q13">D15+D16+D17+D18+D19+D20+D21+D22+D23+D24+D25</f>
        <v>0</v>
      </c>
      <c r="E13" s="47">
        <f t="shared" si="4"/>
        <v>0</v>
      </c>
      <c r="F13" s="47">
        <f t="shared" si="4"/>
        <v>974</v>
      </c>
      <c r="G13" s="47">
        <f t="shared" si="4"/>
        <v>2021</v>
      </c>
      <c r="H13" s="47">
        <f t="shared" si="4"/>
        <v>2021</v>
      </c>
      <c r="I13" s="47">
        <f t="shared" si="4"/>
        <v>0</v>
      </c>
      <c r="J13" s="47">
        <f t="shared" si="4"/>
        <v>77</v>
      </c>
      <c r="K13" s="47">
        <f t="shared" si="4"/>
        <v>77</v>
      </c>
      <c r="L13" s="47">
        <f t="shared" si="4"/>
        <v>0</v>
      </c>
      <c r="M13" s="47">
        <f t="shared" si="4"/>
        <v>755</v>
      </c>
      <c r="N13" s="47">
        <f t="shared" si="4"/>
        <v>755</v>
      </c>
      <c r="O13" s="47">
        <f t="shared" si="4"/>
        <v>0</v>
      </c>
      <c r="P13" s="47">
        <f t="shared" si="4"/>
        <v>0</v>
      </c>
      <c r="Q13" s="63">
        <f t="shared" si="4"/>
        <v>0</v>
      </c>
      <c r="R13" s="48">
        <f t="shared" si="3"/>
        <v>974</v>
      </c>
      <c r="S13" s="49">
        <f t="shared" si="3"/>
        <v>2853</v>
      </c>
      <c r="T13" s="50">
        <f t="shared" si="3"/>
        <v>2853</v>
      </c>
      <c r="U13" s="110">
        <f t="shared" si="2"/>
        <v>0</v>
      </c>
    </row>
    <row r="14" spans="1:21" ht="12.75">
      <c r="A14" s="24"/>
      <c r="B14" s="214" t="s">
        <v>29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24"/>
      <c r="U14" s="138"/>
    </row>
    <row r="15" spans="1:21" ht="12.75">
      <c r="A15" s="26" t="s">
        <v>33</v>
      </c>
      <c r="B15" s="64" t="s">
        <v>10</v>
      </c>
      <c r="C15" s="47"/>
      <c r="D15" s="59"/>
      <c r="E15" s="60"/>
      <c r="F15" s="61">
        <v>974</v>
      </c>
      <c r="G15" s="59">
        <v>1788</v>
      </c>
      <c r="H15" s="62">
        <v>1788</v>
      </c>
      <c r="I15" s="47"/>
      <c r="J15" s="59"/>
      <c r="K15" s="60"/>
      <c r="L15" s="61"/>
      <c r="M15" s="59"/>
      <c r="N15" s="62"/>
      <c r="O15" s="47"/>
      <c r="P15" s="59"/>
      <c r="Q15" s="62"/>
      <c r="R15" s="51">
        <f>C15+F15+I15+L15+O15</f>
        <v>974</v>
      </c>
      <c r="S15" s="65">
        <f>D15+G15+J15+M15+P15</f>
        <v>1788</v>
      </c>
      <c r="T15" s="66">
        <f>E15+H15+K15+N15+Q15</f>
        <v>1788</v>
      </c>
      <c r="U15" s="110">
        <f t="shared" si="2"/>
        <v>0</v>
      </c>
    </row>
    <row r="16" spans="1:21" ht="12.75">
      <c r="A16" s="26" t="s">
        <v>33</v>
      </c>
      <c r="B16" s="67" t="s">
        <v>13</v>
      </c>
      <c r="C16" s="68"/>
      <c r="D16" s="69"/>
      <c r="E16" s="70"/>
      <c r="F16" s="71"/>
      <c r="G16" s="69">
        <v>140</v>
      </c>
      <c r="H16" s="72">
        <v>140</v>
      </c>
      <c r="I16" s="68"/>
      <c r="J16" s="69">
        <v>77</v>
      </c>
      <c r="K16" s="70">
        <v>77</v>
      </c>
      <c r="L16" s="71"/>
      <c r="M16" s="69"/>
      <c r="N16" s="72"/>
      <c r="O16" s="68"/>
      <c r="P16" s="69"/>
      <c r="Q16" s="72"/>
      <c r="R16" s="51">
        <f aca="true" t="shared" si="5" ref="R16:T26">C16+F16+I16+L16+O16</f>
        <v>0</v>
      </c>
      <c r="S16" s="65">
        <f t="shared" si="5"/>
        <v>217</v>
      </c>
      <c r="T16" s="66">
        <f t="shared" si="5"/>
        <v>217</v>
      </c>
      <c r="U16" s="110">
        <f t="shared" si="2"/>
        <v>0</v>
      </c>
    </row>
    <row r="17" spans="1:21" ht="12.75">
      <c r="A17" s="26" t="s">
        <v>33</v>
      </c>
      <c r="B17" s="64" t="s">
        <v>15</v>
      </c>
      <c r="C17" s="47"/>
      <c r="D17" s="59"/>
      <c r="E17" s="60"/>
      <c r="F17" s="61"/>
      <c r="G17" s="59">
        <v>93</v>
      </c>
      <c r="H17" s="62">
        <v>93</v>
      </c>
      <c r="I17" s="47"/>
      <c r="J17" s="59"/>
      <c r="K17" s="60"/>
      <c r="L17" s="61"/>
      <c r="M17" s="59"/>
      <c r="N17" s="62"/>
      <c r="O17" s="47"/>
      <c r="P17" s="59"/>
      <c r="Q17" s="62"/>
      <c r="R17" s="51">
        <f t="shared" si="5"/>
        <v>0</v>
      </c>
      <c r="S17" s="65">
        <f t="shared" si="5"/>
        <v>93</v>
      </c>
      <c r="T17" s="66">
        <f t="shared" si="5"/>
        <v>93</v>
      </c>
      <c r="U17" s="110">
        <f t="shared" si="2"/>
        <v>0</v>
      </c>
    </row>
    <row r="18" spans="1:21" ht="12.75">
      <c r="A18" s="26" t="s">
        <v>33</v>
      </c>
      <c r="B18" s="64" t="s">
        <v>35</v>
      </c>
      <c r="C18" s="47"/>
      <c r="D18" s="59"/>
      <c r="E18" s="60"/>
      <c r="F18" s="61"/>
      <c r="G18" s="59"/>
      <c r="H18" s="62"/>
      <c r="I18" s="47"/>
      <c r="J18" s="59"/>
      <c r="K18" s="60"/>
      <c r="L18" s="61"/>
      <c r="M18" s="59"/>
      <c r="N18" s="62"/>
      <c r="O18" s="47"/>
      <c r="P18" s="59"/>
      <c r="Q18" s="62"/>
      <c r="R18" s="51">
        <f t="shared" si="5"/>
        <v>0</v>
      </c>
      <c r="S18" s="65">
        <f t="shared" si="5"/>
        <v>0</v>
      </c>
      <c r="T18" s="66">
        <f t="shared" si="5"/>
        <v>0</v>
      </c>
      <c r="U18" s="110">
        <f t="shared" si="2"/>
        <v>0</v>
      </c>
    </row>
    <row r="19" spans="1:21" ht="12.75">
      <c r="A19" s="26" t="s">
        <v>33</v>
      </c>
      <c r="B19" s="64" t="s">
        <v>36</v>
      </c>
      <c r="C19" s="47"/>
      <c r="D19" s="59"/>
      <c r="E19" s="60"/>
      <c r="F19" s="61"/>
      <c r="G19" s="59"/>
      <c r="H19" s="62"/>
      <c r="I19" s="47"/>
      <c r="J19" s="59"/>
      <c r="K19" s="60"/>
      <c r="L19" s="61"/>
      <c r="M19" s="59"/>
      <c r="N19" s="62"/>
      <c r="O19" s="47"/>
      <c r="P19" s="59"/>
      <c r="Q19" s="62"/>
      <c r="R19" s="51">
        <f t="shared" si="5"/>
        <v>0</v>
      </c>
      <c r="S19" s="65">
        <f t="shared" si="5"/>
        <v>0</v>
      </c>
      <c r="T19" s="66">
        <f t="shared" si="5"/>
        <v>0</v>
      </c>
      <c r="U19" s="110">
        <f t="shared" si="2"/>
        <v>0</v>
      </c>
    </row>
    <row r="20" spans="1:21" ht="12.75">
      <c r="A20" s="26" t="s">
        <v>33</v>
      </c>
      <c r="B20" s="64" t="s">
        <v>37</v>
      </c>
      <c r="C20" s="47"/>
      <c r="D20" s="59"/>
      <c r="E20" s="60"/>
      <c r="F20" s="61"/>
      <c r="G20" s="59"/>
      <c r="H20" s="62"/>
      <c r="I20" s="47"/>
      <c r="J20" s="59"/>
      <c r="K20" s="60"/>
      <c r="L20" s="61"/>
      <c r="M20" s="59"/>
      <c r="N20" s="62"/>
      <c r="O20" s="47"/>
      <c r="P20" s="59"/>
      <c r="Q20" s="62"/>
      <c r="R20" s="51">
        <f t="shared" si="5"/>
        <v>0</v>
      </c>
      <c r="S20" s="65">
        <f t="shared" si="5"/>
        <v>0</v>
      </c>
      <c r="T20" s="66">
        <f t="shared" si="5"/>
        <v>0</v>
      </c>
      <c r="U20" s="110">
        <f t="shared" si="2"/>
        <v>0</v>
      </c>
    </row>
    <row r="21" spans="1:21" ht="12.75">
      <c r="A21" s="26" t="s">
        <v>33</v>
      </c>
      <c r="B21" s="64" t="s">
        <v>38</v>
      </c>
      <c r="C21" s="47"/>
      <c r="D21" s="59"/>
      <c r="E21" s="60"/>
      <c r="F21" s="61"/>
      <c r="G21" s="59"/>
      <c r="H21" s="62"/>
      <c r="I21" s="47"/>
      <c r="J21" s="59"/>
      <c r="K21" s="60"/>
      <c r="L21" s="61"/>
      <c r="M21" s="59"/>
      <c r="N21" s="62"/>
      <c r="O21" s="47"/>
      <c r="P21" s="59"/>
      <c r="Q21" s="62"/>
      <c r="R21" s="51">
        <f t="shared" si="5"/>
        <v>0</v>
      </c>
      <c r="S21" s="65">
        <f t="shared" si="5"/>
        <v>0</v>
      </c>
      <c r="T21" s="66">
        <f t="shared" si="5"/>
        <v>0</v>
      </c>
      <c r="U21" s="110">
        <f t="shared" si="2"/>
        <v>0</v>
      </c>
    </row>
    <row r="22" spans="1:21" ht="12.75">
      <c r="A22" s="26" t="s">
        <v>33</v>
      </c>
      <c r="B22" s="64" t="s">
        <v>39</v>
      </c>
      <c r="C22" s="47"/>
      <c r="D22" s="59"/>
      <c r="E22" s="60"/>
      <c r="F22" s="61"/>
      <c r="G22" s="59"/>
      <c r="H22" s="62"/>
      <c r="I22" s="47"/>
      <c r="J22" s="59"/>
      <c r="K22" s="60"/>
      <c r="L22" s="61"/>
      <c r="M22" s="59"/>
      <c r="N22" s="62"/>
      <c r="O22" s="47"/>
      <c r="P22" s="59"/>
      <c r="Q22" s="62"/>
      <c r="R22" s="51">
        <f t="shared" si="5"/>
        <v>0</v>
      </c>
      <c r="S22" s="65">
        <f t="shared" si="5"/>
        <v>0</v>
      </c>
      <c r="T22" s="66">
        <f t="shared" si="5"/>
        <v>0</v>
      </c>
      <c r="U22" s="110">
        <f t="shared" si="2"/>
        <v>0</v>
      </c>
    </row>
    <row r="23" spans="1:21" ht="12.75">
      <c r="A23" s="26" t="s">
        <v>33</v>
      </c>
      <c r="B23" s="64" t="s">
        <v>40</v>
      </c>
      <c r="C23" s="47"/>
      <c r="D23" s="59"/>
      <c r="E23" s="60"/>
      <c r="F23" s="61"/>
      <c r="G23" s="59"/>
      <c r="H23" s="62"/>
      <c r="I23" s="47"/>
      <c r="J23" s="59"/>
      <c r="K23" s="60"/>
      <c r="L23" s="61"/>
      <c r="M23" s="59"/>
      <c r="N23" s="62"/>
      <c r="O23" s="47"/>
      <c r="P23" s="59"/>
      <c r="Q23" s="62"/>
      <c r="R23" s="51">
        <f t="shared" si="5"/>
        <v>0</v>
      </c>
      <c r="S23" s="65">
        <f t="shared" si="5"/>
        <v>0</v>
      </c>
      <c r="T23" s="66">
        <f t="shared" si="5"/>
        <v>0</v>
      </c>
      <c r="U23" s="110">
        <f t="shared" si="2"/>
        <v>0</v>
      </c>
    </row>
    <row r="24" spans="1:21" ht="12.75">
      <c r="A24" s="26" t="s">
        <v>33</v>
      </c>
      <c r="B24" s="64" t="s">
        <v>11</v>
      </c>
      <c r="C24" s="47"/>
      <c r="D24" s="59"/>
      <c r="E24" s="60"/>
      <c r="F24" s="61"/>
      <c r="G24" s="59"/>
      <c r="H24" s="62"/>
      <c r="I24" s="47"/>
      <c r="J24" s="59"/>
      <c r="K24" s="60"/>
      <c r="L24" s="61"/>
      <c r="M24" s="59"/>
      <c r="N24" s="62"/>
      <c r="O24" s="47"/>
      <c r="P24" s="59"/>
      <c r="Q24" s="62"/>
      <c r="R24" s="51">
        <f t="shared" si="5"/>
        <v>0</v>
      </c>
      <c r="S24" s="65">
        <f t="shared" si="5"/>
        <v>0</v>
      </c>
      <c r="T24" s="66">
        <f t="shared" si="5"/>
        <v>0</v>
      </c>
      <c r="U24" s="110">
        <f t="shared" si="2"/>
        <v>0</v>
      </c>
    </row>
    <row r="25" spans="1:21" ht="13.5" thickBot="1">
      <c r="A25" s="27" t="s">
        <v>33</v>
      </c>
      <c r="B25" s="73" t="s">
        <v>12</v>
      </c>
      <c r="C25" s="74"/>
      <c r="D25" s="75"/>
      <c r="E25" s="76"/>
      <c r="F25" s="77"/>
      <c r="G25" s="75"/>
      <c r="H25" s="78"/>
      <c r="I25" s="74"/>
      <c r="J25" s="75"/>
      <c r="K25" s="76"/>
      <c r="L25" s="77"/>
      <c r="M25" s="75">
        <v>755</v>
      </c>
      <c r="N25" s="78">
        <v>755</v>
      </c>
      <c r="O25" s="74"/>
      <c r="P25" s="75"/>
      <c r="Q25" s="78"/>
      <c r="R25" s="79">
        <f t="shared" si="5"/>
        <v>0</v>
      </c>
      <c r="S25" s="80">
        <f t="shared" si="5"/>
        <v>755</v>
      </c>
      <c r="T25" s="81">
        <f t="shared" si="5"/>
        <v>755</v>
      </c>
      <c r="U25" s="110">
        <f t="shared" si="2"/>
        <v>0</v>
      </c>
    </row>
    <row r="26" spans="1:21" ht="26.25" thickBot="1">
      <c r="A26" s="29" t="s">
        <v>33</v>
      </c>
      <c r="B26" s="82" t="s">
        <v>41</v>
      </c>
      <c r="C26" s="83">
        <f>C5+C6</f>
        <v>306901</v>
      </c>
      <c r="D26" s="83">
        <f aca="true" t="shared" si="6" ref="D26:Q26">D5+D6</f>
        <v>317849</v>
      </c>
      <c r="E26" s="83">
        <f t="shared" si="6"/>
        <v>317407</v>
      </c>
      <c r="F26" s="83">
        <f t="shared" si="6"/>
        <v>1704187</v>
      </c>
      <c r="G26" s="83">
        <f t="shared" si="6"/>
        <v>1741454</v>
      </c>
      <c r="H26" s="83">
        <f t="shared" si="6"/>
        <v>1741229</v>
      </c>
      <c r="I26" s="83">
        <f t="shared" si="6"/>
        <v>1185225</v>
      </c>
      <c r="J26" s="83">
        <f t="shared" si="6"/>
        <v>1203309</v>
      </c>
      <c r="K26" s="83">
        <f t="shared" si="6"/>
        <v>1203201</v>
      </c>
      <c r="L26" s="83">
        <f t="shared" si="6"/>
        <v>249774</v>
      </c>
      <c r="M26" s="83">
        <f t="shared" si="6"/>
        <v>266459</v>
      </c>
      <c r="N26" s="83">
        <f t="shared" si="6"/>
        <v>266129</v>
      </c>
      <c r="O26" s="83">
        <f t="shared" si="6"/>
        <v>74700</v>
      </c>
      <c r="P26" s="83">
        <f t="shared" si="6"/>
        <v>78038</v>
      </c>
      <c r="Q26" s="84">
        <f t="shared" si="6"/>
        <v>78038</v>
      </c>
      <c r="R26" s="83">
        <f>C26+F26+I26+L26+O26</f>
        <v>3520787</v>
      </c>
      <c r="S26" s="85">
        <f t="shared" si="5"/>
        <v>3607109</v>
      </c>
      <c r="T26" s="86">
        <f t="shared" si="5"/>
        <v>3606004</v>
      </c>
      <c r="U26" s="110">
        <f t="shared" si="2"/>
        <v>1105</v>
      </c>
    </row>
    <row r="27" spans="1:21" ht="13.5" thickBot="1">
      <c r="A27" s="29"/>
      <c r="B27" s="87" t="s">
        <v>31</v>
      </c>
      <c r="C27" s="88">
        <f aca="true" t="shared" si="7" ref="C27:Q27">C29+C30+C31+C32+C33</f>
        <v>0</v>
      </c>
      <c r="D27" s="88">
        <f t="shared" si="7"/>
        <v>3906</v>
      </c>
      <c r="E27" s="88">
        <f t="shared" si="7"/>
        <v>3850</v>
      </c>
      <c r="F27" s="88">
        <f t="shared" si="7"/>
        <v>6135</v>
      </c>
      <c r="G27" s="88">
        <f t="shared" si="7"/>
        <v>9525</v>
      </c>
      <c r="H27" s="88">
        <f t="shared" si="7"/>
        <v>9204</v>
      </c>
      <c r="I27" s="88">
        <f t="shared" si="7"/>
        <v>1486</v>
      </c>
      <c r="J27" s="88">
        <f t="shared" si="7"/>
        <v>1973</v>
      </c>
      <c r="K27" s="88">
        <f t="shared" si="7"/>
        <v>1969</v>
      </c>
      <c r="L27" s="88">
        <f t="shared" si="7"/>
        <v>0</v>
      </c>
      <c r="M27" s="88">
        <f t="shared" si="7"/>
        <v>190</v>
      </c>
      <c r="N27" s="88">
        <f t="shared" si="7"/>
        <v>190</v>
      </c>
      <c r="O27" s="88">
        <f t="shared" si="7"/>
        <v>0</v>
      </c>
      <c r="P27" s="88">
        <f t="shared" si="7"/>
        <v>100</v>
      </c>
      <c r="Q27" s="88">
        <f t="shared" si="7"/>
        <v>100</v>
      </c>
      <c r="R27" s="83">
        <f>C27+F27+I27+L27+O27</f>
        <v>7621</v>
      </c>
      <c r="S27" s="85">
        <f>D27+G27+J27+M27+P27</f>
        <v>15694</v>
      </c>
      <c r="T27" s="86">
        <f>E27+H27+K27+N27+Q27</f>
        <v>15313</v>
      </c>
      <c r="U27" s="110">
        <f t="shared" si="2"/>
        <v>381</v>
      </c>
    </row>
    <row r="28" spans="1:21" ht="12.75">
      <c r="A28" s="26"/>
      <c r="B28" s="218" t="s">
        <v>7</v>
      </c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23"/>
      <c r="U28" s="138"/>
    </row>
    <row r="29" spans="1:21" ht="12.75">
      <c r="A29" s="24" t="s">
        <v>34</v>
      </c>
      <c r="B29" s="58" t="s">
        <v>17</v>
      </c>
      <c r="C29" s="47"/>
      <c r="D29" s="59"/>
      <c r="E29" s="60"/>
      <c r="F29" s="61">
        <v>6135</v>
      </c>
      <c r="G29" s="59">
        <v>9308</v>
      </c>
      <c r="H29" s="62">
        <v>8987</v>
      </c>
      <c r="I29" s="47">
        <v>1486</v>
      </c>
      <c r="J29" s="59">
        <v>1523</v>
      </c>
      <c r="K29" s="60">
        <v>1519</v>
      </c>
      <c r="L29" s="61"/>
      <c r="M29" s="59"/>
      <c r="N29" s="62"/>
      <c r="O29" s="47"/>
      <c r="P29" s="59"/>
      <c r="Q29" s="62"/>
      <c r="R29" s="48">
        <f>C29+F29+I29+L29+O29</f>
        <v>7621</v>
      </c>
      <c r="S29" s="49">
        <f>D29+G29+J29+M29+P29</f>
        <v>10831</v>
      </c>
      <c r="T29" s="50">
        <f>E29+H29+K29+N29+Q29</f>
        <v>10506</v>
      </c>
      <c r="U29" s="110">
        <f t="shared" si="2"/>
        <v>325</v>
      </c>
    </row>
    <row r="30" spans="1:21" ht="12.75">
      <c r="A30" s="52">
        <v>7805</v>
      </c>
      <c r="B30" s="89" t="s">
        <v>21</v>
      </c>
      <c r="C30" s="47"/>
      <c r="D30" s="59"/>
      <c r="E30" s="60"/>
      <c r="F30" s="61"/>
      <c r="G30" s="59">
        <v>217</v>
      </c>
      <c r="H30" s="62">
        <v>217</v>
      </c>
      <c r="I30" s="47"/>
      <c r="J30" s="59">
        <v>400</v>
      </c>
      <c r="K30" s="60">
        <v>400</v>
      </c>
      <c r="L30" s="61"/>
      <c r="M30" s="59">
        <v>190</v>
      </c>
      <c r="N30" s="62">
        <v>190</v>
      </c>
      <c r="O30" s="47"/>
      <c r="P30" s="59">
        <v>100</v>
      </c>
      <c r="Q30" s="62">
        <v>100</v>
      </c>
      <c r="R30" s="48">
        <f aca="true" t="shared" si="8" ref="R30:T33">C30+F30+I30+L30+O30</f>
        <v>0</v>
      </c>
      <c r="S30" s="49">
        <f t="shared" si="8"/>
        <v>907</v>
      </c>
      <c r="T30" s="50">
        <f t="shared" si="8"/>
        <v>907</v>
      </c>
      <c r="U30" s="110">
        <f t="shared" si="2"/>
        <v>0</v>
      </c>
    </row>
    <row r="31" spans="1:21" ht="12.75">
      <c r="A31" s="52">
        <v>7802</v>
      </c>
      <c r="B31" s="58" t="s">
        <v>18</v>
      </c>
      <c r="C31" s="47"/>
      <c r="D31" s="59">
        <v>3778</v>
      </c>
      <c r="E31" s="60">
        <v>3722</v>
      </c>
      <c r="F31" s="61"/>
      <c r="G31" s="59"/>
      <c r="H31" s="62"/>
      <c r="I31" s="47"/>
      <c r="J31" s="59"/>
      <c r="K31" s="60"/>
      <c r="L31" s="61"/>
      <c r="M31" s="59"/>
      <c r="N31" s="62"/>
      <c r="O31" s="47"/>
      <c r="P31" s="59"/>
      <c r="Q31" s="62"/>
      <c r="R31" s="48">
        <f t="shared" si="8"/>
        <v>0</v>
      </c>
      <c r="S31" s="49">
        <f t="shared" si="8"/>
        <v>3778</v>
      </c>
      <c r="T31" s="50">
        <f t="shared" si="8"/>
        <v>3722</v>
      </c>
      <c r="U31" s="110">
        <f t="shared" si="2"/>
        <v>56</v>
      </c>
    </row>
    <row r="32" spans="1:21" ht="12.75">
      <c r="A32" s="24"/>
      <c r="B32" s="58" t="s">
        <v>14</v>
      </c>
      <c r="C32" s="47"/>
      <c r="D32" s="59">
        <v>128</v>
      </c>
      <c r="E32" s="60">
        <v>128</v>
      </c>
      <c r="F32" s="61"/>
      <c r="G32" s="59"/>
      <c r="H32" s="62"/>
      <c r="I32" s="47"/>
      <c r="J32" s="59"/>
      <c r="K32" s="60"/>
      <c r="L32" s="61"/>
      <c r="M32" s="59"/>
      <c r="N32" s="62"/>
      <c r="O32" s="47"/>
      <c r="P32" s="59"/>
      <c r="Q32" s="62"/>
      <c r="R32" s="48">
        <f t="shared" si="8"/>
        <v>0</v>
      </c>
      <c r="S32" s="49">
        <f t="shared" si="8"/>
        <v>128</v>
      </c>
      <c r="T32" s="50">
        <f t="shared" si="8"/>
        <v>128</v>
      </c>
      <c r="U32" s="110">
        <f t="shared" si="2"/>
        <v>0</v>
      </c>
    </row>
    <row r="33" spans="1:21" ht="13.5" thickBot="1">
      <c r="A33" s="25"/>
      <c r="B33" s="90" t="s">
        <v>20</v>
      </c>
      <c r="C33" s="91"/>
      <c r="D33" s="92"/>
      <c r="E33" s="93"/>
      <c r="F33" s="94"/>
      <c r="G33" s="92"/>
      <c r="H33" s="95"/>
      <c r="I33" s="91"/>
      <c r="J33" s="92">
        <v>50</v>
      </c>
      <c r="K33" s="93">
        <v>50</v>
      </c>
      <c r="L33" s="94"/>
      <c r="M33" s="92"/>
      <c r="N33" s="95"/>
      <c r="O33" s="91"/>
      <c r="P33" s="92"/>
      <c r="Q33" s="95"/>
      <c r="R33" s="96">
        <f t="shared" si="8"/>
        <v>0</v>
      </c>
      <c r="S33" s="97">
        <f t="shared" si="8"/>
        <v>50</v>
      </c>
      <c r="T33" s="98">
        <f t="shared" si="8"/>
        <v>50</v>
      </c>
      <c r="U33" s="110">
        <f t="shared" si="2"/>
        <v>0</v>
      </c>
    </row>
    <row r="34" spans="1:20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2"/>
      <c r="B35" s="6" t="s">
        <v>47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>
      <c r="A36" s="2"/>
      <c r="B36" s="6" t="s">
        <v>48</v>
      </c>
      <c r="C36" s="2" t="s">
        <v>49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</sheetData>
  <mergeCells count="13">
    <mergeCell ref="A1:T1"/>
    <mergeCell ref="A3:A4"/>
    <mergeCell ref="B3:B4"/>
    <mergeCell ref="C3:E3"/>
    <mergeCell ref="F3:H3"/>
    <mergeCell ref="I3:K3"/>
    <mergeCell ref="L3:N3"/>
    <mergeCell ref="O3:Q3"/>
    <mergeCell ref="R3:T3"/>
    <mergeCell ref="B7:T7"/>
    <mergeCell ref="B14:T14"/>
    <mergeCell ref="U3:U4"/>
    <mergeCell ref="B28:T28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C1">
      <selection activeCell="B43" sqref="B43"/>
    </sheetView>
  </sheetViews>
  <sheetFormatPr defaultColWidth="9.140625" defaultRowHeight="12.75"/>
  <cols>
    <col min="1" max="1" width="0" style="0" hidden="1" customWidth="1"/>
    <col min="2" max="2" width="29.8515625" style="0" customWidth="1"/>
  </cols>
  <sheetData>
    <row r="1" spans="1:20" ht="18.75" thickBot="1">
      <c r="A1" s="225" t="s">
        <v>42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7"/>
    </row>
    <row r="2" spans="1:20" ht="13.5" thickBot="1">
      <c r="A2" s="100"/>
      <c r="B2" s="101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 t="s">
        <v>44</v>
      </c>
    </row>
    <row r="3" spans="1:21" ht="12.75">
      <c r="A3" s="228" t="s">
        <v>32</v>
      </c>
      <c r="B3" s="230" t="s">
        <v>52</v>
      </c>
      <c r="C3" s="232" t="s">
        <v>3</v>
      </c>
      <c r="D3" s="233"/>
      <c r="E3" s="234"/>
      <c r="F3" s="235" t="s">
        <v>4</v>
      </c>
      <c r="G3" s="233"/>
      <c r="H3" s="236"/>
      <c r="I3" s="232" t="s">
        <v>5</v>
      </c>
      <c r="J3" s="233"/>
      <c r="K3" s="234"/>
      <c r="L3" s="235" t="s">
        <v>6</v>
      </c>
      <c r="M3" s="233"/>
      <c r="N3" s="236"/>
      <c r="O3" s="232" t="s">
        <v>19</v>
      </c>
      <c r="P3" s="233"/>
      <c r="Q3" s="236"/>
      <c r="R3" s="232" t="s">
        <v>30</v>
      </c>
      <c r="S3" s="233"/>
      <c r="T3" s="234"/>
      <c r="U3" s="216" t="s">
        <v>58</v>
      </c>
    </row>
    <row r="4" spans="1:21" ht="13.5" thickBot="1">
      <c r="A4" s="229"/>
      <c r="B4" s="231"/>
      <c r="C4" s="102" t="s">
        <v>2</v>
      </c>
      <c r="D4" s="103" t="s">
        <v>0</v>
      </c>
      <c r="E4" s="104" t="s">
        <v>1</v>
      </c>
      <c r="F4" s="105" t="s">
        <v>2</v>
      </c>
      <c r="G4" s="103" t="s">
        <v>0</v>
      </c>
      <c r="H4" s="106" t="s">
        <v>1</v>
      </c>
      <c r="I4" s="102" t="s">
        <v>2</v>
      </c>
      <c r="J4" s="103" t="s">
        <v>0</v>
      </c>
      <c r="K4" s="104" t="s">
        <v>1</v>
      </c>
      <c r="L4" s="105" t="s">
        <v>2</v>
      </c>
      <c r="M4" s="103" t="s">
        <v>0</v>
      </c>
      <c r="N4" s="106" t="s">
        <v>1</v>
      </c>
      <c r="O4" s="102" t="s">
        <v>2</v>
      </c>
      <c r="P4" s="103" t="s">
        <v>0</v>
      </c>
      <c r="Q4" s="106" t="s">
        <v>1</v>
      </c>
      <c r="R4" s="102" t="s">
        <v>2</v>
      </c>
      <c r="S4" s="103" t="s">
        <v>0</v>
      </c>
      <c r="T4" s="104" t="s">
        <v>1</v>
      </c>
      <c r="U4" s="217"/>
    </row>
    <row r="5" spans="1:21" ht="12.75">
      <c r="A5" s="107" t="s">
        <v>33</v>
      </c>
      <c r="B5" s="53" t="s">
        <v>23</v>
      </c>
      <c r="C5" s="48">
        <v>340148</v>
      </c>
      <c r="D5" s="49">
        <v>349625</v>
      </c>
      <c r="E5" s="50">
        <v>349306</v>
      </c>
      <c r="F5" s="54">
        <v>1787841</v>
      </c>
      <c r="G5" s="49">
        <v>1799499</v>
      </c>
      <c r="H5" s="55">
        <v>1799499</v>
      </c>
      <c r="I5" s="48">
        <v>1385061</v>
      </c>
      <c r="J5" s="49">
        <v>1322661</v>
      </c>
      <c r="K5" s="50">
        <v>1322661</v>
      </c>
      <c r="L5" s="54">
        <v>46141</v>
      </c>
      <c r="M5" s="49">
        <v>53285</v>
      </c>
      <c r="N5" s="55">
        <v>53285</v>
      </c>
      <c r="O5" s="48">
        <v>64415</v>
      </c>
      <c r="P5" s="49">
        <v>78728</v>
      </c>
      <c r="Q5" s="55">
        <v>78728</v>
      </c>
      <c r="R5" s="48">
        <f aca="true" t="shared" si="0" ref="R5:T6">C5+F5+I5+L5+O5</f>
        <v>3623606</v>
      </c>
      <c r="S5" s="49">
        <f t="shared" si="0"/>
        <v>3603798</v>
      </c>
      <c r="T5" s="50">
        <f t="shared" si="0"/>
        <v>3603479</v>
      </c>
      <c r="U5" s="110">
        <f>S5-T5</f>
        <v>319</v>
      </c>
    </row>
    <row r="6" spans="1:21" ht="12.75">
      <c r="A6" s="107" t="s">
        <v>33</v>
      </c>
      <c r="B6" s="56" t="s">
        <v>24</v>
      </c>
      <c r="C6" s="51">
        <f>C8+C9+C10+C11+C12+C13</f>
        <v>0</v>
      </c>
      <c r="D6" s="51">
        <f aca="true" t="shared" si="1" ref="D6:Q6">D8+D9+D10+D11+D12+D13</f>
        <v>4821</v>
      </c>
      <c r="E6" s="51">
        <f t="shared" si="1"/>
        <v>4808</v>
      </c>
      <c r="F6" s="51">
        <f t="shared" si="1"/>
        <v>52570</v>
      </c>
      <c r="G6" s="51">
        <f t="shared" si="1"/>
        <v>71049</v>
      </c>
      <c r="H6" s="51">
        <f t="shared" si="1"/>
        <v>71043</v>
      </c>
      <c r="I6" s="51">
        <f t="shared" si="1"/>
        <v>4107</v>
      </c>
      <c r="J6" s="51">
        <f t="shared" si="1"/>
        <v>22077</v>
      </c>
      <c r="K6" s="51">
        <f t="shared" si="1"/>
        <v>22077</v>
      </c>
      <c r="L6" s="51">
        <f t="shared" si="1"/>
        <v>0</v>
      </c>
      <c r="M6" s="51">
        <f t="shared" si="1"/>
        <v>781</v>
      </c>
      <c r="N6" s="51">
        <f t="shared" si="1"/>
        <v>781</v>
      </c>
      <c r="O6" s="51">
        <f t="shared" si="1"/>
        <v>0</v>
      </c>
      <c r="P6" s="51">
        <f t="shared" si="1"/>
        <v>1465</v>
      </c>
      <c r="Q6" s="57">
        <f t="shared" si="1"/>
        <v>1465</v>
      </c>
      <c r="R6" s="48">
        <f t="shared" si="0"/>
        <v>56677</v>
      </c>
      <c r="S6" s="49">
        <f t="shared" si="0"/>
        <v>100193</v>
      </c>
      <c r="T6" s="50">
        <f t="shared" si="0"/>
        <v>100174</v>
      </c>
      <c r="U6" s="110">
        <f aca="true" t="shared" si="2" ref="U6:U33">S6-T6</f>
        <v>19</v>
      </c>
    </row>
    <row r="7" spans="1:21" ht="12.75">
      <c r="A7" s="110"/>
      <c r="B7" s="214" t="s">
        <v>7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24"/>
      <c r="U7" s="138"/>
    </row>
    <row r="8" spans="1:21" ht="12.75">
      <c r="A8" s="107" t="s">
        <v>33</v>
      </c>
      <c r="B8" s="58" t="s">
        <v>25</v>
      </c>
      <c r="C8" s="47">
        <v>0</v>
      </c>
      <c r="D8" s="59">
        <v>898</v>
      </c>
      <c r="E8" s="60">
        <v>898</v>
      </c>
      <c r="F8" s="61">
        <v>802</v>
      </c>
      <c r="G8" s="59">
        <v>1282</v>
      </c>
      <c r="H8" s="62">
        <v>1282</v>
      </c>
      <c r="I8" s="47">
        <v>0</v>
      </c>
      <c r="J8" s="59">
        <v>0</v>
      </c>
      <c r="K8" s="60">
        <v>0</v>
      </c>
      <c r="L8" s="47">
        <v>0</v>
      </c>
      <c r="M8" s="59">
        <v>0</v>
      </c>
      <c r="N8" s="62">
        <v>0</v>
      </c>
      <c r="O8" s="47">
        <v>0</v>
      </c>
      <c r="P8" s="59">
        <v>0</v>
      </c>
      <c r="Q8" s="62">
        <v>0</v>
      </c>
      <c r="R8" s="48">
        <f aca="true" t="shared" si="3" ref="R8:T13">C8+F8+I8+L8+O8</f>
        <v>802</v>
      </c>
      <c r="S8" s="49">
        <f t="shared" si="3"/>
        <v>2180</v>
      </c>
      <c r="T8" s="50">
        <f t="shared" si="3"/>
        <v>2180</v>
      </c>
      <c r="U8" s="110">
        <f t="shared" si="2"/>
        <v>0</v>
      </c>
    </row>
    <row r="9" spans="1:21" ht="12.75">
      <c r="A9" s="107" t="s">
        <v>33</v>
      </c>
      <c r="B9" s="58" t="s">
        <v>8</v>
      </c>
      <c r="C9" s="47">
        <v>0</v>
      </c>
      <c r="D9" s="59">
        <v>391</v>
      </c>
      <c r="E9" s="60">
        <v>378</v>
      </c>
      <c r="F9" s="61">
        <v>4236</v>
      </c>
      <c r="G9" s="59">
        <v>3290</v>
      </c>
      <c r="H9" s="62">
        <v>3285</v>
      </c>
      <c r="I9" s="47">
        <v>0</v>
      </c>
      <c r="J9" s="59">
        <v>1417</v>
      </c>
      <c r="K9" s="60">
        <v>1417</v>
      </c>
      <c r="L9" s="61">
        <v>0</v>
      </c>
      <c r="M9" s="59">
        <v>38</v>
      </c>
      <c r="N9" s="62">
        <v>38</v>
      </c>
      <c r="O9" s="47">
        <v>0</v>
      </c>
      <c r="P9" s="59">
        <v>0</v>
      </c>
      <c r="Q9" s="62">
        <v>0</v>
      </c>
      <c r="R9" s="48">
        <f t="shared" si="3"/>
        <v>4236</v>
      </c>
      <c r="S9" s="49">
        <f t="shared" si="3"/>
        <v>5136</v>
      </c>
      <c r="T9" s="50">
        <f t="shared" si="3"/>
        <v>5118</v>
      </c>
      <c r="U9" s="110">
        <f t="shared" si="2"/>
        <v>18</v>
      </c>
    </row>
    <row r="10" spans="1:21" ht="12.75">
      <c r="A10" s="107" t="s">
        <v>33</v>
      </c>
      <c r="B10" s="58" t="s">
        <v>9</v>
      </c>
      <c r="C10" s="47">
        <v>0</v>
      </c>
      <c r="D10" s="59">
        <v>1161</v>
      </c>
      <c r="E10" s="60">
        <v>1161</v>
      </c>
      <c r="F10" s="61">
        <v>10000</v>
      </c>
      <c r="G10" s="59">
        <v>12566</v>
      </c>
      <c r="H10" s="62">
        <v>12566</v>
      </c>
      <c r="I10" s="47">
        <v>0</v>
      </c>
      <c r="J10" s="59">
        <v>0</v>
      </c>
      <c r="K10" s="60">
        <v>0</v>
      </c>
      <c r="L10" s="47">
        <v>0</v>
      </c>
      <c r="M10" s="59">
        <v>0</v>
      </c>
      <c r="N10" s="62">
        <v>0</v>
      </c>
      <c r="O10" s="47">
        <v>0</v>
      </c>
      <c r="P10" s="59">
        <v>0</v>
      </c>
      <c r="Q10" s="62">
        <v>0</v>
      </c>
      <c r="R10" s="48">
        <f t="shared" si="3"/>
        <v>10000</v>
      </c>
      <c r="S10" s="49">
        <f t="shared" si="3"/>
        <v>13727</v>
      </c>
      <c r="T10" s="50">
        <f t="shared" si="3"/>
        <v>13727</v>
      </c>
      <c r="U10" s="110">
        <f t="shared" si="2"/>
        <v>0</v>
      </c>
    </row>
    <row r="11" spans="1:21" ht="12.75">
      <c r="A11" s="107" t="s">
        <v>33</v>
      </c>
      <c r="B11" s="58" t="s">
        <v>26</v>
      </c>
      <c r="C11" s="47">
        <v>0</v>
      </c>
      <c r="D11" s="59">
        <v>2274</v>
      </c>
      <c r="E11" s="60">
        <v>2274</v>
      </c>
      <c r="F11" s="61">
        <v>35996</v>
      </c>
      <c r="G11" s="59">
        <v>49200</v>
      </c>
      <c r="H11" s="62">
        <v>49199</v>
      </c>
      <c r="I11" s="47">
        <v>4107</v>
      </c>
      <c r="J11" s="59">
        <v>20640</v>
      </c>
      <c r="K11" s="60">
        <v>20640</v>
      </c>
      <c r="L11" s="61">
        <v>0</v>
      </c>
      <c r="M11" s="59">
        <v>743</v>
      </c>
      <c r="N11" s="62">
        <v>743</v>
      </c>
      <c r="O11" s="47">
        <v>0</v>
      </c>
      <c r="P11" s="59">
        <v>1465</v>
      </c>
      <c r="Q11" s="62">
        <v>1465</v>
      </c>
      <c r="R11" s="48">
        <f t="shared" si="3"/>
        <v>40103</v>
      </c>
      <c r="S11" s="49">
        <f t="shared" si="3"/>
        <v>74322</v>
      </c>
      <c r="T11" s="50">
        <f t="shared" si="3"/>
        <v>74321</v>
      </c>
      <c r="U11" s="110">
        <f t="shared" si="2"/>
        <v>1</v>
      </c>
    </row>
    <row r="12" spans="1:21" ht="12.75">
      <c r="A12" s="107" t="s">
        <v>33</v>
      </c>
      <c r="B12" s="58" t="s">
        <v>27</v>
      </c>
      <c r="C12" s="47">
        <v>0</v>
      </c>
      <c r="D12" s="59">
        <v>0</v>
      </c>
      <c r="E12" s="60">
        <v>0</v>
      </c>
      <c r="F12" s="61">
        <v>1000</v>
      </c>
      <c r="G12" s="59">
        <v>2500</v>
      </c>
      <c r="H12" s="62">
        <v>2500</v>
      </c>
      <c r="I12" s="47">
        <v>0</v>
      </c>
      <c r="J12" s="59">
        <v>0</v>
      </c>
      <c r="K12" s="60">
        <v>0</v>
      </c>
      <c r="L12" s="47">
        <v>0</v>
      </c>
      <c r="M12" s="59">
        <v>0</v>
      </c>
      <c r="N12" s="62">
        <v>0</v>
      </c>
      <c r="O12" s="47">
        <v>0</v>
      </c>
      <c r="P12" s="59">
        <v>0</v>
      </c>
      <c r="Q12" s="62">
        <v>0</v>
      </c>
      <c r="R12" s="48">
        <f t="shared" si="3"/>
        <v>1000</v>
      </c>
      <c r="S12" s="49">
        <f t="shared" si="3"/>
        <v>2500</v>
      </c>
      <c r="T12" s="50">
        <f t="shared" si="3"/>
        <v>2500</v>
      </c>
      <c r="U12" s="110">
        <f t="shared" si="2"/>
        <v>0</v>
      </c>
    </row>
    <row r="13" spans="1:21" ht="12.75">
      <c r="A13" s="107" t="s">
        <v>33</v>
      </c>
      <c r="B13" s="58" t="s">
        <v>28</v>
      </c>
      <c r="C13" s="47">
        <f>C15+C16+C17+C18+C19+C20+C21+C22+C23+C24+C25</f>
        <v>0</v>
      </c>
      <c r="D13" s="47">
        <f aca="true" t="shared" si="4" ref="D13:Q13">D15+D16+D17+D18+D19+D20+D21+D22+D23+D24+D25</f>
        <v>97</v>
      </c>
      <c r="E13" s="47">
        <f t="shared" si="4"/>
        <v>97</v>
      </c>
      <c r="F13" s="47">
        <f t="shared" si="4"/>
        <v>536</v>
      </c>
      <c r="G13" s="47">
        <f t="shared" si="4"/>
        <v>2211</v>
      </c>
      <c r="H13" s="47">
        <f t="shared" si="4"/>
        <v>2211</v>
      </c>
      <c r="I13" s="47">
        <f t="shared" si="4"/>
        <v>0</v>
      </c>
      <c r="J13" s="47">
        <f t="shared" si="4"/>
        <v>20</v>
      </c>
      <c r="K13" s="47">
        <f t="shared" si="4"/>
        <v>20</v>
      </c>
      <c r="L13" s="47">
        <f t="shared" si="4"/>
        <v>0</v>
      </c>
      <c r="M13" s="47">
        <f t="shared" si="4"/>
        <v>0</v>
      </c>
      <c r="N13" s="47">
        <f t="shared" si="4"/>
        <v>0</v>
      </c>
      <c r="O13" s="47">
        <f t="shared" si="4"/>
        <v>0</v>
      </c>
      <c r="P13" s="47">
        <f t="shared" si="4"/>
        <v>0</v>
      </c>
      <c r="Q13" s="63">
        <f t="shared" si="4"/>
        <v>0</v>
      </c>
      <c r="R13" s="48">
        <f t="shared" si="3"/>
        <v>536</v>
      </c>
      <c r="S13" s="49">
        <f t="shared" si="3"/>
        <v>2328</v>
      </c>
      <c r="T13" s="50">
        <f t="shared" si="3"/>
        <v>2328</v>
      </c>
      <c r="U13" s="110">
        <f t="shared" si="2"/>
        <v>0</v>
      </c>
    </row>
    <row r="14" spans="1:21" ht="12.75">
      <c r="A14" s="110"/>
      <c r="B14" s="214" t="s">
        <v>29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24"/>
      <c r="U14" s="138"/>
    </row>
    <row r="15" spans="1:21" ht="12.75">
      <c r="A15" s="107" t="s">
        <v>33</v>
      </c>
      <c r="B15" s="64" t="s">
        <v>10</v>
      </c>
      <c r="C15" s="47">
        <v>0</v>
      </c>
      <c r="D15" s="59">
        <v>0</v>
      </c>
      <c r="E15" s="60">
        <v>0</v>
      </c>
      <c r="F15" s="61">
        <v>536</v>
      </c>
      <c r="G15" s="59">
        <v>997</v>
      </c>
      <c r="H15" s="62">
        <v>997</v>
      </c>
      <c r="I15" s="47">
        <v>0</v>
      </c>
      <c r="J15" s="59">
        <v>0</v>
      </c>
      <c r="K15" s="60">
        <v>0</v>
      </c>
      <c r="L15" s="61">
        <v>0</v>
      </c>
      <c r="M15" s="59">
        <v>0</v>
      </c>
      <c r="N15" s="62">
        <v>0</v>
      </c>
      <c r="O15" s="47">
        <v>0</v>
      </c>
      <c r="P15" s="59">
        <v>0</v>
      </c>
      <c r="Q15" s="62">
        <v>0</v>
      </c>
      <c r="R15" s="51">
        <f>C15+F15+I15+L15+O15</f>
        <v>536</v>
      </c>
      <c r="S15" s="65">
        <f>D15+G15+J15+M15+P15</f>
        <v>997</v>
      </c>
      <c r="T15" s="66">
        <f>E15+H15+K15+N15+Q15</f>
        <v>997</v>
      </c>
      <c r="U15" s="110">
        <f t="shared" si="2"/>
        <v>0</v>
      </c>
    </row>
    <row r="16" spans="1:21" ht="12.75">
      <c r="A16" s="107" t="s">
        <v>33</v>
      </c>
      <c r="B16" s="67" t="s">
        <v>13</v>
      </c>
      <c r="C16" s="68">
        <v>0</v>
      </c>
      <c r="D16" s="69">
        <v>97</v>
      </c>
      <c r="E16" s="70">
        <v>97</v>
      </c>
      <c r="F16" s="71">
        <v>0</v>
      </c>
      <c r="G16" s="69">
        <v>84</v>
      </c>
      <c r="H16" s="72">
        <v>84</v>
      </c>
      <c r="I16" s="68">
        <v>0</v>
      </c>
      <c r="J16" s="69">
        <v>20</v>
      </c>
      <c r="K16" s="70">
        <v>20</v>
      </c>
      <c r="L16" s="61">
        <v>0</v>
      </c>
      <c r="M16" s="59">
        <v>0</v>
      </c>
      <c r="N16" s="62">
        <v>0</v>
      </c>
      <c r="O16" s="47">
        <v>0</v>
      </c>
      <c r="P16" s="59">
        <v>0</v>
      </c>
      <c r="Q16" s="62">
        <v>0</v>
      </c>
      <c r="R16" s="51">
        <f aca="true" t="shared" si="5" ref="R16:T26">C16+F16+I16+L16+O16</f>
        <v>0</v>
      </c>
      <c r="S16" s="65">
        <f t="shared" si="5"/>
        <v>201</v>
      </c>
      <c r="T16" s="66">
        <f t="shared" si="5"/>
        <v>201</v>
      </c>
      <c r="U16" s="110">
        <f t="shared" si="2"/>
        <v>0</v>
      </c>
    </row>
    <row r="17" spans="1:21" ht="12.75">
      <c r="A17" s="107" t="s">
        <v>33</v>
      </c>
      <c r="B17" s="64" t="s">
        <v>15</v>
      </c>
      <c r="C17" s="47">
        <v>0</v>
      </c>
      <c r="D17" s="59">
        <v>0</v>
      </c>
      <c r="E17" s="60">
        <v>0</v>
      </c>
      <c r="F17" s="61">
        <v>0</v>
      </c>
      <c r="G17" s="59">
        <v>122</v>
      </c>
      <c r="H17" s="62">
        <v>122</v>
      </c>
      <c r="I17" s="47">
        <v>0</v>
      </c>
      <c r="J17" s="59">
        <v>0</v>
      </c>
      <c r="K17" s="60">
        <v>0</v>
      </c>
      <c r="L17" s="61">
        <v>0</v>
      </c>
      <c r="M17" s="59">
        <v>0</v>
      </c>
      <c r="N17" s="62">
        <v>0</v>
      </c>
      <c r="O17" s="47">
        <v>0</v>
      </c>
      <c r="P17" s="59">
        <v>0</v>
      </c>
      <c r="Q17" s="62">
        <v>0</v>
      </c>
      <c r="R17" s="51">
        <f t="shared" si="5"/>
        <v>0</v>
      </c>
      <c r="S17" s="65">
        <f t="shared" si="5"/>
        <v>122</v>
      </c>
      <c r="T17" s="66">
        <f t="shared" si="5"/>
        <v>122</v>
      </c>
      <c r="U17" s="110">
        <f t="shared" si="2"/>
        <v>0</v>
      </c>
    </row>
    <row r="18" spans="1:21" ht="12.75">
      <c r="A18" s="107" t="s">
        <v>33</v>
      </c>
      <c r="B18" s="64" t="s">
        <v>35</v>
      </c>
      <c r="C18" s="47">
        <v>0</v>
      </c>
      <c r="D18" s="59">
        <v>0</v>
      </c>
      <c r="E18" s="60">
        <v>0</v>
      </c>
      <c r="F18" s="61">
        <v>0</v>
      </c>
      <c r="G18" s="59">
        <v>0</v>
      </c>
      <c r="H18" s="62">
        <v>0</v>
      </c>
      <c r="I18" s="47">
        <v>0</v>
      </c>
      <c r="J18" s="59">
        <v>0</v>
      </c>
      <c r="K18" s="60">
        <v>0</v>
      </c>
      <c r="L18" s="61">
        <v>0</v>
      </c>
      <c r="M18" s="59">
        <v>0</v>
      </c>
      <c r="N18" s="62">
        <v>0</v>
      </c>
      <c r="O18" s="47">
        <v>0</v>
      </c>
      <c r="P18" s="59">
        <v>0</v>
      </c>
      <c r="Q18" s="62">
        <v>0</v>
      </c>
      <c r="R18" s="51">
        <f t="shared" si="5"/>
        <v>0</v>
      </c>
      <c r="S18" s="65">
        <f t="shared" si="5"/>
        <v>0</v>
      </c>
      <c r="T18" s="66">
        <f t="shared" si="5"/>
        <v>0</v>
      </c>
      <c r="U18" s="110">
        <f t="shared" si="2"/>
        <v>0</v>
      </c>
    </row>
    <row r="19" spans="1:21" ht="12.75">
      <c r="A19" s="107" t="s">
        <v>33</v>
      </c>
      <c r="B19" s="64" t="s">
        <v>36</v>
      </c>
      <c r="C19" s="47">
        <v>0</v>
      </c>
      <c r="D19" s="59">
        <v>0</v>
      </c>
      <c r="E19" s="60">
        <v>0</v>
      </c>
      <c r="F19" s="61">
        <v>0</v>
      </c>
      <c r="G19" s="59">
        <v>0</v>
      </c>
      <c r="H19" s="62">
        <v>0</v>
      </c>
      <c r="I19" s="47">
        <v>0</v>
      </c>
      <c r="J19" s="59">
        <v>0</v>
      </c>
      <c r="K19" s="60">
        <v>0</v>
      </c>
      <c r="L19" s="61">
        <v>0</v>
      </c>
      <c r="M19" s="59">
        <v>0</v>
      </c>
      <c r="N19" s="62">
        <v>0</v>
      </c>
      <c r="O19" s="47">
        <v>0</v>
      </c>
      <c r="P19" s="59">
        <v>0</v>
      </c>
      <c r="Q19" s="62">
        <v>0</v>
      </c>
      <c r="R19" s="51">
        <f t="shared" si="5"/>
        <v>0</v>
      </c>
      <c r="S19" s="65">
        <f t="shared" si="5"/>
        <v>0</v>
      </c>
      <c r="T19" s="66">
        <f t="shared" si="5"/>
        <v>0</v>
      </c>
      <c r="U19" s="110">
        <f t="shared" si="2"/>
        <v>0</v>
      </c>
    </row>
    <row r="20" spans="1:21" ht="12.75">
      <c r="A20" s="107" t="s">
        <v>33</v>
      </c>
      <c r="B20" s="64" t="s">
        <v>37</v>
      </c>
      <c r="C20" s="47">
        <v>0</v>
      </c>
      <c r="D20" s="59">
        <v>0</v>
      </c>
      <c r="E20" s="60">
        <v>0</v>
      </c>
      <c r="F20" s="61">
        <v>0</v>
      </c>
      <c r="G20" s="59">
        <v>0</v>
      </c>
      <c r="H20" s="62">
        <v>0</v>
      </c>
      <c r="I20" s="47">
        <v>0</v>
      </c>
      <c r="J20" s="59">
        <v>0</v>
      </c>
      <c r="K20" s="60">
        <v>0</v>
      </c>
      <c r="L20" s="61">
        <v>0</v>
      </c>
      <c r="M20" s="59">
        <v>0</v>
      </c>
      <c r="N20" s="62">
        <v>0</v>
      </c>
      <c r="O20" s="47">
        <v>0</v>
      </c>
      <c r="P20" s="59">
        <v>0</v>
      </c>
      <c r="Q20" s="62">
        <v>0</v>
      </c>
      <c r="R20" s="51">
        <f t="shared" si="5"/>
        <v>0</v>
      </c>
      <c r="S20" s="65">
        <f t="shared" si="5"/>
        <v>0</v>
      </c>
      <c r="T20" s="66">
        <f t="shared" si="5"/>
        <v>0</v>
      </c>
      <c r="U20" s="110">
        <f t="shared" si="2"/>
        <v>0</v>
      </c>
    </row>
    <row r="21" spans="1:21" ht="12.75">
      <c r="A21" s="107" t="s">
        <v>33</v>
      </c>
      <c r="B21" s="64" t="s">
        <v>38</v>
      </c>
      <c r="C21" s="47">
        <v>0</v>
      </c>
      <c r="D21" s="59">
        <v>0</v>
      </c>
      <c r="E21" s="60">
        <v>0</v>
      </c>
      <c r="F21" s="61">
        <v>0</v>
      </c>
      <c r="G21" s="59">
        <v>0</v>
      </c>
      <c r="H21" s="62">
        <v>0</v>
      </c>
      <c r="I21" s="47">
        <v>0</v>
      </c>
      <c r="J21" s="59">
        <v>0</v>
      </c>
      <c r="K21" s="60">
        <v>0</v>
      </c>
      <c r="L21" s="61">
        <v>0</v>
      </c>
      <c r="M21" s="59">
        <v>0</v>
      </c>
      <c r="N21" s="62">
        <v>0</v>
      </c>
      <c r="O21" s="47">
        <v>0</v>
      </c>
      <c r="P21" s="59">
        <v>0</v>
      </c>
      <c r="Q21" s="62">
        <v>0</v>
      </c>
      <c r="R21" s="51">
        <f t="shared" si="5"/>
        <v>0</v>
      </c>
      <c r="S21" s="65">
        <f t="shared" si="5"/>
        <v>0</v>
      </c>
      <c r="T21" s="66">
        <f t="shared" si="5"/>
        <v>0</v>
      </c>
      <c r="U21" s="110">
        <f t="shared" si="2"/>
        <v>0</v>
      </c>
    </row>
    <row r="22" spans="1:21" ht="12.75">
      <c r="A22" s="107" t="s">
        <v>33</v>
      </c>
      <c r="B22" s="64" t="s">
        <v>39</v>
      </c>
      <c r="C22" s="47">
        <v>0</v>
      </c>
      <c r="D22" s="59">
        <v>0</v>
      </c>
      <c r="E22" s="60">
        <v>0</v>
      </c>
      <c r="F22" s="61">
        <v>0</v>
      </c>
      <c r="G22" s="59">
        <v>0</v>
      </c>
      <c r="H22" s="62">
        <v>0</v>
      </c>
      <c r="I22" s="47">
        <v>0</v>
      </c>
      <c r="J22" s="59">
        <v>0</v>
      </c>
      <c r="K22" s="60">
        <v>0</v>
      </c>
      <c r="L22" s="61">
        <v>0</v>
      </c>
      <c r="M22" s="59">
        <v>0</v>
      </c>
      <c r="N22" s="62">
        <v>0</v>
      </c>
      <c r="O22" s="47">
        <v>0</v>
      </c>
      <c r="P22" s="59">
        <v>0</v>
      </c>
      <c r="Q22" s="62">
        <v>0</v>
      </c>
      <c r="R22" s="51">
        <f t="shared" si="5"/>
        <v>0</v>
      </c>
      <c r="S22" s="65">
        <f t="shared" si="5"/>
        <v>0</v>
      </c>
      <c r="T22" s="66">
        <f t="shared" si="5"/>
        <v>0</v>
      </c>
      <c r="U22" s="110">
        <f t="shared" si="2"/>
        <v>0</v>
      </c>
    </row>
    <row r="23" spans="1:21" ht="12.75">
      <c r="A23" s="107" t="s">
        <v>33</v>
      </c>
      <c r="B23" s="64" t="s">
        <v>40</v>
      </c>
      <c r="C23" s="47">
        <v>0</v>
      </c>
      <c r="D23" s="59">
        <v>0</v>
      </c>
      <c r="E23" s="60">
        <v>0</v>
      </c>
      <c r="F23" s="61">
        <v>0</v>
      </c>
      <c r="G23" s="59">
        <v>0</v>
      </c>
      <c r="H23" s="62">
        <v>0</v>
      </c>
      <c r="I23" s="47">
        <v>0</v>
      </c>
      <c r="J23" s="59">
        <v>0</v>
      </c>
      <c r="K23" s="60">
        <v>0</v>
      </c>
      <c r="L23" s="61">
        <v>0</v>
      </c>
      <c r="M23" s="59">
        <v>0</v>
      </c>
      <c r="N23" s="62">
        <v>0</v>
      </c>
      <c r="O23" s="47">
        <v>0</v>
      </c>
      <c r="P23" s="59">
        <v>0</v>
      </c>
      <c r="Q23" s="62">
        <v>0</v>
      </c>
      <c r="R23" s="51">
        <f t="shared" si="5"/>
        <v>0</v>
      </c>
      <c r="S23" s="65">
        <f t="shared" si="5"/>
        <v>0</v>
      </c>
      <c r="T23" s="66">
        <f t="shared" si="5"/>
        <v>0</v>
      </c>
      <c r="U23" s="110">
        <f t="shared" si="2"/>
        <v>0</v>
      </c>
    </row>
    <row r="24" spans="1:21" ht="12.75">
      <c r="A24" s="107" t="s">
        <v>33</v>
      </c>
      <c r="B24" s="64" t="s">
        <v>11</v>
      </c>
      <c r="C24" s="47">
        <v>0</v>
      </c>
      <c r="D24" s="59">
        <v>0</v>
      </c>
      <c r="E24" s="60">
        <v>0</v>
      </c>
      <c r="F24" s="61">
        <v>0</v>
      </c>
      <c r="G24" s="59">
        <v>0</v>
      </c>
      <c r="H24" s="62">
        <v>0</v>
      </c>
      <c r="I24" s="47">
        <v>0</v>
      </c>
      <c r="J24" s="59">
        <v>0</v>
      </c>
      <c r="K24" s="60">
        <v>0</v>
      </c>
      <c r="L24" s="61">
        <v>0</v>
      </c>
      <c r="M24" s="59">
        <v>0</v>
      </c>
      <c r="N24" s="62">
        <v>0</v>
      </c>
      <c r="O24" s="47">
        <v>0</v>
      </c>
      <c r="P24" s="59">
        <v>0</v>
      </c>
      <c r="Q24" s="62">
        <v>0</v>
      </c>
      <c r="R24" s="51">
        <f t="shared" si="5"/>
        <v>0</v>
      </c>
      <c r="S24" s="65">
        <f t="shared" si="5"/>
        <v>0</v>
      </c>
      <c r="T24" s="66">
        <f t="shared" si="5"/>
        <v>0</v>
      </c>
      <c r="U24" s="110">
        <f t="shared" si="2"/>
        <v>0</v>
      </c>
    </row>
    <row r="25" spans="1:21" ht="13.5" thickBot="1">
      <c r="A25" s="100" t="s">
        <v>33</v>
      </c>
      <c r="B25" s="73" t="s">
        <v>12</v>
      </c>
      <c r="C25" s="47">
        <v>0</v>
      </c>
      <c r="D25" s="59">
        <v>0</v>
      </c>
      <c r="E25" s="60">
        <v>0</v>
      </c>
      <c r="F25" s="77">
        <v>0</v>
      </c>
      <c r="G25" s="75">
        <v>1008</v>
      </c>
      <c r="H25" s="78">
        <v>1008</v>
      </c>
      <c r="I25" s="47">
        <v>0</v>
      </c>
      <c r="J25" s="59">
        <v>0</v>
      </c>
      <c r="K25" s="60">
        <v>0</v>
      </c>
      <c r="L25" s="61">
        <v>0</v>
      </c>
      <c r="M25" s="59">
        <v>0</v>
      </c>
      <c r="N25" s="62">
        <v>0</v>
      </c>
      <c r="O25" s="47">
        <v>0</v>
      </c>
      <c r="P25" s="59">
        <v>0</v>
      </c>
      <c r="Q25" s="62">
        <v>0</v>
      </c>
      <c r="R25" s="79">
        <f t="shared" si="5"/>
        <v>0</v>
      </c>
      <c r="S25" s="80">
        <f t="shared" si="5"/>
        <v>1008</v>
      </c>
      <c r="T25" s="81">
        <f t="shared" si="5"/>
        <v>1008</v>
      </c>
      <c r="U25" s="110">
        <f t="shared" si="2"/>
        <v>0</v>
      </c>
    </row>
    <row r="26" spans="1:21" ht="26.25" thickBot="1">
      <c r="A26" s="112" t="s">
        <v>33</v>
      </c>
      <c r="B26" s="82" t="s">
        <v>41</v>
      </c>
      <c r="C26" s="83">
        <f>C5+C6</f>
        <v>340148</v>
      </c>
      <c r="D26" s="83">
        <f aca="true" t="shared" si="6" ref="D26:Q26">D5+D6</f>
        <v>354446</v>
      </c>
      <c r="E26" s="83">
        <f t="shared" si="6"/>
        <v>354114</v>
      </c>
      <c r="F26" s="83">
        <f t="shared" si="6"/>
        <v>1840411</v>
      </c>
      <c r="G26" s="83">
        <f t="shared" si="6"/>
        <v>1870548</v>
      </c>
      <c r="H26" s="83">
        <f t="shared" si="6"/>
        <v>1870542</v>
      </c>
      <c r="I26" s="83">
        <f t="shared" si="6"/>
        <v>1389168</v>
      </c>
      <c r="J26" s="83">
        <f t="shared" si="6"/>
        <v>1344738</v>
      </c>
      <c r="K26" s="83">
        <f t="shared" si="6"/>
        <v>1344738</v>
      </c>
      <c r="L26" s="83">
        <f t="shared" si="6"/>
        <v>46141</v>
      </c>
      <c r="M26" s="83">
        <f t="shared" si="6"/>
        <v>54066</v>
      </c>
      <c r="N26" s="83">
        <f t="shared" si="6"/>
        <v>54066</v>
      </c>
      <c r="O26" s="83">
        <f t="shared" si="6"/>
        <v>64415</v>
      </c>
      <c r="P26" s="83">
        <f t="shared" si="6"/>
        <v>80193</v>
      </c>
      <c r="Q26" s="84">
        <f t="shared" si="6"/>
        <v>80193</v>
      </c>
      <c r="R26" s="83">
        <f>C26+F26+I26+L26+O26</f>
        <v>3680283</v>
      </c>
      <c r="S26" s="85">
        <f t="shared" si="5"/>
        <v>3703991</v>
      </c>
      <c r="T26" s="86">
        <f t="shared" si="5"/>
        <v>3703653</v>
      </c>
      <c r="U26" s="110">
        <f t="shared" si="2"/>
        <v>338</v>
      </c>
    </row>
    <row r="27" spans="1:21" ht="13.5" thickBot="1">
      <c r="A27" s="112"/>
      <c r="B27" s="87" t="s">
        <v>31</v>
      </c>
      <c r="C27" s="88">
        <f aca="true" t="shared" si="7" ref="C27:Q27">C29+C30+C31+C32+C33</f>
        <v>0</v>
      </c>
      <c r="D27" s="88">
        <f t="shared" si="7"/>
        <v>4549</v>
      </c>
      <c r="E27" s="88">
        <f t="shared" si="7"/>
        <v>4546</v>
      </c>
      <c r="F27" s="88">
        <f t="shared" si="7"/>
        <v>8062</v>
      </c>
      <c r="G27" s="88">
        <f t="shared" si="7"/>
        <v>11088</v>
      </c>
      <c r="H27" s="88">
        <f t="shared" si="7"/>
        <v>11085</v>
      </c>
      <c r="I27" s="88">
        <f t="shared" si="7"/>
        <v>0</v>
      </c>
      <c r="J27" s="88">
        <f t="shared" si="7"/>
        <v>2234</v>
      </c>
      <c r="K27" s="88">
        <f t="shared" si="7"/>
        <v>2234</v>
      </c>
      <c r="L27" s="88">
        <f t="shared" si="7"/>
        <v>0</v>
      </c>
      <c r="M27" s="88">
        <f t="shared" si="7"/>
        <v>0</v>
      </c>
      <c r="N27" s="88">
        <f t="shared" si="7"/>
        <v>0</v>
      </c>
      <c r="O27" s="88">
        <f t="shared" si="7"/>
        <v>0</v>
      </c>
      <c r="P27" s="88">
        <f t="shared" si="7"/>
        <v>0</v>
      </c>
      <c r="Q27" s="88">
        <f t="shared" si="7"/>
        <v>0</v>
      </c>
      <c r="R27" s="83">
        <f>C27+F27+I27+L27+O27</f>
        <v>8062</v>
      </c>
      <c r="S27" s="85">
        <f>D27+G27+J27+M27+P27</f>
        <v>17871</v>
      </c>
      <c r="T27" s="86">
        <f>E27+H27+K27+N27+Q27</f>
        <v>17865</v>
      </c>
      <c r="U27" s="110">
        <f t="shared" si="2"/>
        <v>6</v>
      </c>
    </row>
    <row r="28" spans="1:21" ht="12.75">
      <c r="A28" s="107"/>
      <c r="B28" s="218" t="s">
        <v>7</v>
      </c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23"/>
      <c r="U28" s="138"/>
    </row>
    <row r="29" spans="1:21" ht="12.75">
      <c r="A29" s="110" t="s">
        <v>34</v>
      </c>
      <c r="B29" s="116" t="s">
        <v>17</v>
      </c>
      <c r="C29" s="47">
        <v>0</v>
      </c>
      <c r="D29" s="59">
        <v>0</v>
      </c>
      <c r="E29" s="60">
        <v>0</v>
      </c>
      <c r="F29" s="61">
        <v>8062</v>
      </c>
      <c r="G29" s="59">
        <v>9930</v>
      </c>
      <c r="H29" s="62">
        <v>9927</v>
      </c>
      <c r="I29" s="47">
        <v>0</v>
      </c>
      <c r="J29" s="59">
        <v>1544</v>
      </c>
      <c r="K29" s="60">
        <v>1544</v>
      </c>
      <c r="L29" s="61">
        <v>0</v>
      </c>
      <c r="M29" s="59">
        <v>0</v>
      </c>
      <c r="N29" s="62">
        <v>0</v>
      </c>
      <c r="O29" s="47">
        <v>0</v>
      </c>
      <c r="P29" s="59">
        <v>0</v>
      </c>
      <c r="Q29" s="62">
        <v>0</v>
      </c>
      <c r="R29" s="48">
        <f>C29+F29+I29+L29+O29</f>
        <v>8062</v>
      </c>
      <c r="S29" s="49">
        <f>D29+G29+J29+M29+P29</f>
        <v>11474</v>
      </c>
      <c r="T29" s="50">
        <f>E29+H29+K29+N29+Q29</f>
        <v>11471</v>
      </c>
      <c r="U29" s="110">
        <f t="shared" si="2"/>
        <v>3</v>
      </c>
    </row>
    <row r="30" spans="1:21" ht="12.75">
      <c r="A30" s="110">
        <v>7805</v>
      </c>
      <c r="B30" s="117" t="s">
        <v>21</v>
      </c>
      <c r="C30" s="47">
        <v>0</v>
      </c>
      <c r="D30" s="59">
        <v>0</v>
      </c>
      <c r="E30" s="60">
        <v>0</v>
      </c>
      <c r="F30" s="61">
        <v>0</v>
      </c>
      <c r="G30" s="59">
        <v>1158</v>
      </c>
      <c r="H30" s="62">
        <v>1158</v>
      </c>
      <c r="I30" s="47">
        <v>0</v>
      </c>
      <c r="J30" s="59">
        <v>501</v>
      </c>
      <c r="K30" s="60">
        <v>501</v>
      </c>
      <c r="L30" s="61">
        <v>0</v>
      </c>
      <c r="M30" s="59">
        <v>0</v>
      </c>
      <c r="N30" s="62">
        <v>0</v>
      </c>
      <c r="O30" s="47">
        <v>0</v>
      </c>
      <c r="P30" s="59">
        <v>0</v>
      </c>
      <c r="Q30" s="62">
        <v>0</v>
      </c>
      <c r="R30" s="48">
        <f aca="true" t="shared" si="8" ref="R30:T33">C30+F30+I30+L30+O30</f>
        <v>0</v>
      </c>
      <c r="S30" s="49">
        <f t="shared" si="8"/>
        <v>1659</v>
      </c>
      <c r="T30" s="50">
        <f t="shared" si="8"/>
        <v>1659</v>
      </c>
      <c r="U30" s="110">
        <f t="shared" si="2"/>
        <v>0</v>
      </c>
    </row>
    <row r="31" spans="1:21" ht="12.75">
      <c r="A31" s="110">
        <v>7802</v>
      </c>
      <c r="B31" s="116" t="s">
        <v>18</v>
      </c>
      <c r="C31" s="47">
        <v>0</v>
      </c>
      <c r="D31" s="59">
        <v>4549</v>
      </c>
      <c r="E31" s="60">
        <v>4546</v>
      </c>
      <c r="F31" s="61">
        <v>0</v>
      </c>
      <c r="G31" s="59">
        <v>0</v>
      </c>
      <c r="H31" s="62">
        <v>0</v>
      </c>
      <c r="I31" s="47">
        <v>0</v>
      </c>
      <c r="J31" s="59">
        <v>0</v>
      </c>
      <c r="K31" s="60">
        <v>0</v>
      </c>
      <c r="L31" s="61">
        <v>0</v>
      </c>
      <c r="M31" s="59">
        <v>0</v>
      </c>
      <c r="N31" s="62">
        <v>0</v>
      </c>
      <c r="O31" s="47">
        <v>0</v>
      </c>
      <c r="P31" s="59">
        <v>0</v>
      </c>
      <c r="Q31" s="62">
        <v>0</v>
      </c>
      <c r="R31" s="48">
        <f t="shared" si="8"/>
        <v>0</v>
      </c>
      <c r="S31" s="49">
        <f t="shared" si="8"/>
        <v>4549</v>
      </c>
      <c r="T31" s="50">
        <f t="shared" si="8"/>
        <v>4546</v>
      </c>
      <c r="U31" s="110">
        <f t="shared" si="2"/>
        <v>3</v>
      </c>
    </row>
    <row r="32" spans="1:21" ht="12.75">
      <c r="A32" s="110"/>
      <c r="B32" s="116" t="s">
        <v>14</v>
      </c>
      <c r="C32" s="47">
        <v>0</v>
      </c>
      <c r="D32" s="59">
        <v>0</v>
      </c>
      <c r="E32" s="60">
        <v>0</v>
      </c>
      <c r="F32" s="61">
        <v>0</v>
      </c>
      <c r="G32" s="59">
        <v>0</v>
      </c>
      <c r="H32" s="62">
        <v>0</v>
      </c>
      <c r="I32" s="47">
        <v>0</v>
      </c>
      <c r="J32" s="59">
        <v>0</v>
      </c>
      <c r="K32" s="60">
        <v>0</v>
      </c>
      <c r="L32" s="61">
        <v>0</v>
      </c>
      <c r="M32" s="59">
        <v>0</v>
      </c>
      <c r="N32" s="62">
        <v>0</v>
      </c>
      <c r="O32" s="47">
        <v>0</v>
      </c>
      <c r="P32" s="59">
        <v>0</v>
      </c>
      <c r="Q32" s="62">
        <v>0</v>
      </c>
      <c r="R32" s="48">
        <f t="shared" si="8"/>
        <v>0</v>
      </c>
      <c r="S32" s="49">
        <f t="shared" si="8"/>
        <v>0</v>
      </c>
      <c r="T32" s="50">
        <f t="shared" si="8"/>
        <v>0</v>
      </c>
      <c r="U32" s="110">
        <f t="shared" si="2"/>
        <v>0</v>
      </c>
    </row>
    <row r="33" spans="1:21" ht="13.5" thickBot="1">
      <c r="A33" s="115"/>
      <c r="B33" s="118" t="s">
        <v>20</v>
      </c>
      <c r="C33" s="91">
        <v>0</v>
      </c>
      <c r="D33" s="92">
        <v>0</v>
      </c>
      <c r="E33" s="93">
        <v>0</v>
      </c>
      <c r="F33" s="94">
        <v>0</v>
      </c>
      <c r="G33" s="92">
        <v>0</v>
      </c>
      <c r="H33" s="95">
        <v>0</v>
      </c>
      <c r="I33" s="91">
        <v>0</v>
      </c>
      <c r="J33" s="92">
        <v>189</v>
      </c>
      <c r="K33" s="93">
        <v>189</v>
      </c>
      <c r="L33" s="94">
        <v>0</v>
      </c>
      <c r="M33" s="92">
        <v>0</v>
      </c>
      <c r="N33" s="95">
        <v>0</v>
      </c>
      <c r="O33" s="91">
        <v>0</v>
      </c>
      <c r="P33" s="92">
        <v>0</v>
      </c>
      <c r="Q33" s="95">
        <v>0</v>
      </c>
      <c r="R33" s="96">
        <f t="shared" si="8"/>
        <v>0</v>
      </c>
      <c r="S33" s="97">
        <f t="shared" si="8"/>
        <v>189</v>
      </c>
      <c r="T33" s="98">
        <f t="shared" si="8"/>
        <v>189</v>
      </c>
      <c r="U33" s="110">
        <f t="shared" si="2"/>
        <v>0</v>
      </c>
    </row>
    <row r="34" spans="1:20" ht="12.75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</row>
    <row r="35" spans="1:20" ht="12.75">
      <c r="A35" s="119" t="s">
        <v>45</v>
      </c>
      <c r="B35" s="120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</row>
    <row r="36" spans="1:20" ht="12.75">
      <c r="A36" s="119" t="s">
        <v>46</v>
      </c>
      <c r="B36" s="120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</row>
  </sheetData>
  <mergeCells count="13">
    <mergeCell ref="A1:T1"/>
    <mergeCell ref="A3:A4"/>
    <mergeCell ref="B3:B4"/>
    <mergeCell ref="C3:E3"/>
    <mergeCell ref="F3:H3"/>
    <mergeCell ref="I3:K3"/>
    <mergeCell ref="L3:N3"/>
    <mergeCell ref="O3:Q3"/>
    <mergeCell ref="R3:T3"/>
    <mergeCell ref="B7:T7"/>
    <mergeCell ref="B14:T14"/>
    <mergeCell ref="U3:U4"/>
    <mergeCell ref="B28:T28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C1">
      <selection activeCell="B40" sqref="B40"/>
    </sheetView>
  </sheetViews>
  <sheetFormatPr defaultColWidth="9.140625" defaultRowHeight="12.75"/>
  <cols>
    <col min="1" max="1" width="0" style="0" hidden="1" customWidth="1"/>
    <col min="2" max="2" width="26.00390625" style="0" customWidth="1"/>
  </cols>
  <sheetData>
    <row r="1" spans="1:20" ht="18.75" thickBot="1">
      <c r="A1" s="225" t="s">
        <v>42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7"/>
    </row>
    <row r="2" spans="1:20" ht="13.5" thickBot="1">
      <c r="A2" s="100"/>
      <c r="B2" s="101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1" ht="12.75">
      <c r="A3" s="228" t="s">
        <v>32</v>
      </c>
      <c r="B3" s="230" t="s">
        <v>51</v>
      </c>
      <c r="C3" s="232" t="s">
        <v>3</v>
      </c>
      <c r="D3" s="233"/>
      <c r="E3" s="234"/>
      <c r="F3" s="235" t="s">
        <v>4</v>
      </c>
      <c r="G3" s="233"/>
      <c r="H3" s="236"/>
      <c r="I3" s="232" t="s">
        <v>5</v>
      </c>
      <c r="J3" s="233"/>
      <c r="K3" s="234"/>
      <c r="L3" s="235" t="s">
        <v>6</v>
      </c>
      <c r="M3" s="233"/>
      <c r="N3" s="236"/>
      <c r="O3" s="232" t="s">
        <v>19</v>
      </c>
      <c r="P3" s="233"/>
      <c r="Q3" s="236"/>
      <c r="R3" s="232" t="s">
        <v>30</v>
      </c>
      <c r="S3" s="233"/>
      <c r="T3" s="234"/>
      <c r="U3" s="216" t="s">
        <v>58</v>
      </c>
    </row>
    <row r="4" spans="1:21" ht="13.5" thickBot="1">
      <c r="A4" s="229"/>
      <c r="B4" s="231"/>
      <c r="C4" s="102" t="s">
        <v>2</v>
      </c>
      <c r="D4" s="103" t="s">
        <v>0</v>
      </c>
      <c r="E4" s="104" t="s">
        <v>1</v>
      </c>
      <c r="F4" s="105" t="s">
        <v>2</v>
      </c>
      <c r="G4" s="103" t="s">
        <v>0</v>
      </c>
      <c r="H4" s="106" t="s">
        <v>1</v>
      </c>
      <c r="I4" s="102" t="s">
        <v>2</v>
      </c>
      <c r="J4" s="103" t="s">
        <v>0</v>
      </c>
      <c r="K4" s="104" t="s">
        <v>1</v>
      </c>
      <c r="L4" s="105" t="s">
        <v>2</v>
      </c>
      <c r="M4" s="103" t="s">
        <v>0</v>
      </c>
      <c r="N4" s="106" t="s">
        <v>1</v>
      </c>
      <c r="O4" s="102" t="s">
        <v>2</v>
      </c>
      <c r="P4" s="103" t="s">
        <v>0</v>
      </c>
      <c r="Q4" s="106" t="s">
        <v>1</v>
      </c>
      <c r="R4" s="102" t="s">
        <v>2</v>
      </c>
      <c r="S4" s="103" t="s">
        <v>0</v>
      </c>
      <c r="T4" s="104" t="s">
        <v>1</v>
      </c>
      <c r="U4" s="217"/>
    </row>
    <row r="5" spans="1:21" ht="12.75">
      <c r="A5" s="107" t="s">
        <v>33</v>
      </c>
      <c r="B5" s="53" t="s">
        <v>23</v>
      </c>
      <c r="C5" s="48">
        <v>479887</v>
      </c>
      <c r="D5" s="49">
        <v>488779</v>
      </c>
      <c r="E5" s="50">
        <v>488519</v>
      </c>
      <c r="F5" s="54">
        <v>1604012</v>
      </c>
      <c r="G5" s="49">
        <v>1621869</v>
      </c>
      <c r="H5" s="55">
        <v>1621869</v>
      </c>
      <c r="I5" s="48">
        <v>1201437</v>
      </c>
      <c r="J5" s="49">
        <v>1157244</v>
      </c>
      <c r="K5" s="50">
        <v>1157244</v>
      </c>
      <c r="L5" s="54">
        <v>107678</v>
      </c>
      <c r="M5" s="49">
        <v>113832</v>
      </c>
      <c r="N5" s="55">
        <v>113832</v>
      </c>
      <c r="O5" s="48">
        <v>49591</v>
      </c>
      <c r="P5" s="49">
        <v>53983</v>
      </c>
      <c r="Q5" s="55">
        <v>53983</v>
      </c>
      <c r="R5" s="48">
        <f aca="true" t="shared" si="0" ref="R5:T6">C5+F5+I5+L5+O5</f>
        <v>3442605</v>
      </c>
      <c r="S5" s="49">
        <f t="shared" si="0"/>
        <v>3435707</v>
      </c>
      <c r="T5" s="50">
        <f t="shared" si="0"/>
        <v>3435447</v>
      </c>
      <c r="U5" s="110">
        <f>S5-T5</f>
        <v>260</v>
      </c>
    </row>
    <row r="6" spans="1:21" ht="12.75">
      <c r="A6" s="107" t="s">
        <v>33</v>
      </c>
      <c r="B6" s="56" t="s">
        <v>24</v>
      </c>
      <c r="C6" s="51">
        <f>C8+C9+C10+C11+C12+C13</f>
        <v>0</v>
      </c>
      <c r="D6" s="65">
        <f aca="true" t="shared" si="1" ref="D6:Q6">D8+D9+D10+D11+D12+D13</f>
        <v>8130</v>
      </c>
      <c r="E6" s="108">
        <f t="shared" si="1"/>
        <v>8043</v>
      </c>
      <c r="F6" s="51">
        <f t="shared" si="1"/>
        <v>77501</v>
      </c>
      <c r="G6" s="65">
        <f t="shared" si="1"/>
        <v>96902.8</v>
      </c>
      <c r="H6" s="108">
        <f t="shared" si="1"/>
        <v>96855.8</v>
      </c>
      <c r="I6" s="51">
        <f t="shared" si="1"/>
        <v>3110</v>
      </c>
      <c r="J6" s="65">
        <f t="shared" si="1"/>
        <v>18389</v>
      </c>
      <c r="K6" s="108">
        <f t="shared" si="1"/>
        <v>18389</v>
      </c>
      <c r="L6" s="51">
        <f t="shared" si="1"/>
        <v>0</v>
      </c>
      <c r="M6" s="65">
        <f t="shared" si="1"/>
        <v>2448</v>
      </c>
      <c r="N6" s="108">
        <f t="shared" si="1"/>
        <v>2448</v>
      </c>
      <c r="O6" s="51">
        <f t="shared" si="1"/>
        <v>0</v>
      </c>
      <c r="P6" s="65">
        <f t="shared" si="1"/>
        <v>900</v>
      </c>
      <c r="Q6" s="109">
        <f t="shared" si="1"/>
        <v>900</v>
      </c>
      <c r="R6" s="48">
        <f t="shared" si="0"/>
        <v>80611</v>
      </c>
      <c r="S6" s="49">
        <f t="shared" si="0"/>
        <v>126769.8</v>
      </c>
      <c r="T6" s="50">
        <f t="shared" si="0"/>
        <v>126635.8</v>
      </c>
      <c r="U6" s="110">
        <f aca="true" t="shared" si="2" ref="U6:U33">S6-T6</f>
        <v>134</v>
      </c>
    </row>
    <row r="7" spans="1:21" ht="12.75">
      <c r="A7" s="110"/>
      <c r="B7" s="214" t="s">
        <v>7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24"/>
      <c r="U7" s="138"/>
    </row>
    <row r="8" spans="1:21" ht="12.75">
      <c r="A8" s="107" t="s">
        <v>33</v>
      </c>
      <c r="B8" s="58" t="s">
        <v>25</v>
      </c>
      <c r="C8" s="47">
        <v>0</v>
      </c>
      <c r="D8" s="59">
        <v>2416</v>
      </c>
      <c r="E8" s="60">
        <v>2416</v>
      </c>
      <c r="F8" s="61">
        <v>20443</v>
      </c>
      <c r="G8" s="59">
        <v>22465</v>
      </c>
      <c r="H8" s="62">
        <v>22465</v>
      </c>
      <c r="I8" s="47">
        <v>0</v>
      </c>
      <c r="J8" s="59">
        <v>0</v>
      </c>
      <c r="K8" s="60">
        <v>0</v>
      </c>
      <c r="L8" s="61">
        <v>0</v>
      </c>
      <c r="M8" s="59">
        <v>231</v>
      </c>
      <c r="N8" s="62">
        <v>231</v>
      </c>
      <c r="O8" s="47">
        <v>0</v>
      </c>
      <c r="P8" s="59">
        <v>230</v>
      </c>
      <c r="Q8" s="62">
        <v>230</v>
      </c>
      <c r="R8" s="48">
        <f aca="true" t="shared" si="3" ref="R8:T13">C8+F8+I8+L8+O8</f>
        <v>20443</v>
      </c>
      <c r="S8" s="49">
        <f t="shared" si="3"/>
        <v>25342</v>
      </c>
      <c r="T8" s="50">
        <f t="shared" si="3"/>
        <v>25342</v>
      </c>
      <c r="U8" s="110">
        <f t="shared" si="2"/>
        <v>0</v>
      </c>
    </row>
    <row r="9" spans="1:21" ht="12.75">
      <c r="A9" s="107" t="s">
        <v>33</v>
      </c>
      <c r="B9" s="58" t="s">
        <v>8</v>
      </c>
      <c r="C9" s="47">
        <v>0</v>
      </c>
      <c r="D9" s="59">
        <v>705</v>
      </c>
      <c r="E9" s="60">
        <v>705</v>
      </c>
      <c r="F9" s="61">
        <v>4170</v>
      </c>
      <c r="G9" s="59">
        <v>2576</v>
      </c>
      <c r="H9" s="62">
        <v>2576</v>
      </c>
      <c r="I9" s="47">
        <v>0</v>
      </c>
      <c r="J9" s="59">
        <v>2224</v>
      </c>
      <c r="K9" s="60">
        <v>2224</v>
      </c>
      <c r="L9" s="61">
        <v>0</v>
      </c>
      <c r="M9" s="59">
        <v>0</v>
      </c>
      <c r="N9" s="62">
        <v>0</v>
      </c>
      <c r="O9" s="47">
        <v>0</v>
      </c>
      <c r="P9" s="59">
        <v>0</v>
      </c>
      <c r="Q9" s="62">
        <v>0</v>
      </c>
      <c r="R9" s="48">
        <f t="shared" si="3"/>
        <v>4170</v>
      </c>
      <c r="S9" s="49">
        <f t="shared" si="3"/>
        <v>5505</v>
      </c>
      <c r="T9" s="50">
        <f t="shared" si="3"/>
        <v>5505</v>
      </c>
      <c r="U9" s="110">
        <f t="shared" si="2"/>
        <v>0</v>
      </c>
    </row>
    <row r="10" spans="1:21" ht="12.75">
      <c r="A10" s="107" t="s">
        <v>33</v>
      </c>
      <c r="B10" s="58" t="s">
        <v>9</v>
      </c>
      <c r="C10" s="47">
        <v>0</v>
      </c>
      <c r="D10" s="59">
        <v>1860</v>
      </c>
      <c r="E10" s="60">
        <v>1773</v>
      </c>
      <c r="F10" s="61">
        <v>20362</v>
      </c>
      <c r="G10" s="59">
        <v>23575</v>
      </c>
      <c r="H10" s="62">
        <v>23528</v>
      </c>
      <c r="I10" s="47">
        <v>0</v>
      </c>
      <c r="J10" s="59">
        <v>0</v>
      </c>
      <c r="K10" s="60">
        <v>0</v>
      </c>
      <c r="L10" s="61">
        <v>0</v>
      </c>
      <c r="M10" s="59">
        <v>0</v>
      </c>
      <c r="N10" s="62">
        <v>0</v>
      </c>
      <c r="O10" s="47">
        <v>0</v>
      </c>
      <c r="P10" s="59">
        <v>0</v>
      </c>
      <c r="Q10" s="62">
        <v>0</v>
      </c>
      <c r="R10" s="48">
        <f t="shared" si="3"/>
        <v>20362</v>
      </c>
      <c r="S10" s="49">
        <f t="shared" si="3"/>
        <v>25435</v>
      </c>
      <c r="T10" s="50">
        <f t="shared" si="3"/>
        <v>25301</v>
      </c>
      <c r="U10" s="110">
        <f t="shared" si="2"/>
        <v>134</v>
      </c>
    </row>
    <row r="11" spans="1:21" ht="12.75">
      <c r="A11" s="107" t="s">
        <v>33</v>
      </c>
      <c r="B11" s="58" t="s">
        <v>26</v>
      </c>
      <c r="C11" s="47">
        <v>0</v>
      </c>
      <c r="D11" s="59">
        <v>2903</v>
      </c>
      <c r="E11" s="60">
        <v>2903</v>
      </c>
      <c r="F11" s="61">
        <v>30743</v>
      </c>
      <c r="G11" s="59">
        <v>43249</v>
      </c>
      <c r="H11" s="62">
        <v>43249</v>
      </c>
      <c r="I11" s="47">
        <v>3110</v>
      </c>
      <c r="J11" s="59">
        <v>16133</v>
      </c>
      <c r="K11" s="60">
        <v>16133</v>
      </c>
      <c r="L11" s="61">
        <v>0</v>
      </c>
      <c r="M11" s="59">
        <v>2217</v>
      </c>
      <c r="N11" s="62">
        <v>2217</v>
      </c>
      <c r="O11" s="47">
        <v>0</v>
      </c>
      <c r="P11" s="59">
        <v>670</v>
      </c>
      <c r="Q11" s="62">
        <v>670</v>
      </c>
      <c r="R11" s="48">
        <f t="shared" si="3"/>
        <v>33853</v>
      </c>
      <c r="S11" s="49">
        <f t="shared" si="3"/>
        <v>65172</v>
      </c>
      <c r="T11" s="50">
        <f t="shared" si="3"/>
        <v>65172</v>
      </c>
      <c r="U11" s="110">
        <f t="shared" si="2"/>
        <v>0</v>
      </c>
    </row>
    <row r="12" spans="1:21" ht="12.75">
      <c r="A12" s="107" t="s">
        <v>33</v>
      </c>
      <c r="B12" s="58" t="s">
        <v>27</v>
      </c>
      <c r="C12" s="47">
        <v>0</v>
      </c>
      <c r="D12" s="59">
        <v>246</v>
      </c>
      <c r="E12" s="60">
        <v>246</v>
      </c>
      <c r="F12" s="61">
        <v>1000</v>
      </c>
      <c r="G12" s="59">
        <v>972</v>
      </c>
      <c r="H12" s="62">
        <v>972</v>
      </c>
      <c r="I12" s="47">
        <v>0</v>
      </c>
      <c r="J12" s="59">
        <v>32</v>
      </c>
      <c r="K12" s="60">
        <v>32</v>
      </c>
      <c r="L12" s="61">
        <v>0</v>
      </c>
      <c r="M12" s="59">
        <v>0</v>
      </c>
      <c r="N12" s="62">
        <v>0</v>
      </c>
      <c r="O12" s="47">
        <v>0</v>
      </c>
      <c r="P12" s="59">
        <v>0</v>
      </c>
      <c r="Q12" s="62">
        <v>0</v>
      </c>
      <c r="R12" s="48">
        <f t="shared" si="3"/>
        <v>1000</v>
      </c>
      <c r="S12" s="49">
        <f t="shared" si="3"/>
        <v>1250</v>
      </c>
      <c r="T12" s="50">
        <f t="shared" si="3"/>
        <v>1250</v>
      </c>
      <c r="U12" s="110">
        <f t="shared" si="2"/>
        <v>0</v>
      </c>
    </row>
    <row r="13" spans="1:21" ht="12.75">
      <c r="A13" s="107" t="s">
        <v>33</v>
      </c>
      <c r="B13" s="58" t="s">
        <v>28</v>
      </c>
      <c r="C13" s="47">
        <f>C15+C16+C17+C18+C19+C20+C21+C22+C23+C24+C25</f>
        <v>0</v>
      </c>
      <c r="D13" s="59">
        <f aca="true" t="shared" si="4" ref="D13:Q13">D15+D16+D17+D18+D19+D20+D21+D22+D23+D24+D25</f>
        <v>0</v>
      </c>
      <c r="E13" s="61">
        <f t="shared" si="4"/>
        <v>0</v>
      </c>
      <c r="F13" s="47">
        <f t="shared" si="4"/>
        <v>783</v>
      </c>
      <c r="G13" s="59">
        <f t="shared" si="4"/>
        <v>4065.8</v>
      </c>
      <c r="H13" s="61">
        <f t="shared" si="4"/>
        <v>4065.8</v>
      </c>
      <c r="I13" s="47">
        <f t="shared" si="4"/>
        <v>0</v>
      </c>
      <c r="J13" s="59">
        <f t="shared" si="4"/>
        <v>0</v>
      </c>
      <c r="K13" s="61">
        <f t="shared" si="4"/>
        <v>0</v>
      </c>
      <c r="L13" s="47">
        <f t="shared" si="4"/>
        <v>0</v>
      </c>
      <c r="M13" s="59">
        <f t="shared" si="4"/>
        <v>0</v>
      </c>
      <c r="N13" s="61">
        <f t="shared" si="4"/>
        <v>0</v>
      </c>
      <c r="O13" s="47">
        <f t="shared" si="4"/>
        <v>0</v>
      </c>
      <c r="P13" s="59">
        <f t="shared" si="4"/>
        <v>0</v>
      </c>
      <c r="Q13" s="111">
        <f t="shared" si="4"/>
        <v>0</v>
      </c>
      <c r="R13" s="48">
        <f t="shared" si="3"/>
        <v>783</v>
      </c>
      <c r="S13" s="49">
        <f t="shared" si="3"/>
        <v>4065.8</v>
      </c>
      <c r="T13" s="50">
        <f t="shared" si="3"/>
        <v>4065.8</v>
      </c>
      <c r="U13" s="110">
        <f t="shared" si="2"/>
        <v>0</v>
      </c>
    </row>
    <row r="14" spans="1:21" ht="12.75">
      <c r="A14" s="110"/>
      <c r="B14" s="214" t="s">
        <v>29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24"/>
      <c r="U14" s="138"/>
    </row>
    <row r="15" spans="1:21" ht="12.75">
      <c r="A15" s="107" t="s">
        <v>33</v>
      </c>
      <c r="B15" s="64" t="s">
        <v>10</v>
      </c>
      <c r="C15" s="47">
        <v>0</v>
      </c>
      <c r="D15" s="59">
        <v>0</v>
      </c>
      <c r="E15" s="60">
        <v>0</v>
      </c>
      <c r="F15" s="61">
        <v>507</v>
      </c>
      <c r="G15" s="59">
        <v>821</v>
      </c>
      <c r="H15" s="62">
        <v>821</v>
      </c>
      <c r="I15" s="47">
        <v>0</v>
      </c>
      <c r="J15" s="59">
        <v>0</v>
      </c>
      <c r="K15" s="60">
        <v>0</v>
      </c>
      <c r="L15" s="61">
        <v>0</v>
      </c>
      <c r="M15" s="59">
        <v>0</v>
      </c>
      <c r="N15" s="62">
        <v>0</v>
      </c>
      <c r="O15" s="47">
        <v>0</v>
      </c>
      <c r="P15" s="59">
        <v>0</v>
      </c>
      <c r="Q15" s="62">
        <v>0</v>
      </c>
      <c r="R15" s="51">
        <f>C15+F15+I15+L15+O15</f>
        <v>507</v>
      </c>
      <c r="S15" s="65">
        <f>D15+G15+J15+M15+P15</f>
        <v>821</v>
      </c>
      <c r="T15" s="66">
        <f>E15+H15+K15+N15+Q15</f>
        <v>821</v>
      </c>
      <c r="U15" s="110">
        <f t="shared" si="2"/>
        <v>0</v>
      </c>
    </row>
    <row r="16" spans="1:21" ht="12.75">
      <c r="A16" s="107" t="s">
        <v>33</v>
      </c>
      <c r="B16" s="67" t="s">
        <v>13</v>
      </c>
      <c r="C16" s="68">
        <v>0</v>
      </c>
      <c r="D16" s="69">
        <v>0</v>
      </c>
      <c r="E16" s="70">
        <v>0</v>
      </c>
      <c r="F16" s="71">
        <v>0</v>
      </c>
      <c r="G16" s="69">
        <v>38</v>
      </c>
      <c r="H16" s="72">
        <v>38</v>
      </c>
      <c r="I16" s="68">
        <v>0</v>
      </c>
      <c r="J16" s="69">
        <v>0</v>
      </c>
      <c r="K16" s="70">
        <v>0</v>
      </c>
      <c r="L16" s="71">
        <v>0</v>
      </c>
      <c r="M16" s="69">
        <v>0</v>
      </c>
      <c r="N16" s="72">
        <v>0</v>
      </c>
      <c r="O16" s="68">
        <v>0</v>
      </c>
      <c r="P16" s="69">
        <v>0</v>
      </c>
      <c r="Q16" s="72">
        <v>0</v>
      </c>
      <c r="R16" s="51">
        <f aca="true" t="shared" si="5" ref="R16:T26">C16+F16+I16+L16+O16</f>
        <v>0</v>
      </c>
      <c r="S16" s="65">
        <f t="shared" si="5"/>
        <v>38</v>
      </c>
      <c r="T16" s="66">
        <f t="shared" si="5"/>
        <v>38</v>
      </c>
      <c r="U16" s="110">
        <f t="shared" si="2"/>
        <v>0</v>
      </c>
    </row>
    <row r="17" spans="1:21" ht="12.75">
      <c r="A17" s="107" t="s">
        <v>33</v>
      </c>
      <c r="B17" s="64" t="s">
        <v>15</v>
      </c>
      <c r="C17" s="47">
        <v>0</v>
      </c>
      <c r="D17" s="59">
        <v>0</v>
      </c>
      <c r="E17" s="60">
        <v>0</v>
      </c>
      <c r="F17" s="61">
        <v>0</v>
      </c>
      <c r="G17" s="59">
        <v>103.8</v>
      </c>
      <c r="H17" s="62">
        <v>103.8</v>
      </c>
      <c r="I17" s="47">
        <v>0</v>
      </c>
      <c r="J17" s="59">
        <v>0</v>
      </c>
      <c r="K17" s="60">
        <v>0</v>
      </c>
      <c r="L17" s="61">
        <v>0</v>
      </c>
      <c r="M17" s="59">
        <v>0</v>
      </c>
      <c r="N17" s="62">
        <v>0</v>
      </c>
      <c r="O17" s="47">
        <v>0</v>
      </c>
      <c r="P17" s="59">
        <v>0</v>
      </c>
      <c r="Q17" s="62">
        <v>0</v>
      </c>
      <c r="R17" s="51">
        <f t="shared" si="5"/>
        <v>0</v>
      </c>
      <c r="S17" s="65">
        <f t="shared" si="5"/>
        <v>103.8</v>
      </c>
      <c r="T17" s="66">
        <f t="shared" si="5"/>
        <v>103.8</v>
      </c>
      <c r="U17" s="110">
        <f t="shared" si="2"/>
        <v>0</v>
      </c>
    </row>
    <row r="18" spans="1:21" ht="12.75">
      <c r="A18" s="107" t="s">
        <v>33</v>
      </c>
      <c r="B18" s="64" t="s">
        <v>35</v>
      </c>
      <c r="C18" s="47">
        <v>0</v>
      </c>
      <c r="D18" s="59">
        <v>0</v>
      </c>
      <c r="E18" s="60">
        <v>0</v>
      </c>
      <c r="F18" s="61">
        <v>0</v>
      </c>
      <c r="G18" s="59">
        <v>0</v>
      </c>
      <c r="H18" s="62">
        <v>0</v>
      </c>
      <c r="I18" s="47">
        <v>0</v>
      </c>
      <c r="J18" s="59">
        <v>0</v>
      </c>
      <c r="K18" s="60">
        <v>0</v>
      </c>
      <c r="L18" s="61">
        <v>0</v>
      </c>
      <c r="M18" s="59">
        <v>0</v>
      </c>
      <c r="N18" s="62">
        <v>0</v>
      </c>
      <c r="O18" s="47">
        <v>0</v>
      </c>
      <c r="P18" s="59">
        <v>0</v>
      </c>
      <c r="Q18" s="62">
        <v>0</v>
      </c>
      <c r="R18" s="51">
        <f t="shared" si="5"/>
        <v>0</v>
      </c>
      <c r="S18" s="65">
        <f t="shared" si="5"/>
        <v>0</v>
      </c>
      <c r="T18" s="66">
        <f t="shared" si="5"/>
        <v>0</v>
      </c>
      <c r="U18" s="110">
        <f t="shared" si="2"/>
        <v>0</v>
      </c>
    </row>
    <row r="19" spans="1:21" ht="12.75">
      <c r="A19" s="107" t="s">
        <v>33</v>
      </c>
      <c r="B19" s="64" t="s">
        <v>36</v>
      </c>
      <c r="C19" s="47">
        <v>0</v>
      </c>
      <c r="D19" s="59">
        <v>0</v>
      </c>
      <c r="E19" s="60">
        <v>0</v>
      </c>
      <c r="F19" s="61">
        <v>0</v>
      </c>
      <c r="G19" s="59">
        <v>0</v>
      </c>
      <c r="H19" s="62">
        <v>0</v>
      </c>
      <c r="I19" s="47">
        <v>0</v>
      </c>
      <c r="J19" s="59">
        <v>0</v>
      </c>
      <c r="K19" s="60">
        <v>0</v>
      </c>
      <c r="L19" s="61">
        <v>0</v>
      </c>
      <c r="M19" s="59">
        <v>0</v>
      </c>
      <c r="N19" s="62">
        <v>0</v>
      </c>
      <c r="O19" s="47">
        <v>0</v>
      </c>
      <c r="P19" s="59">
        <v>0</v>
      </c>
      <c r="Q19" s="62">
        <v>0</v>
      </c>
      <c r="R19" s="51">
        <f t="shared" si="5"/>
        <v>0</v>
      </c>
      <c r="S19" s="65">
        <f t="shared" si="5"/>
        <v>0</v>
      </c>
      <c r="T19" s="66">
        <f t="shared" si="5"/>
        <v>0</v>
      </c>
      <c r="U19" s="110">
        <f t="shared" si="2"/>
        <v>0</v>
      </c>
    </row>
    <row r="20" spans="1:21" ht="12.75">
      <c r="A20" s="107" t="s">
        <v>33</v>
      </c>
      <c r="B20" s="64" t="s">
        <v>37</v>
      </c>
      <c r="C20" s="47">
        <v>0</v>
      </c>
      <c r="D20" s="59">
        <v>0</v>
      </c>
      <c r="E20" s="60">
        <v>0</v>
      </c>
      <c r="F20" s="61">
        <v>0</v>
      </c>
      <c r="G20" s="59">
        <v>0</v>
      </c>
      <c r="H20" s="62">
        <v>0</v>
      </c>
      <c r="I20" s="47">
        <v>0</v>
      </c>
      <c r="J20" s="59">
        <v>0</v>
      </c>
      <c r="K20" s="60">
        <v>0</v>
      </c>
      <c r="L20" s="61">
        <v>0</v>
      </c>
      <c r="M20" s="59">
        <v>0</v>
      </c>
      <c r="N20" s="62">
        <v>0</v>
      </c>
      <c r="O20" s="47">
        <v>0</v>
      </c>
      <c r="P20" s="59">
        <v>0</v>
      </c>
      <c r="Q20" s="62">
        <v>0</v>
      </c>
      <c r="R20" s="51">
        <f t="shared" si="5"/>
        <v>0</v>
      </c>
      <c r="S20" s="65">
        <f t="shared" si="5"/>
        <v>0</v>
      </c>
      <c r="T20" s="66">
        <f t="shared" si="5"/>
        <v>0</v>
      </c>
      <c r="U20" s="110">
        <f t="shared" si="2"/>
        <v>0</v>
      </c>
    </row>
    <row r="21" spans="1:21" ht="12.75">
      <c r="A21" s="107" t="s">
        <v>33</v>
      </c>
      <c r="B21" s="64" t="s">
        <v>38</v>
      </c>
      <c r="C21" s="47">
        <v>0</v>
      </c>
      <c r="D21" s="59">
        <v>0</v>
      </c>
      <c r="E21" s="60">
        <v>0</v>
      </c>
      <c r="F21" s="61">
        <v>0</v>
      </c>
      <c r="G21" s="59">
        <v>0</v>
      </c>
      <c r="H21" s="62">
        <v>0</v>
      </c>
      <c r="I21" s="47">
        <v>0</v>
      </c>
      <c r="J21" s="59">
        <v>0</v>
      </c>
      <c r="K21" s="60">
        <v>0</v>
      </c>
      <c r="L21" s="61">
        <v>0</v>
      </c>
      <c r="M21" s="59">
        <v>0</v>
      </c>
      <c r="N21" s="62">
        <v>0</v>
      </c>
      <c r="O21" s="47">
        <v>0</v>
      </c>
      <c r="P21" s="59">
        <v>0</v>
      </c>
      <c r="Q21" s="62">
        <v>0</v>
      </c>
      <c r="R21" s="51">
        <f t="shared" si="5"/>
        <v>0</v>
      </c>
      <c r="S21" s="65">
        <f t="shared" si="5"/>
        <v>0</v>
      </c>
      <c r="T21" s="66">
        <f t="shared" si="5"/>
        <v>0</v>
      </c>
      <c r="U21" s="110">
        <f t="shared" si="2"/>
        <v>0</v>
      </c>
    </row>
    <row r="22" spans="1:21" ht="12.75">
      <c r="A22" s="107" t="s">
        <v>33</v>
      </c>
      <c r="B22" s="64" t="s">
        <v>39</v>
      </c>
      <c r="C22" s="47">
        <v>0</v>
      </c>
      <c r="D22" s="59">
        <v>0</v>
      </c>
      <c r="E22" s="60">
        <v>0</v>
      </c>
      <c r="F22" s="61">
        <v>0</v>
      </c>
      <c r="G22" s="59">
        <v>0</v>
      </c>
      <c r="H22" s="62">
        <v>0</v>
      </c>
      <c r="I22" s="47">
        <v>0</v>
      </c>
      <c r="J22" s="59">
        <v>0</v>
      </c>
      <c r="K22" s="60">
        <v>0</v>
      </c>
      <c r="L22" s="61">
        <v>0</v>
      </c>
      <c r="M22" s="59">
        <v>0</v>
      </c>
      <c r="N22" s="62">
        <v>0</v>
      </c>
      <c r="O22" s="47">
        <v>0</v>
      </c>
      <c r="P22" s="59">
        <v>0</v>
      </c>
      <c r="Q22" s="62">
        <v>0</v>
      </c>
      <c r="R22" s="51">
        <f t="shared" si="5"/>
        <v>0</v>
      </c>
      <c r="S22" s="65">
        <f t="shared" si="5"/>
        <v>0</v>
      </c>
      <c r="T22" s="66">
        <f t="shared" si="5"/>
        <v>0</v>
      </c>
      <c r="U22" s="110">
        <f t="shared" si="2"/>
        <v>0</v>
      </c>
    </row>
    <row r="23" spans="1:21" ht="12.75">
      <c r="A23" s="107" t="s">
        <v>33</v>
      </c>
      <c r="B23" s="64" t="s">
        <v>40</v>
      </c>
      <c r="C23" s="47">
        <v>0</v>
      </c>
      <c r="D23" s="59">
        <v>0</v>
      </c>
      <c r="E23" s="60">
        <v>0</v>
      </c>
      <c r="F23" s="61">
        <v>0</v>
      </c>
      <c r="G23" s="59">
        <v>0</v>
      </c>
      <c r="H23" s="62">
        <v>0</v>
      </c>
      <c r="I23" s="47">
        <v>0</v>
      </c>
      <c r="J23" s="59">
        <v>0</v>
      </c>
      <c r="K23" s="60">
        <v>0</v>
      </c>
      <c r="L23" s="61">
        <v>0</v>
      </c>
      <c r="M23" s="59">
        <v>0</v>
      </c>
      <c r="N23" s="62">
        <v>0</v>
      </c>
      <c r="O23" s="47">
        <v>0</v>
      </c>
      <c r="P23" s="59">
        <v>0</v>
      </c>
      <c r="Q23" s="62">
        <v>0</v>
      </c>
      <c r="R23" s="51">
        <f t="shared" si="5"/>
        <v>0</v>
      </c>
      <c r="S23" s="65">
        <f t="shared" si="5"/>
        <v>0</v>
      </c>
      <c r="T23" s="66">
        <f t="shared" si="5"/>
        <v>0</v>
      </c>
      <c r="U23" s="110">
        <f t="shared" si="2"/>
        <v>0</v>
      </c>
    </row>
    <row r="24" spans="1:21" ht="12.75">
      <c r="A24" s="107" t="s">
        <v>33</v>
      </c>
      <c r="B24" s="64" t="s">
        <v>11</v>
      </c>
      <c r="C24" s="47">
        <v>0</v>
      </c>
      <c r="D24" s="59">
        <v>0</v>
      </c>
      <c r="E24" s="60">
        <v>0</v>
      </c>
      <c r="F24" s="61">
        <v>276</v>
      </c>
      <c r="G24" s="59">
        <v>276</v>
      </c>
      <c r="H24" s="62">
        <v>276</v>
      </c>
      <c r="I24" s="47">
        <v>0</v>
      </c>
      <c r="J24" s="59">
        <v>0</v>
      </c>
      <c r="K24" s="60">
        <v>0</v>
      </c>
      <c r="L24" s="61">
        <v>0</v>
      </c>
      <c r="M24" s="59">
        <v>0</v>
      </c>
      <c r="N24" s="62">
        <v>0</v>
      </c>
      <c r="O24" s="47">
        <v>0</v>
      </c>
      <c r="P24" s="59">
        <v>0</v>
      </c>
      <c r="Q24" s="62">
        <v>0</v>
      </c>
      <c r="R24" s="51">
        <f t="shared" si="5"/>
        <v>276</v>
      </c>
      <c r="S24" s="65">
        <f t="shared" si="5"/>
        <v>276</v>
      </c>
      <c r="T24" s="66">
        <f t="shared" si="5"/>
        <v>276</v>
      </c>
      <c r="U24" s="110">
        <f t="shared" si="2"/>
        <v>0</v>
      </c>
    </row>
    <row r="25" spans="1:21" ht="13.5" thickBot="1">
      <c r="A25" s="100" t="s">
        <v>33</v>
      </c>
      <c r="B25" s="73" t="s">
        <v>12</v>
      </c>
      <c r="C25" s="74">
        <v>0</v>
      </c>
      <c r="D25" s="75">
        <v>0</v>
      </c>
      <c r="E25" s="76">
        <v>0</v>
      </c>
      <c r="F25" s="77">
        <v>0</v>
      </c>
      <c r="G25" s="75">
        <v>2827</v>
      </c>
      <c r="H25" s="78">
        <v>2827</v>
      </c>
      <c r="I25" s="74">
        <v>0</v>
      </c>
      <c r="J25" s="75">
        <v>0</v>
      </c>
      <c r="K25" s="76">
        <v>0</v>
      </c>
      <c r="L25" s="77">
        <v>0</v>
      </c>
      <c r="M25" s="75">
        <v>0</v>
      </c>
      <c r="N25" s="78">
        <v>0</v>
      </c>
      <c r="O25" s="74">
        <v>0</v>
      </c>
      <c r="P25" s="75">
        <v>0</v>
      </c>
      <c r="Q25" s="78">
        <v>0</v>
      </c>
      <c r="R25" s="79">
        <f t="shared" si="5"/>
        <v>0</v>
      </c>
      <c r="S25" s="80">
        <f t="shared" si="5"/>
        <v>2827</v>
      </c>
      <c r="T25" s="81">
        <f t="shared" si="5"/>
        <v>2827</v>
      </c>
      <c r="U25" s="110">
        <f t="shared" si="2"/>
        <v>0</v>
      </c>
    </row>
    <row r="26" spans="1:21" ht="26.25" thickBot="1">
      <c r="A26" s="112" t="s">
        <v>33</v>
      </c>
      <c r="B26" s="82" t="s">
        <v>41</v>
      </c>
      <c r="C26" s="83">
        <f>C5+C6</f>
        <v>479887</v>
      </c>
      <c r="D26" s="85">
        <f aca="true" t="shared" si="6" ref="D26:Q26">D5+D6</f>
        <v>496909</v>
      </c>
      <c r="E26" s="113">
        <f t="shared" si="6"/>
        <v>496562</v>
      </c>
      <c r="F26" s="83">
        <f t="shared" si="6"/>
        <v>1681513</v>
      </c>
      <c r="G26" s="85">
        <f t="shared" si="6"/>
        <v>1718771.8</v>
      </c>
      <c r="H26" s="113">
        <f t="shared" si="6"/>
        <v>1718724.8</v>
      </c>
      <c r="I26" s="83">
        <f t="shared" si="6"/>
        <v>1204547</v>
      </c>
      <c r="J26" s="85">
        <f t="shared" si="6"/>
        <v>1175633</v>
      </c>
      <c r="K26" s="113">
        <f t="shared" si="6"/>
        <v>1175633</v>
      </c>
      <c r="L26" s="83">
        <f t="shared" si="6"/>
        <v>107678</v>
      </c>
      <c r="M26" s="85">
        <f t="shared" si="6"/>
        <v>116280</v>
      </c>
      <c r="N26" s="113">
        <f t="shared" si="6"/>
        <v>116280</v>
      </c>
      <c r="O26" s="83">
        <f t="shared" si="6"/>
        <v>49591</v>
      </c>
      <c r="P26" s="85">
        <f t="shared" si="6"/>
        <v>54883</v>
      </c>
      <c r="Q26" s="114">
        <f t="shared" si="6"/>
        <v>54883</v>
      </c>
      <c r="R26" s="83">
        <f>C26+F26+I26+L26+O26</f>
        <v>3523216</v>
      </c>
      <c r="S26" s="85">
        <f t="shared" si="5"/>
        <v>3562476.8</v>
      </c>
      <c r="T26" s="86">
        <f t="shared" si="5"/>
        <v>3562082.8</v>
      </c>
      <c r="U26" s="110">
        <f t="shared" si="2"/>
        <v>394</v>
      </c>
    </row>
    <row r="27" spans="1:21" ht="13.5" thickBot="1">
      <c r="A27" s="112"/>
      <c r="B27" s="87" t="s">
        <v>31</v>
      </c>
      <c r="C27" s="88">
        <f aca="true" t="shared" si="7" ref="C27:Q27">C29+C30+C31+C32+C33</f>
        <v>0</v>
      </c>
      <c r="D27" s="88">
        <f t="shared" si="7"/>
        <v>4723</v>
      </c>
      <c r="E27" s="88">
        <f t="shared" si="7"/>
        <v>4723</v>
      </c>
      <c r="F27" s="88">
        <f t="shared" si="7"/>
        <v>6022</v>
      </c>
      <c r="G27" s="88">
        <f t="shared" si="7"/>
        <v>8208</v>
      </c>
      <c r="H27" s="88">
        <f t="shared" si="7"/>
        <v>8208</v>
      </c>
      <c r="I27" s="88">
        <f t="shared" si="7"/>
        <v>0</v>
      </c>
      <c r="J27" s="88">
        <f t="shared" si="7"/>
        <v>1906</v>
      </c>
      <c r="K27" s="88">
        <f t="shared" si="7"/>
        <v>1906</v>
      </c>
      <c r="L27" s="88">
        <f t="shared" si="7"/>
        <v>0</v>
      </c>
      <c r="M27" s="88">
        <f t="shared" si="7"/>
        <v>30</v>
      </c>
      <c r="N27" s="88">
        <f t="shared" si="7"/>
        <v>30</v>
      </c>
      <c r="O27" s="88">
        <f t="shared" si="7"/>
        <v>0</v>
      </c>
      <c r="P27" s="88">
        <f t="shared" si="7"/>
        <v>10</v>
      </c>
      <c r="Q27" s="88">
        <f t="shared" si="7"/>
        <v>10</v>
      </c>
      <c r="R27" s="83">
        <f>C27+F27+I27+L27+O27</f>
        <v>6022</v>
      </c>
      <c r="S27" s="85">
        <f>D27+G27+J27+M27+P27</f>
        <v>14877</v>
      </c>
      <c r="T27" s="86">
        <f>E27+H27+K27+N27+Q27</f>
        <v>14877</v>
      </c>
      <c r="U27" s="110">
        <f t="shared" si="2"/>
        <v>0</v>
      </c>
    </row>
    <row r="28" spans="1:21" ht="12.75">
      <c r="A28" s="107"/>
      <c r="B28" s="218" t="s">
        <v>7</v>
      </c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23"/>
      <c r="U28" s="138"/>
    </row>
    <row r="29" spans="1:21" ht="12.75">
      <c r="A29" s="110" t="s">
        <v>34</v>
      </c>
      <c r="B29" s="58" t="s">
        <v>17</v>
      </c>
      <c r="C29" s="47"/>
      <c r="D29" s="59">
        <v>0</v>
      </c>
      <c r="E29" s="60">
        <v>0</v>
      </c>
      <c r="F29" s="61">
        <v>6022</v>
      </c>
      <c r="G29" s="59">
        <v>7061</v>
      </c>
      <c r="H29" s="62">
        <v>7061</v>
      </c>
      <c r="I29" s="47">
        <v>0</v>
      </c>
      <c r="J29" s="59">
        <v>1514</v>
      </c>
      <c r="K29" s="60">
        <v>1514</v>
      </c>
      <c r="L29" s="61">
        <v>0</v>
      </c>
      <c r="M29" s="59">
        <v>0</v>
      </c>
      <c r="N29" s="62">
        <v>0</v>
      </c>
      <c r="O29" s="47">
        <v>0</v>
      </c>
      <c r="P29" s="59">
        <v>0</v>
      </c>
      <c r="Q29" s="62">
        <v>0</v>
      </c>
      <c r="R29" s="48">
        <f>C29+F29+I29+L29+O29</f>
        <v>6022</v>
      </c>
      <c r="S29" s="49">
        <f>D29+G29+J29+M29+P29</f>
        <v>8575</v>
      </c>
      <c r="T29" s="50">
        <f>E29+H29+K29+N29+Q29</f>
        <v>8575</v>
      </c>
      <c r="U29" s="110">
        <f t="shared" si="2"/>
        <v>0</v>
      </c>
    </row>
    <row r="30" spans="1:21" ht="12.75">
      <c r="A30" s="110">
        <v>7805</v>
      </c>
      <c r="B30" s="89" t="s">
        <v>21</v>
      </c>
      <c r="C30" s="47">
        <v>0</v>
      </c>
      <c r="D30" s="59">
        <v>100</v>
      </c>
      <c r="E30" s="60">
        <v>100</v>
      </c>
      <c r="F30" s="61">
        <v>0</v>
      </c>
      <c r="G30" s="59">
        <v>1147</v>
      </c>
      <c r="H30" s="62">
        <v>1147</v>
      </c>
      <c r="I30" s="47">
        <v>0</v>
      </c>
      <c r="J30" s="59">
        <v>200</v>
      </c>
      <c r="K30" s="60">
        <v>200</v>
      </c>
      <c r="L30" s="61">
        <v>0</v>
      </c>
      <c r="M30" s="59">
        <v>30</v>
      </c>
      <c r="N30" s="62">
        <v>30</v>
      </c>
      <c r="O30" s="47">
        <v>0</v>
      </c>
      <c r="P30" s="59">
        <v>10</v>
      </c>
      <c r="Q30" s="62">
        <v>10</v>
      </c>
      <c r="R30" s="48">
        <f aca="true" t="shared" si="8" ref="R30:T33">C30+F30+I30+L30+O30</f>
        <v>0</v>
      </c>
      <c r="S30" s="49">
        <f t="shared" si="8"/>
        <v>1487</v>
      </c>
      <c r="T30" s="50">
        <f t="shared" si="8"/>
        <v>1487</v>
      </c>
      <c r="U30" s="110">
        <f t="shared" si="2"/>
        <v>0</v>
      </c>
    </row>
    <row r="31" spans="1:21" ht="12.75">
      <c r="A31" s="110">
        <v>7802</v>
      </c>
      <c r="B31" s="58" t="s">
        <v>18</v>
      </c>
      <c r="C31" s="47">
        <v>0</v>
      </c>
      <c r="D31" s="59">
        <v>4623</v>
      </c>
      <c r="E31" s="60">
        <v>4623</v>
      </c>
      <c r="F31" s="61">
        <v>0</v>
      </c>
      <c r="G31" s="59">
        <v>0</v>
      </c>
      <c r="H31" s="62">
        <v>0</v>
      </c>
      <c r="I31" s="47">
        <v>0</v>
      </c>
      <c r="J31" s="59">
        <v>0</v>
      </c>
      <c r="K31" s="60">
        <v>0</v>
      </c>
      <c r="L31" s="61">
        <v>0</v>
      </c>
      <c r="M31" s="59">
        <v>0</v>
      </c>
      <c r="N31" s="62">
        <v>0</v>
      </c>
      <c r="O31" s="47">
        <v>0</v>
      </c>
      <c r="P31" s="59">
        <v>0</v>
      </c>
      <c r="Q31" s="62">
        <v>0</v>
      </c>
      <c r="R31" s="48">
        <f t="shared" si="8"/>
        <v>0</v>
      </c>
      <c r="S31" s="49">
        <f t="shared" si="8"/>
        <v>4623</v>
      </c>
      <c r="T31" s="50">
        <f t="shared" si="8"/>
        <v>4623</v>
      </c>
      <c r="U31" s="110">
        <f t="shared" si="2"/>
        <v>0</v>
      </c>
    </row>
    <row r="32" spans="1:21" ht="12.75">
      <c r="A32" s="110"/>
      <c r="B32" s="58" t="s">
        <v>14</v>
      </c>
      <c r="C32" s="47">
        <v>0</v>
      </c>
      <c r="D32" s="59">
        <v>0</v>
      </c>
      <c r="E32" s="60">
        <v>0</v>
      </c>
      <c r="F32" s="61">
        <v>0</v>
      </c>
      <c r="G32" s="59">
        <v>0</v>
      </c>
      <c r="H32" s="62">
        <v>0</v>
      </c>
      <c r="I32" s="47">
        <v>0</v>
      </c>
      <c r="J32" s="59">
        <v>0</v>
      </c>
      <c r="K32" s="60">
        <v>0</v>
      </c>
      <c r="L32" s="61">
        <v>0</v>
      </c>
      <c r="M32" s="59">
        <v>0</v>
      </c>
      <c r="N32" s="62">
        <v>0</v>
      </c>
      <c r="O32" s="47">
        <v>0</v>
      </c>
      <c r="P32" s="59">
        <v>0</v>
      </c>
      <c r="Q32" s="62">
        <v>0</v>
      </c>
      <c r="R32" s="48">
        <f t="shared" si="8"/>
        <v>0</v>
      </c>
      <c r="S32" s="49">
        <f t="shared" si="8"/>
        <v>0</v>
      </c>
      <c r="T32" s="50">
        <f t="shared" si="8"/>
        <v>0</v>
      </c>
      <c r="U32" s="110">
        <f t="shared" si="2"/>
        <v>0</v>
      </c>
    </row>
    <row r="33" spans="1:21" ht="13.5" thickBot="1">
      <c r="A33" s="115"/>
      <c r="B33" s="90" t="s">
        <v>20</v>
      </c>
      <c r="C33" s="91">
        <v>0</v>
      </c>
      <c r="D33" s="92">
        <v>0</v>
      </c>
      <c r="E33" s="93">
        <v>0</v>
      </c>
      <c r="F33" s="94">
        <v>0</v>
      </c>
      <c r="G33" s="92">
        <v>0</v>
      </c>
      <c r="H33" s="95">
        <v>0</v>
      </c>
      <c r="I33" s="91">
        <v>0</v>
      </c>
      <c r="J33" s="92">
        <v>192</v>
      </c>
      <c r="K33" s="93">
        <v>192</v>
      </c>
      <c r="L33" s="94">
        <v>0</v>
      </c>
      <c r="M33" s="92">
        <v>0</v>
      </c>
      <c r="N33" s="95">
        <v>0</v>
      </c>
      <c r="O33" s="91">
        <v>0</v>
      </c>
      <c r="P33" s="92">
        <v>0</v>
      </c>
      <c r="Q33" s="95">
        <v>0</v>
      </c>
      <c r="R33" s="96">
        <f t="shared" si="8"/>
        <v>0</v>
      </c>
      <c r="S33" s="97">
        <f t="shared" si="8"/>
        <v>192</v>
      </c>
      <c r="T33" s="98">
        <f t="shared" si="8"/>
        <v>192</v>
      </c>
      <c r="U33" s="110">
        <f t="shared" si="2"/>
        <v>0</v>
      </c>
    </row>
  </sheetData>
  <mergeCells count="13">
    <mergeCell ref="A1:T1"/>
    <mergeCell ref="A3:A4"/>
    <mergeCell ref="B3:B4"/>
    <mergeCell ref="C3:E3"/>
    <mergeCell ref="F3:H3"/>
    <mergeCell ref="I3:K3"/>
    <mergeCell ref="L3:N3"/>
    <mergeCell ref="O3:Q3"/>
    <mergeCell ref="R3:T3"/>
    <mergeCell ref="B7:T7"/>
    <mergeCell ref="B14:T14"/>
    <mergeCell ref="U3:U4"/>
    <mergeCell ref="B28:T28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C1">
      <selection activeCell="B39" sqref="B39"/>
    </sheetView>
  </sheetViews>
  <sheetFormatPr defaultColWidth="9.140625" defaultRowHeight="12.75"/>
  <cols>
    <col min="1" max="1" width="8.57421875" style="0" hidden="1" customWidth="1"/>
    <col min="2" max="2" width="24.28125" style="0" customWidth="1"/>
  </cols>
  <sheetData>
    <row r="1" spans="1:20" ht="18.75" thickBot="1">
      <c r="A1" s="202" t="s">
        <v>42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</row>
    <row r="2" spans="1:2" ht="13.5" thickBot="1">
      <c r="A2" s="27"/>
      <c r="B2" s="3"/>
    </row>
    <row r="3" spans="1:21" ht="12.75">
      <c r="A3" s="205" t="s">
        <v>32</v>
      </c>
      <c r="B3" s="207" t="s">
        <v>43</v>
      </c>
      <c r="C3" s="209" t="s">
        <v>3</v>
      </c>
      <c r="D3" s="210"/>
      <c r="E3" s="211"/>
      <c r="F3" s="212" t="s">
        <v>4</v>
      </c>
      <c r="G3" s="210"/>
      <c r="H3" s="213"/>
      <c r="I3" s="209" t="s">
        <v>5</v>
      </c>
      <c r="J3" s="210"/>
      <c r="K3" s="211"/>
      <c r="L3" s="212" t="s">
        <v>6</v>
      </c>
      <c r="M3" s="210"/>
      <c r="N3" s="213"/>
      <c r="O3" s="209" t="s">
        <v>19</v>
      </c>
      <c r="P3" s="210"/>
      <c r="Q3" s="213"/>
      <c r="R3" s="209" t="s">
        <v>30</v>
      </c>
      <c r="S3" s="210"/>
      <c r="T3" s="211"/>
      <c r="U3" s="216" t="s">
        <v>58</v>
      </c>
    </row>
    <row r="4" spans="1:21" ht="13.5" thickBot="1">
      <c r="A4" s="206"/>
      <c r="B4" s="208"/>
      <c r="C4" s="37" t="s">
        <v>2</v>
      </c>
      <c r="D4" s="38" t="s">
        <v>0</v>
      </c>
      <c r="E4" s="39" t="s">
        <v>1</v>
      </c>
      <c r="F4" s="40" t="s">
        <v>2</v>
      </c>
      <c r="G4" s="38" t="s">
        <v>0</v>
      </c>
      <c r="H4" s="41" t="s">
        <v>1</v>
      </c>
      <c r="I4" s="37" t="s">
        <v>2</v>
      </c>
      <c r="J4" s="38" t="s">
        <v>0</v>
      </c>
      <c r="K4" s="39" t="s">
        <v>1</v>
      </c>
      <c r="L4" s="40" t="s">
        <v>2</v>
      </c>
      <c r="M4" s="38" t="s">
        <v>0</v>
      </c>
      <c r="N4" s="41" t="s">
        <v>1</v>
      </c>
      <c r="O4" s="37" t="s">
        <v>2</v>
      </c>
      <c r="P4" s="38" t="s">
        <v>0</v>
      </c>
      <c r="Q4" s="41" t="s">
        <v>1</v>
      </c>
      <c r="R4" s="37" t="s">
        <v>2</v>
      </c>
      <c r="S4" s="38" t="s">
        <v>0</v>
      </c>
      <c r="T4" s="39" t="s">
        <v>1</v>
      </c>
      <c r="U4" s="217"/>
    </row>
    <row r="5" spans="1:21" ht="12.75">
      <c r="A5" s="26" t="s">
        <v>33</v>
      </c>
      <c r="B5" s="53" t="s">
        <v>23</v>
      </c>
      <c r="C5" s="48">
        <v>525346</v>
      </c>
      <c r="D5" s="49">
        <v>517700</v>
      </c>
      <c r="E5" s="50">
        <v>516701</v>
      </c>
      <c r="F5" s="54">
        <v>2460894</v>
      </c>
      <c r="G5" s="49">
        <v>2470645</v>
      </c>
      <c r="H5" s="55">
        <v>2470552</v>
      </c>
      <c r="I5" s="48">
        <v>1322413</v>
      </c>
      <c r="J5" s="49">
        <v>1330452</v>
      </c>
      <c r="K5" s="50">
        <v>1330452</v>
      </c>
      <c r="L5" s="54">
        <v>315684</v>
      </c>
      <c r="M5" s="49">
        <v>324615</v>
      </c>
      <c r="N5" s="55">
        <v>324615</v>
      </c>
      <c r="O5" s="48">
        <v>59413</v>
      </c>
      <c r="P5" s="49">
        <v>60203</v>
      </c>
      <c r="Q5" s="55">
        <v>60203</v>
      </c>
      <c r="R5" s="48">
        <f aca="true" t="shared" si="0" ref="R5:T6">C5+F5+I5+L5+O5</f>
        <v>4683750</v>
      </c>
      <c r="S5" s="49">
        <f t="shared" si="0"/>
        <v>4703615</v>
      </c>
      <c r="T5" s="50">
        <f t="shared" si="0"/>
        <v>4702523</v>
      </c>
      <c r="U5" s="110">
        <f>S5-T5</f>
        <v>1092</v>
      </c>
    </row>
    <row r="6" spans="1:21" ht="12.75">
      <c r="A6" s="26" t="s">
        <v>33</v>
      </c>
      <c r="B6" s="56" t="s">
        <v>24</v>
      </c>
      <c r="C6" s="51">
        <f>C8+C9+C10+C11+C12+C13</f>
        <v>0</v>
      </c>
      <c r="D6" s="51">
        <f aca="true" t="shared" si="1" ref="D6:Q6">D8+D9+D10+D11+D12+D13</f>
        <v>12246</v>
      </c>
      <c r="E6" s="51">
        <f t="shared" si="1"/>
        <v>12206</v>
      </c>
      <c r="F6" s="51">
        <f>F8+F9+F10+F11+F12+F13</f>
        <v>102379</v>
      </c>
      <c r="G6" s="51">
        <f>G8+G9+G10+G11+G12+G13</f>
        <v>132104</v>
      </c>
      <c r="H6" s="51">
        <f t="shared" si="1"/>
        <v>132017</v>
      </c>
      <c r="I6" s="51">
        <f t="shared" si="1"/>
        <v>4456</v>
      </c>
      <c r="J6" s="51">
        <f t="shared" si="1"/>
        <v>27537</v>
      </c>
      <c r="K6" s="51">
        <f t="shared" si="1"/>
        <v>27537</v>
      </c>
      <c r="L6" s="51">
        <f t="shared" si="1"/>
        <v>0</v>
      </c>
      <c r="M6" s="51">
        <f t="shared" si="1"/>
        <v>5971</v>
      </c>
      <c r="N6" s="51">
        <f t="shared" si="1"/>
        <v>5966</v>
      </c>
      <c r="O6" s="51">
        <f t="shared" si="1"/>
        <v>0</v>
      </c>
      <c r="P6" s="51">
        <f t="shared" si="1"/>
        <v>1008</v>
      </c>
      <c r="Q6" s="57">
        <f t="shared" si="1"/>
        <v>1008</v>
      </c>
      <c r="R6" s="48">
        <f t="shared" si="0"/>
        <v>106835</v>
      </c>
      <c r="S6" s="49">
        <f t="shared" si="0"/>
        <v>178866</v>
      </c>
      <c r="T6" s="50">
        <f t="shared" si="0"/>
        <v>178734</v>
      </c>
      <c r="U6" s="110">
        <f aca="true" t="shared" si="2" ref="U6:U33">S6-T6</f>
        <v>132</v>
      </c>
    </row>
    <row r="7" spans="1:21" ht="12.75">
      <c r="A7" s="24"/>
      <c r="B7" s="214" t="s">
        <v>7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24"/>
      <c r="U7" s="138"/>
    </row>
    <row r="8" spans="1:21" ht="12.75">
      <c r="A8" s="26" t="s">
        <v>33</v>
      </c>
      <c r="B8" s="58" t="s">
        <v>25</v>
      </c>
      <c r="C8" s="47">
        <v>0</v>
      </c>
      <c r="D8" s="59">
        <v>5253</v>
      </c>
      <c r="E8" s="60">
        <v>5501</v>
      </c>
      <c r="F8" s="61">
        <v>23747</v>
      </c>
      <c r="G8" s="59">
        <v>26572</v>
      </c>
      <c r="H8" s="62">
        <v>26563</v>
      </c>
      <c r="I8" s="47">
        <v>0</v>
      </c>
      <c r="J8" s="59">
        <v>0</v>
      </c>
      <c r="K8" s="60">
        <v>0</v>
      </c>
      <c r="L8" s="61">
        <v>0</v>
      </c>
      <c r="M8" s="59">
        <v>216</v>
      </c>
      <c r="N8" s="62">
        <v>216</v>
      </c>
      <c r="O8" s="47">
        <v>0</v>
      </c>
      <c r="P8" s="59">
        <v>0</v>
      </c>
      <c r="Q8" s="62">
        <v>0</v>
      </c>
      <c r="R8" s="48">
        <f aca="true" t="shared" si="3" ref="R8:T13">C8+F8+I8+L8+O8</f>
        <v>23747</v>
      </c>
      <c r="S8" s="49">
        <f t="shared" si="3"/>
        <v>32041</v>
      </c>
      <c r="T8" s="50">
        <f t="shared" si="3"/>
        <v>32280</v>
      </c>
      <c r="U8" s="110">
        <f t="shared" si="2"/>
        <v>-239</v>
      </c>
    </row>
    <row r="9" spans="1:21" ht="12.75">
      <c r="A9" s="26" t="s">
        <v>33</v>
      </c>
      <c r="B9" s="58" t="s">
        <v>8</v>
      </c>
      <c r="C9" s="47">
        <v>0</v>
      </c>
      <c r="D9" s="59">
        <v>495</v>
      </c>
      <c r="E9" s="60">
        <v>528</v>
      </c>
      <c r="F9" s="61">
        <v>3610</v>
      </c>
      <c r="G9" s="59">
        <v>3300</v>
      </c>
      <c r="H9" s="62">
        <v>3241</v>
      </c>
      <c r="I9" s="47">
        <v>0</v>
      </c>
      <c r="J9" s="59">
        <v>1899</v>
      </c>
      <c r="K9" s="60">
        <v>1899</v>
      </c>
      <c r="L9" s="61">
        <v>0</v>
      </c>
      <c r="M9" s="59">
        <v>350</v>
      </c>
      <c r="N9" s="62">
        <v>345</v>
      </c>
      <c r="O9" s="47">
        <v>0</v>
      </c>
      <c r="P9" s="59">
        <v>0</v>
      </c>
      <c r="Q9" s="62">
        <v>0</v>
      </c>
      <c r="R9" s="48">
        <f t="shared" si="3"/>
        <v>3610</v>
      </c>
      <c r="S9" s="49">
        <f t="shared" si="3"/>
        <v>6044</v>
      </c>
      <c r="T9" s="50">
        <f t="shared" si="3"/>
        <v>6013</v>
      </c>
      <c r="U9" s="110">
        <f t="shared" si="2"/>
        <v>31</v>
      </c>
    </row>
    <row r="10" spans="1:21" ht="12.75">
      <c r="A10" s="26" t="s">
        <v>33</v>
      </c>
      <c r="B10" s="58" t="s">
        <v>9</v>
      </c>
      <c r="C10" s="47">
        <v>0</v>
      </c>
      <c r="D10" s="59">
        <v>2055</v>
      </c>
      <c r="E10" s="60">
        <v>1730</v>
      </c>
      <c r="F10" s="61">
        <v>25279</v>
      </c>
      <c r="G10" s="59">
        <v>30733</v>
      </c>
      <c r="H10" s="62">
        <v>30720</v>
      </c>
      <c r="I10" s="47">
        <v>0</v>
      </c>
      <c r="J10" s="59">
        <v>136</v>
      </c>
      <c r="K10" s="60">
        <v>136</v>
      </c>
      <c r="L10" s="61">
        <v>0</v>
      </c>
      <c r="M10" s="59">
        <v>0</v>
      </c>
      <c r="N10" s="62">
        <v>0</v>
      </c>
      <c r="O10" s="47">
        <v>0</v>
      </c>
      <c r="P10" s="59">
        <v>0</v>
      </c>
      <c r="Q10" s="62">
        <v>0</v>
      </c>
      <c r="R10" s="48">
        <f t="shared" si="3"/>
        <v>25279</v>
      </c>
      <c r="S10" s="49">
        <f t="shared" si="3"/>
        <v>32924</v>
      </c>
      <c r="T10" s="50">
        <f t="shared" si="3"/>
        <v>32586</v>
      </c>
      <c r="U10" s="110">
        <f t="shared" si="2"/>
        <v>338</v>
      </c>
    </row>
    <row r="11" spans="1:21" ht="12.75">
      <c r="A11" s="26" t="s">
        <v>33</v>
      </c>
      <c r="B11" s="58" t="s">
        <v>26</v>
      </c>
      <c r="C11" s="47">
        <v>0</v>
      </c>
      <c r="D11" s="59">
        <v>3208</v>
      </c>
      <c r="E11" s="60">
        <v>3212</v>
      </c>
      <c r="F11" s="61">
        <v>47226</v>
      </c>
      <c r="G11" s="59">
        <v>67116</v>
      </c>
      <c r="H11" s="62">
        <v>67110</v>
      </c>
      <c r="I11" s="47">
        <v>4456</v>
      </c>
      <c r="J11" s="59">
        <v>22717</v>
      </c>
      <c r="K11" s="60">
        <v>22717</v>
      </c>
      <c r="L11" s="61">
        <v>0</v>
      </c>
      <c r="M11" s="59">
        <v>5405</v>
      </c>
      <c r="N11" s="62">
        <v>5405</v>
      </c>
      <c r="O11" s="47">
        <v>0</v>
      </c>
      <c r="P11" s="59">
        <v>1008</v>
      </c>
      <c r="Q11" s="62">
        <v>1008</v>
      </c>
      <c r="R11" s="48">
        <f t="shared" si="3"/>
        <v>51682</v>
      </c>
      <c r="S11" s="49">
        <f t="shared" si="3"/>
        <v>99454</v>
      </c>
      <c r="T11" s="50">
        <f t="shared" si="3"/>
        <v>99452</v>
      </c>
      <c r="U11" s="110">
        <f t="shared" si="2"/>
        <v>2</v>
      </c>
    </row>
    <row r="12" spans="1:21" ht="12.75">
      <c r="A12" s="26" t="s">
        <v>33</v>
      </c>
      <c r="B12" s="58" t="s">
        <v>27</v>
      </c>
      <c r="C12" s="47">
        <v>0</v>
      </c>
      <c r="D12" s="59">
        <v>1090</v>
      </c>
      <c r="E12" s="60">
        <v>1090</v>
      </c>
      <c r="F12" s="61">
        <v>1000</v>
      </c>
      <c r="G12" s="59">
        <v>2000</v>
      </c>
      <c r="H12" s="62">
        <v>2000</v>
      </c>
      <c r="I12" s="47">
        <v>0</v>
      </c>
      <c r="J12" s="59">
        <v>2710</v>
      </c>
      <c r="K12" s="60">
        <v>2710</v>
      </c>
      <c r="L12" s="61">
        <v>0</v>
      </c>
      <c r="M12" s="59">
        <v>0</v>
      </c>
      <c r="N12" s="62">
        <v>0</v>
      </c>
      <c r="O12" s="47">
        <v>0</v>
      </c>
      <c r="P12" s="59">
        <v>0</v>
      </c>
      <c r="Q12" s="62">
        <v>0</v>
      </c>
      <c r="R12" s="48">
        <f t="shared" si="3"/>
        <v>1000</v>
      </c>
      <c r="S12" s="49">
        <f t="shared" si="3"/>
        <v>5800</v>
      </c>
      <c r="T12" s="50">
        <f t="shared" si="3"/>
        <v>5800</v>
      </c>
      <c r="U12" s="110">
        <f t="shared" si="2"/>
        <v>0</v>
      </c>
    </row>
    <row r="13" spans="1:21" ht="12.75">
      <c r="A13" s="26" t="s">
        <v>33</v>
      </c>
      <c r="B13" s="58" t="s">
        <v>28</v>
      </c>
      <c r="C13" s="47">
        <f>C15+C16+C17+C18+C19+C20+C21+C22+C23+C24+C25</f>
        <v>0</v>
      </c>
      <c r="D13" s="47">
        <f aca="true" t="shared" si="4" ref="D13:Q13">D15+D16+D17+D18+D19+D20+D21+D22+D23+D24+D25</f>
        <v>145</v>
      </c>
      <c r="E13" s="47">
        <f t="shared" si="4"/>
        <v>145</v>
      </c>
      <c r="F13" s="47">
        <f t="shared" si="4"/>
        <v>1517</v>
      </c>
      <c r="G13" s="47">
        <f>G15+G16+G17+G18+G19+G20+G21+G22+G23+G24+G25</f>
        <v>2383</v>
      </c>
      <c r="H13" s="47">
        <f t="shared" si="4"/>
        <v>2383</v>
      </c>
      <c r="I13" s="47">
        <f t="shared" si="4"/>
        <v>0</v>
      </c>
      <c r="J13" s="47">
        <f t="shared" si="4"/>
        <v>75</v>
      </c>
      <c r="K13" s="47">
        <f t="shared" si="4"/>
        <v>75</v>
      </c>
      <c r="L13" s="47">
        <f t="shared" si="4"/>
        <v>0</v>
      </c>
      <c r="M13" s="47">
        <f t="shared" si="4"/>
        <v>0</v>
      </c>
      <c r="N13" s="47">
        <f t="shared" si="4"/>
        <v>0</v>
      </c>
      <c r="O13" s="47">
        <f t="shared" si="4"/>
        <v>0</v>
      </c>
      <c r="P13" s="47">
        <f t="shared" si="4"/>
        <v>0</v>
      </c>
      <c r="Q13" s="63">
        <f t="shared" si="4"/>
        <v>0</v>
      </c>
      <c r="R13" s="48">
        <f t="shared" si="3"/>
        <v>1517</v>
      </c>
      <c r="S13" s="49">
        <f t="shared" si="3"/>
        <v>2603</v>
      </c>
      <c r="T13" s="50">
        <f t="shared" si="3"/>
        <v>2603</v>
      </c>
      <c r="U13" s="110">
        <f t="shared" si="2"/>
        <v>0</v>
      </c>
    </row>
    <row r="14" spans="1:21" ht="12.75">
      <c r="A14" s="24"/>
      <c r="B14" s="214" t="s">
        <v>29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24"/>
      <c r="U14" s="138"/>
    </row>
    <row r="15" spans="1:21" ht="12.75">
      <c r="A15" s="26" t="s">
        <v>33</v>
      </c>
      <c r="B15" s="64" t="s">
        <v>10</v>
      </c>
      <c r="C15" s="47"/>
      <c r="D15" s="59"/>
      <c r="E15" s="60"/>
      <c r="F15" s="61">
        <v>412</v>
      </c>
      <c r="G15" s="59">
        <v>799</v>
      </c>
      <c r="H15" s="62">
        <v>799</v>
      </c>
      <c r="I15" s="47">
        <v>0</v>
      </c>
      <c r="J15" s="59">
        <v>0</v>
      </c>
      <c r="K15" s="60">
        <v>0</v>
      </c>
      <c r="L15" s="61">
        <v>0</v>
      </c>
      <c r="M15" s="59">
        <v>0</v>
      </c>
      <c r="N15" s="62">
        <v>0</v>
      </c>
      <c r="O15" s="47">
        <v>0</v>
      </c>
      <c r="P15" s="59">
        <v>0</v>
      </c>
      <c r="Q15" s="62">
        <v>0</v>
      </c>
      <c r="R15" s="51">
        <f>C15+F15+I15+L15+O15</f>
        <v>412</v>
      </c>
      <c r="S15" s="65">
        <f>D15+G15+J15+M15+P15</f>
        <v>799</v>
      </c>
      <c r="T15" s="66">
        <f>E15+H15+K15+N15+Q15</f>
        <v>799</v>
      </c>
      <c r="U15" s="110">
        <f t="shared" si="2"/>
        <v>0</v>
      </c>
    </row>
    <row r="16" spans="1:21" ht="12.75">
      <c r="A16" s="26" t="s">
        <v>33</v>
      </c>
      <c r="B16" s="67" t="s">
        <v>13</v>
      </c>
      <c r="C16" s="68">
        <v>0</v>
      </c>
      <c r="D16" s="69">
        <v>145</v>
      </c>
      <c r="E16" s="70">
        <v>145</v>
      </c>
      <c r="F16" s="71">
        <v>0</v>
      </c>
      <c r="G16" s="69">
        <v>215</v>
      </c>
      <c r="H16" s="72">
        <v>215</v>
      </c>
      <c r="I16" s="68">
        <v>0</v>
      </c>
      <c r="J16" s="69">
        <v>0</v>
      </c>
      <c r="K16" s="70">
        <v>0</v>
      </c>
      <c r="L16" s="71">
        <v>0</v>
      </c>
      <c r="M16" s="69">
        <v>0</v>
      </c>
      <c r="N16" s="72">
        <v>0</v>
      </c>
      <c r="O16" s="68">
        <v>0</v>
      </c>
      <c r="P16" s="69">
        <v>0</v>
      </c>
      <c r="Q16" s="72">
        <v>0</v>
      </c>
      <c r="R16" s="51">
        <f aca="true" t="shared" si="5" ref="R16:T26">C16+F16+I16+L16+O16</f>
        <v>0</v>
      </c>
      <c r="S16" s="65">
        <f t="shared" si="5"/>
        <v>360</v>
      </c>
      <c r="T16" s="66">
        <f t="shared" si="5"/>
        <v>360</v>
      </c>
      <c r="U16" s="110">
        <f t="shared" si="2"/>
        <v>0</v>
      </c>
    </row>
    <row r="17" spans="1:21" ht="12.75">
      <c r="A17" s="26" t="s">
        <v>33</v>
      </c>
      <c r="B17" s="64" t="s">
        <v>15</v>
      </c>
      <c r="C17" s="47">
        <v>0</v>
      </c>
      <c r="D17" s="59">
        <v>0</v>
      </c>
      <c r="E17" s="60">
        <v>0</v>
      </c>
      <c r="F17" s="61">
        <v>0</v>
      </c>
      <c r="G17" s="59">
        <v>68</v>
      </c>
      <c r="H17" s="62">
        <v>68</v>
      </c>
      <c r="I17" s="47">
        <v>0</v>
      </c>
      <c r="J17" s="59">
        <v>75</v>
      </c>
      <c r="K17" s="60">
        <v>75</v>
      </c>
      <c r="L17" s="61">
        <v>0</v>
      </c>
      <c r="M17" s="59">
        <v>0</v>
      </c>
      <c r="N17" s="62">
        <v>0</v>
      </c>
      <c r="O17" s="47">
        <v>0</v>
      </c>
      <c r="P17" s="59">
        <v>0</v>
      </c>
      <c r="Q17" s="62">
        <v>0</v>
      </c>
      <c r="R17" s="51">
        <f t="shared" si="5"/>
        <v>0</v>
      </c>
      <c r="S17" s="65">
        <f t="shared" si="5"/>
        <v>143</v>
      </c>
      <c r="T17" s="66">
        <f t="shared" si="5"/>
        <v>143</v>
      </c>
      <c r="U17" s="110">
        <f t="shared" si="2"/>
        <v>0</v>
      </c>
    </row>
    <row r="18" spans="1:21" ht="12.75">
      <c r="A18" s="26" t="s">
        <v>33</v>
      </c>
      <c r="B18" s="64" t="s">
        <v>35</v>
      </c>
      <c r="C18" s="47"/>
      <c r="D18" s="59"/>
      <c r="E18" s="60"/>
      <c r="F18" s="61"/>
      <c r="G18" s="59"/>
      <c r="H18" s="62"/>
      <c r="I18" s="47"/>
      <c r="J18" s="59"/>
      <c r="K18" s="60"/>
      <c r="L18" s="61"/>
      <c r="M18" s="59"/>
      <c r="N18" s="62"/>
      <c r="O18" s="47"/>
      <c r="P18" s="59"/>
      <c r="Q18" s="62"/>
      <c r="R18" s="51">
        <f t="shared" si="5"/>
        <v>0</v>
      </c>
      <c r="S18" s="65">
        <f t="shared" si="5"/>
        <v>0</v>
      </c>
      <c r="T18" s="66">
        <f t="shared" si="5"/>
        <v>0</v>
      </c>
      <c r="U18" s="110">
        <f t="shared" si="2"/>
        <v>0</v>
      </c>
    </row>
    <row r="19" spans="1:21" ht="12.75">
      <c r="A19" s="26" t="s">
        <v>33</v>
      </c>
      <c r="B19" s="64" t="s">
        <v>36</v>
      </c>
      <c r="C19" s="47"/>
      <c r="D19" s="59"/>
      <c r="E19" s="60"/>
      <c r="F19" s="61"/>
      <c r="G19" s="59"/>
      <c r="H19" s="62"/>
      <c r="I19" s="47"/>
      <c r="J19" s="59"/>
      <c r="K19" s="60"/>
      <c r="L19" s="61"/>
      <c r="M19" s="59"/>
      <c r="N19" s="62"/>
      <c r="O19" s="47"/>
      <c r="P19" s="59"/>
      <c r="Q19" s="62"/>
      <c r="R19" s="51">
        <f t="shared" si="5"/>
        <v>0</v>
      </c>
      <c r="S19" s="65">
        <f t="shared" si="5"/>
        <v>0</v>
      </c>
      <c r="T19" s="66">
        <f t="shared" si="5"/>
        <v>0</v>
      </c>
      <c r="U19" s="110">
        <f t="shared" si="2"/>
        <v>0</v>
      </c>
    </row>
    <row r="20" spans="1:21" ht="12.75">
      <c r="A20" s="26" t="s">
        <v>33</v>
      </c>
      <c r="B20" s="64" t="s">
        <v>37</v>
      </c>
      <c r="C20" s="47"/>
      <c r="D20" s="59"/>
      <c r="E20" s="60"/>
      <c r="F20" s="61"/>
      <c r="G20" s="59"/>
      <c r="H20" s="62"/>
      <c r="I20" s="47"/>
      <c r="J20" s="59"/>
      <c r="K20" s="60"/>
      <c r="L20" s="61"/>
      <c r="M20" s="59"/>
      <c r="N20" s="62"/>
      <c r="O20" s="47"/>
      <c r="P20" s="59"/>
      <c r="Q20" s="62"/>
      <c r="R20" s="51">
        <f t="shared" si="5"/>
        <v>0</v>
      </c>
      <c r="S20" s="65">
        <f t="shared" si="5"/>
        <v>0</v>
      </c>
      <c r="T20" s="66">
        <f t="shared" si="5"/>
        <v>0</v>
      </c>
      <c r="U20" s="110">
        <f t="shared" si="2"/>
        <v>0</v>
      </c>
    </row>
    <row r="21" spans="1:21" ht="12.75">
      <c r="A21" s="26" t="s">
        <v>33</v>
      </c>
      <c r="B21" s="64" t="s">
        <v>38</v>
      </c>
      <c r="C21" s="47"/>
      <c r="D21" s="59"/>
      <c r="E21" s="60"/>
      <c r="F21" s="61"/>
      <c r="G21" s="59"/>
      <c r="H21" s="62"/>
      <c r="I21" s="47"/>
      <c r="J21" s="59"/>
      <c r="K21" s="60"/>
      <c r="L21" s="61"/>
      <c r="M21" s="59"/>
      <c r="N21" s="62"/>
      <c r="O21" s="47"/>
      <c r="P21" s="59"/>
      <c r="Q21" s="62"/>
      <c r="R21" s="51">
        <f t="shared" si="5"/>
        <v>0</v>
      </c>
      <c r="S21" s="65">
        <f t="shared" si="5"/>
        <v>0</v>
      </c>
      <c r="T21" s="66">
        <f t="shared" si="5"/>
        <v>0</v>
      </c>
      <c r="U21" s="110">
        <f t="shared" si="2"/>
        <v>0</v>
      </c>
    </row>
    <row r="22" spans="1:21" ht="12.75">
      <c r="A22" s="26" t="s">
        <v>33</v>
      </c>
      <c r="B22" s="64" t="s">
        <v>39</v>
      </c>
      <c r="C22" s="47"/>
      <c r="D22" s="59"/>
      <c r="E22" s="60"/>
      <c r="F22" s="61"/>
      <c r="G22" s="59"/>
      <c r="H22" s="62"/>
      <c r="I22" s="47"/>
      <c r="J22" s="59"/>
      <c r="K22" s="60"/>
      <c r="L22" s="61"/>
      <c r="M22" s="59"/>
      <c r="N22" s="62"/>
      <c r="O22" s="47"/>
      <c r="P22" s="59"/>
      <c r="Q22" s="62"/>
      <c r="R22" s="51">
        <f t="shared" si="5"/>
        <v>0</v>
      </c>
      <c r="S22" s="65">
        <f t="shared" si="5"/>
        <v>0</v>
      </c>
      <c r="T22" s="66">
        <f t="shared" si="5"/>
        <v>0</v>
      </c>
      <c r="U22" s="110">
        <f t="shared" si="2"/>
        <v>0</v>
      </c>
    </row>
    <row r="23" spans="1:21" ht="12.75">
      <c r="A23" s="26" t="s">
        <v>33</v>
      </c>
      <c r="B23" s="64" t="s">
        <v>40</v>
      </c>
      <c r="C23" s="47"/>
      <c r="D23" s="59"/>
      <c r="E23" s="60"/>
      <c r="F23" s="61"/>
      <c r="G23" s="59"/>
      <c r="H23" s="62"/>
      <c r="I23" s="47"/>
      <c r="J23" s="59"/>
      <c r="K23" s="60"/>
      <c r="L23" s="61"/>
      <c r="M23" s="59"/>
      <c r="N23" s="62"/>
      <c r="O23" s="47"/>
      <c r="P23" s="59"/>
      <c r="Q23" s="62"/>
      <c r="R23" s="51">
        <f t="shared" si="5"/>
        <v>0</v>
      </c>
      <c r="S23" s="65">
        <f t="shared" si="5"/>
        <v>0</v>
      </c>
      <c r="T23" s="66">
        <f t="shared" si="5"/>
        <v>0</v>
      </c>
      <c r="U23" s="110">
        <f t="shared" si="2"/>
        <v>0</v>
      </c>
    </row>
    <row r="24" spans="1:21" ht="12.75">
      <c r="A24" s="26" t="s">
        <v>33</v>
      </c>
      <c r="B24" s="64" t="s">
        <v>11</v>
      </c>
      <c r="C24" s="47">
        <v>0</v>
      </c>
      <c r="D24" s="59">
        <v>0</v>
      </c>
      <c r="E24" s="60">
        <v>0</v>
      </c>
      <c r="F24" s="61">
        <v>1105</v>
      </c>
      <c r="G24" s="59">
        <v>1105</v>
      </c>
      <c r="H24" s="62">
        <v>1105</v>
      </c>
      <c r="I24" s="47">
        <v>0</v>
      </c>
      <c r="J24" s="59">
        <v>0</v>
      </c>
      <c r="K24" s="60">
        <v>0</v>
      </c>
      <c r="L24" s="61">
        <v>0</v>
      </c>
      <c r="M24" s="59">
        <v>0</v>
      </c>
      <c r="N24" s="62">
        <v>0</v>
      </c>
      <c r="O24" s="47">
        <v>0</v>
      </c>
      <c r="P24" s="59">
        <v>0</v>
      </c>
      <c r="Q24" s="62">
        <v>0</v>
      </c>
      <c r="R24" s="51">
        <f t="shared" si="5"/>
        <v>1105</v>
      </c>
      <c r="S24" s="65">
        <f t="shared" si="5"/>
        <v>1105</v>
      </c>
      <c r="T24" s="66">
        <f t="shared" si="5"/>
        <v>1105</v>
      </c>
      <c r="U24" s="110">
        <f t="shared" si="2"/>
        <v>0</v>
      </c>
    </row>
    <row r="25" spans="1:21" ht="13.5" thickBot="1">
      <c r="A25" s="27" t="s">
        <v>33</v>
      </c>
      <c r="B25" s="73" t="s">
        <v>12</v>
      </c>
      <c r="C25" s="74">
        <v>0</v>
      </c>
      <c r="D25" s="75">
        <v>0</v>
      </c>
      <c r="E25" s="76">
        <v>0</v>
      </c>
      <c r="F25" s="77">
        <v>0</v>
      </c>
      <c r="G25" s="75">
        <v>196</v>
      </c>
      <c r="H25" s="78">
        <v>196</v>
      </c>
      <c r="I25" s="74">
        <v>0</v>
      </c>
      <c r="J25" s="75">
        <v>0</v>
      </c>
      <c r="K25" s="76">
        <v>0</v>
      </c>
      <c r="L25" s="77">
        <v>0</v>
      </c>
      <c r="M25" s="75">
        <v>0</v>
      </c>
      <c r="N25" s="78">
        <v>0</v>
      </c>
      <c r="O25" s="74">
        <v>0</v>
      </c>
      <c r="P25" s="75">
        <v>0</v>
      </c>
      <c r="Q25" s="78">
        <v>0</v>
      </c>
      <c r="R25" s="79">
        <f t="shared" si="5"/>
        <v>0</v>
      </c>
      <c r="S25" s="80">
        <f t="shared" si="5"/>
        <v>196</v>
      </c>
      <c r="T25" s="81">
        <f t="shared" si="5"/>
        <v>196</v>
      </c>
      <c r="U25" s="110">
        <f t="shared" si="2"/>
        <v>0</v>
      </c>
    </row>
    <row r="26" spans="1:21" ht="26.25" thickBot="1">
      <c r="A26" s="29" t="s">
        <v>33</v>
      </c>
      <c r="B26" s="82" t="s">
        <v>41</v>
      </c>
      <c r="C26" s="83">
        <f>C5+C6</f>
        <v>525346</v>
      </c>
      <c r="D26" s="83">
        <f aca="true" t="shared" si="6" ref="D26:Q26">D5+D6</f>
        <v>529946</v>
      </c>
      <c r="E26" s="83">
        <f t="shared" si="6"/>
        <v>528907</v>
      </c>
      <c r="F26" s="83">
        <f>F5+F6</f>
        <v>2563273</v>
      </c>
      <c r="G26" s="83">
        <f t="shared" si="6"/>
        <v>2602749</v>
      </c>
      <c r="H26" s="83">
        <f t="shared" si="6"/>
        <v>2602569</v>
      </c>
      <c r="I26" s="83">
        <f t="shared" si="6"/>
        <v>1326869</v>
      </c>
      <c r="J26" s="83">
        <f t="shared" si="6"/>
        <v>1357989</v>
      </c>
      <c r="K26" s="83">
        <f t="shared" si="6"/>
        <v>1357989</v>
      </c>
      <c r="L26" s="83">
        <f t="shared" si="6"/>
        <v>315684</v>
      </c>
      <c r="M26" s="83">
        <f t="shared" si="6"/>
        <v>330586</v>
      </c>
      <c r="N26" s="83">
        <f t="shared" si="6"/>
        <v>330581</v>
      </c>
      <c r="O26" s="83">
        <f t="shared" si="6"/>
        <v>59413</v>
      </c>
      <c r="P26" s="83">
        <f t="shared" si="6"/>
        <v>61211</v>
      </c>
      <c r="Q26" s="84">
        <f t="shared" si="6"/>
        <v>61211</v>
      </c>
      <c r="R26" s="83">
        <f>C26+F26+I26+L26+O26</f>
        <v>4790585</v>
      </c>
      <c r="S26" s="85">
        <f t="shared" si="5"/>
        <v>4882481</v>
      </c>
      <c r="T26" s="86">
        <f t="shared" si="5"/>
        <v>4881257</v>
      </c>
      <c r="U26" s="110">
        <f t="shared" si="2"/>
        <v>1224</v>
      </c>
    </row>
    <row r="27" spans="1:21" ht="13.5" thickBot="1">
      <c r="A27" s="29"/>
      <c r="B27" s="87" t="s">
        <v>31</v>
      </c>
      <c r="C27" s="88">
        <f aca="true" t="shared" si="7" ref="C27:Q27">C29+C30+C31+C32+C33</f>
        <v>0</v>
      </c>
      <c r="D27" s="88">
        <f t="shared" si="7"/>
        <v>4083</v>
      </c>
      <c r="E27" s="88">
        <f t="shared" si="7"/>
        <v>4046</v>
      </c>
      <c r="F27" s="88">
        <f t="shared" si="7"/>
        <v>9123</v>
      </c>
      <c r="G27" s="88">
        <f t="shared" si="7"/>
        <v>14024</v>
      </c>
      <c r="H27" s="88">
        <f t="shared" si="7"/>
        <v>14024</v>
      </c>
      <c r="I27" s="88">
        <f t="shared" si="7"/>
        <v>0</v>
      </c>
      <c r="J27" s="88">
        <f t="shared" si="7"/>
        <v>2492</v>
      </c>
      <c r="K27" s="88">
        <f t="shared" si="7"/>
        <v>2492</v>
      </c>
      <c r="L27" s="88">
        <f t="shared" si="7"/>
        <v>0</v>
      </c>
      <c r="M27" s="88">
        <f t="shared" si="7"/>
        <v>164</v>
      </c>
      <c r="N27" s="88">
        <f t="shared" si="7"/>
        <v>164</v>
      </c>
      <c r="O27" s="88">
        <f t="shared" si="7"/>
        <v>0</v>
      </c>
      <c r="P27" s="88">
        <f t="shared" si="7"/>
        <v>0</v>
      </c>
      <c r="Q27" s="88">
        <f t="shared" si="7"/>
        <v>0</v>
      </c>
      <c r="R27" s="83">
        <f>C27+F27+I27+L27+O27</f>
        <v>9123</v>
      </c>
      <c r="S27" s="85">
        <f>D27+G27+J27+M27+P27</f>
        <v>20763</v>
      </c>
      <c r="T27" s="86">
        <f>E27+H27+K27+N27+Q27</f>
        <v>20726</v>
      </c>
      <c r="U27" s="110">
        <f t="shared" si="2"/>
        <v>37</v>
      </c>
    </row>
    <row r="28" spans="1:21" ht="12.75">
      <c r="A28" s="26"/>
      <c r="B28" s="218" t="s">
        <v>7</v>
      </c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23"/>
      <c r="U28" s="138"/>
    </row>
    <row r="29" spans="1:21" ht="12.75">
      <c r="A29" s="24" t="s">
        <v>34</v>
      </c>
      <c r="B29" s="58" t="s">
        <v>17</v>
      </c>
      <c r="C29" s="47">
        <v>0</v>
      </c>
      <c r="D29" s="59">
        <v>0</v>
      </c>
      <c r="E29" s="60">
        <v>0</v>
      </c>
      <c r="F29" s="61">
        <v>9123</v>
      </c>
      <c r="G29" s="59">
        <v>13044</v>
      </c>
      <c r="H29" s="62">
        <v>13044</v>
      </c>
      <c r="I29" s="47">
        <v>0</v>
      </c>
      <c r="J29" s="59">
        <v>1725</v>
      </c>
      <c r="K29" s="60">
        <v>1725</v>
      </c>
      <c r="L29" s="61">
        <v>0</v>
      </c>
      <c r="M29" s="59">
        <v>0</v>
      </c>
      <c r="N29" s="62">
        <v>0</v>
      </c>
      <c r="O29" s="47">
        <v>0</v>
      </c>
      <c r="P29" s="59">
        <v>0</v>
      </c>
      <c r="Q29" s="62">
        <v>0</v>
      </c>
      <c r="R29" s="48">
        <f>C29+F29+I29+L29+O29</f>
        <v>9123</v>
      </c>
      <c r="S29" s="49">
        <f>D29+G29+J29+M29+P29</f>
        <v>14769</v>
      </c>
      <c r="T29" s="50">
        <f>E29+H29+K29+N29+Q29</f>
        <v>14769</v>
      </c>
      <c r="U29" s="110">
        <f t="shared" si="2"/>
        <v>0</v>
      </c>
    </row>
    <row r="30" spans="1:21" ht="12.75">
      <c r="A30" s="52">
        <v>7805</v>
      </c>
      <c r="B30" s="89" t="s">
        <v>21</v>
      </c>
      <c r="C30" s="47">
        <v>0</v>
      </c>
      <c r="D30" s="59">
        <v>67</v>
      </c>
      <c r="E30" s="60">
        <v>67</v>
      </c>
      <c r="F30" s="61">
        <v>0</v>
      </c>
      <c r="G30" s="59">
        <v>980</v>
      </c>
      <c r="H30" s="62">
        <v>980</v>
      </c>
      <c r="I30" s="47">
        <v>0</v>
      </c>
      <c r="J30" s="59">
        <v>95</v>
      </c>
      <c r="K30" s="60">
        <v>95</v>
      </c>
      <c r="L30" s="61">
        <v>0</v>
      </c>
      <c r="M30" s="59">
        <v>164</v>
      </c>
      <c r="N30" s="62">
        <v>164</v>
      </c>
      <c r="O30" s="47">
        <v>0</v>
      </c>
      <c r="P30" s="59">
        <v>0</v>
      </c>
      <c r="Q30" s="62">
        <v>0</v>
      </c>
      <c r="R30" s="48">
        <f aca="true" t="shared" si="8" ref="R30:T33">C30+F30+I30+L30+O30</f>
        <v>0</v>
      </c>
      <c r="S30" s="49">
        <f t="shared" si="8"/>
        <v>1306</v>
      </c>
      <c r="T30" s="50">
        <f t="shared" si="8"/>
        <v>1306</v>
      </c>
      <c r="U30" s="110">
        <f t="shared" si="2"/>
        <v>0</v>
      </c>
    </row>
    <row r="31" spans="1:21" ht="12.75">
      <c r="A31" s="52">
        <v>7802</v>
      </c>
      <c r="B31" s="58" t="s">
        <v>18</v>
      </c>
      <c r="C31" s="47">
        <v>0</v>
      </c>
      <c r="D31" s="59">
        <v>4016</v>
      </c>
      <c r="E31" s="60">
        <v>3979</v>
      </c>
      <c r="F31" s="61">
        <v>0</v>
      </c>
      <c r="G31" s="59">
        <v>0</v>
      </c>
      <c r="H31" s="62">
        <v>0</v>
      </c>
      <c r="I31" s="47">
        <v>0</v>
      </c>
      <c r="J31" s="59">
        <f>SUM(J32:J33)</f>
        <v>336</v>
      </c>
      <c r="K31" s="60">
        <v>336</v>
      </c>
      <c r="L31" s="61">
        <v>0</v>
      </c>
      <c r="M31" s="59">
        <v>0</v>
      </c>
      <c r="N31" s="62">
        <v>0</v>
      </c>
      <c r="O31" s="47">
        <v>0</v>
      </c>
      <c r="P31" s="59">
        <v>0</v>
      </c>
      <c r="Q31" s="62">
        <v>0</v>
      </c>
      <c r="R31" s="48">
        <f t="shared" si="8"/>
        <v>0</v>
      </c>
      <c r="S31" s="49">
        <f t="shared" si="8"/>
        <v>4352</v>
      </c>
      <c r="T31" s="50">
        <f t="shared" si="8"/>
        <v>4315</v>
      </c>
      <c r="U31" s="110">
        <f t="shared" si="2"/>
        <v>37</v>
      </c>
    </row>
    <row r="32" spans="1:21" ht="12.75">
      <c r="A32" s="24"/>
      <c r="B32" s="58" t="s">
        <v>14</v>
      </c>
      <c r="C32" s="47">
        <v>0</v>
      </c>
      <c r="D32" s="59">
        <v>0</v>
      </c>
      <c r="E32" s="60">
        <v>0</v>
      </c>
      <c r="F32" s="61">
        <v>0</v>
      </c>
      <c r="G32" s="59">
        <v>0</v>
      </c>
      <c r="H32" s="62">
        <v>0</v>
      </c>
      <c r="I32" s="47">
        <v>0</v>
      </c>
      <c r="J32" s="59">
        <v>0</v>
      </c>
      <c r="K32" s="60">
        <v>0</v>
      </c>
      <c r="L32" s="61">
        <v>0</v>
      </c>
      <c r="M32" s="59">
        <v>0</v>
      </c>
      <c r="N32" s="62">
        <v>0</v>
      </c>
      <c r="O32" s="47">
        <v>0</v>
      </c>
      <c r="P32" s="59">
        <v>0</v>
      </c>
      <c r="Q32" s="62">
        <v>0</v>
      </c>
      <c r="R32" s="48">
        <f t="shared" si="8"/>
        <v>0</v>
      </c>
      <c r="S32" s="49">
        <f t="shared" si="8"/>
        <v>0</v>
      </c>
      <c r="T32" s="50">
        <f t="shared" si="8"/>
        <v>0</v>
      </c>
      <c r="U32" s="110">
        <f t="shared" si="2"/>
        <v>0</v>
      </c>
    </row>
    <row r="33" spans="1:21" ht="13.5" thickBot="1">
      <c r="A33" s="25"/>
      <c r="B33" s="90" t="s">
        <v>20</v>
      </c>
      <c r="C33" s="91">
        <v>0</v>
      </c>
      <c r="D33" s="92">
        <v>0</v>
      </c>
      <c r="E33" s="93">
        <v>0</v>
      </c>
      <c r="F33" s="94">
        <v>0</v>
      </c>
      <c r="G33" s="92">
        <v>0</v>
      </c>
      <c r="H33" s="95">
        <v>0</v>
      </c>
      <c r="I33" s="91">
        <v>0</v>
      </c>
      <c r="J33" s="92">
        <v>336</v>
      </c>
      <c r="K33" s="93">
        <v>336</v>
      </c>
      <c r="L33" s="94">
        <v>0</v>
      </c>
      <c r="M33" s="92">
        <v>0</v>
      </c>
      <c r="N33" s="95">
        <v>0</v>
      </c>
      <c r="O33" s="91">
        <v>0</v>
      </c>
      <c r="P33" s="92">
        <v>0</v>
      </c>
      <c r="Q33" s="95">
        <v>0</v>
      </c>
      <c r="R33" s="96">
        <f t="shared" si="8"/>
        <v>0</v>
      </c>
      <c r="S33" s="97">
        <f t="shared" si="8"/>
        <v>336</v>
      </c>
      <c r="T33" s="98">
        <f t="shared" si="8"/>
        <v>336</v>
      </c>
      <c r="U33" s="110">
        <f t="shared" si="2"/>
        <v>0</v>
      </c>
    </row>
  </sheetData>
  <mergeCells count="13">
    <mergeCell ref="B7:T7"/>
    <mergeCell ref="B14:T14"/>
    <mergeCell ref="U3:U4"/>
    <mergeCell ref="B28:T28"/>
    <mergeCell ref="A1:T1"/>
    <mergeCell ref="A3:A4"/>
    <mergeCell ref="B3:B4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D1">
      <selection activeCell="E43" sqref="E40:E43"/>
    </sheetView>
  </sheetViews>
  <sheetFormatPr defaultColWidth="9.140625" defaultRowHeight="12.75"/>
  <cols>
    <col min="1" max="1" width="0" style="0" hidden="1" customWidth="1"/>
    <col min="2" max="2" width="24.7109375" style="0" customWidth="1"/>
    <col min="3" max="5" width="9.28125" style="0" bestFit="1" customWidth="1"/>
    <col min="6" max="11" width="10.421875" style="0" bestFit="1" customWidth="1"/>
    <col min="12" max="17" width="9.28125" style="0" bestFit="1" customWidth="1"/>
    <col min="18" max="20" width="10.421875" style="0" bestFit="1" customWidth="1"/>
  </cols>
  <sheetData>
    <row r="1" spans="1:20" ht="18.75" thickBot="1">
      <c r="A1" s="202" t="s">
        <v>42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</row>
    <row r="2" spans="1:2" ht="13.5" thickBot="1">
      <c r="A2" s="27"/>
      <c r="B2" s="3"/>
    </row>
    <row r="3" spans="1:21" ht="12.75">
      <c r="A3" s="205" t="s">
        <v>32</v>
      </c>
      <c r="B3" s="207" t="s">
        <v>50</v>
      </c>
      <c r="C3" s="209" t="s">
        <v>3</v>
      </c>
      <c r="D3" s="210"/>
      <c r="E3" s="211"/>
      <c r="F3" s="212" t="s">
        <v>4</v>
      </c>
      <c r="G3" s="210"/>
      <c r="H3" s="213"/>
      <c r="I3" s="209" t="s">
        <v>5</v>
      </c>
      <c r="J3" s="210"/>
      <c r="K3" s="211"/>
      <c r="L3" s="212" t="s">
        <v>6</v>
      </c>
      <c r="M3" s="210"/>
      <c r="N3" s="213"/>
      <c r="O3" s="209" t="s">
        <v>19</v>
      </c>
      <c r="P3" s="210"/>
      <c r="Q3" s="213"/>
      <c r="R3" s="209" t="s">
        <v>30</v>
      </c>
      <c r="S3" s="210"/>
      <c r="T3" s="211"/>
      <c r="U3" s="216" t="s">
        <v>58</v>
      </c>
    </row>
    <row r="4" spans="1:21" ht="13.5" thickBot="1">
      <c r="A4" s="206"/>
      <c r="B4" s="208"/>
      <c r="C4" s="37" t="s">
        <v>2</v>
      </c>
      <c r="D4" s="38" t="s">
        <v>0</v>
      </c>
      <c r="E4" s="39" t="s">
        <v>1</v>
      </c>
      <c r="F4" s="40" t="s">
        <v>2</v>
      </c>
      <c r="G4" s="38" t="s">
        <v>0</v>
      </c>
      <c r="H4" s="41" t="s">
        <v>1</v>
      </c>
      <c r="I4" s="37" t="s">
        <v>2</v>
      </c>
      <c r="J4" s="38" t="s">
        <v>0</v>
      </c>
      <c r="K4" s="39" t="s">
        <v>1</v>
      </c>
      <c r="L4" s="40" t="s">
        <v>2</v>
      </c>
      <c r="M4" s="38" t="s">
        <v>0</v>
      </c>
      <c r="N4" s="41" t="s">
        <v>1</v>
      </c>
      <c r="O4" s="37" t="s">
        <v>2</v>
      </c>
      <c r="P4" s="38" t="s">
        <v>0</v>
      </c>
      <c r="Q4" s="41" t="s">
        <v>1</v>
      </c>
      <c r="R4" s="37" t="s">
        <v>2</v>
      </c>
      <c r="S4" s="38" t="s">
        <v>0</v>
      </c>
      <c r="T4" s="39" t="s">
        <v>1</v>
      </c>
      <c r="U4" s="217"/>
    </row>
    <row r="5" spans="1:21" ht="25.5" customHeight="1">
      <c r="A5" s="26" t="s">
        <v>33</v>
      </c>
      <c r="B5" s="53" t="s">
        <v>23</v>
      </c>
      <c r="C5" s="48">
        <v>569962</v>
      </c>
      <c r="D5" s="49">
        <v>542054</v>
      </c>
      <c r="E5" s="50">
        <v>541429</v>
      </c>
      <c r="F5" s="54">
        <v>2232354</v>
      </c>
      <c r="G5" s="49">
        <v>2030691</v>
      </c>
      <c r="H5" s="55">
        <v>2030691</v>
      </c>
      <c r="I5" s="48">
        <v>1371634</v>
      </c>
      <c r="J5" s="49">
        <v>1351116</v>
      </c>
      <c r="K5" s="50">
        <v>1351116</v>
      </c>
      <c r="L5" s="54">
        <v>96865</v>
      </c>
      <c r="M5" s="49">
        <v>310237</v>
      </c>
      <c r="N5" s="55">
        <v>310237</v>
      </c>
      <c r="O5" s="48">
        <v>72678</v>
      </c>
      <c r="P5" s="49">
        <v>80184</v>
      </c>
      <c r="Q5" s="55">
        <v>80184</v>
      </c>
      <c r="R5" s="48">
        <f aca="true" t="shared" si="0" ref="R5:T6">C5+F5+I5+L5+O5</f>
        <v>4343493</v>
      </c>
      <c r="S5" s="49">
        <f t="shared" si="0"/>
        <v>4314282</v>
      </c>
      <c r="T5" s="50">
        <f t="shared" si="0"/>
        <v>4313657</v>
      </c>
      <c r="U5" s="110">
        <f>S5-T5</f>
        <v>625</v>
      </c>
    </row>
    <row r="6" spans="1:21" ht="12.75">
      <c r="A6" s="26" t="s">
        <v>33</v>
      </c>
      <c r="B6" s="56" t="s">
        <v>24</v>
      </c>
      <c r="C6" s="51">
        <f>C8+C9+C10+C11+C12+C13</f>
        <v>0</v>
      </c>
      <c r="D6" s="51">
        <f aca="true" t="shared" si="1" ref="D6:Q6">D8+D9+D10+D11+D12+D13</f>
        <v>8914</v>
      </c>
      <c r="E6" s="51">
        <f t="shared" si="1"/>
        <v>8853</v>
      </c>
      <c r="F6" s="51">
        <f t="shared" si="1"/>
        <v>84681</v>
      </c>
      <c r="G6" s="51">
        <f t="shared" si="1"/>
        <v>104329</v>
      </c>
      <c r="H6" s="51">
        <f t="shared" si="1"/>
        <v>104186</v>
      </c>
      <c r="I6" s="51">
        <f t="shared" si="1"/>
        <v>4576</v>
      </c>
      <c r="J6" s="51">
        <f t="shared" si="1"/>
        <v>25426</v>
      </c>
      <c r="K6" s="51">
        <f t="shared" si="1"/>
        <v>25426</v>
      </c>
      <c r="L6" s="51">
        <f t="shared" si="1"/>
        <v>0</v>
      </c>
      <c r="M6" s="51">
        <f t="shared" si="1"/>
        <v>7898</v>
      </c>
      <c r="N6" s="51">
        <f t="shared" si="1"/>
        <v>7898</v>
      </c>
      <c r="O6" s="51">
        <f t="shared" si="1"/>
        <v>0</v>
      </c>
      <c r="P6" s="51">
        <f t="shared" si="1"/>
        <v>1517</v>
      </c>
      <c r="Q6" s="57">
        <f t="shared" si="1"/>
        <v>1517</v>
      </c>
      <c r="R6" s="48">
        <f t="shared" si="0"/>
        <v>89257</v>
      </c>
      <c r="S6" s="49">
        <f t="shared" si="0"/>
        <v>148084</v>
      </c>
      <c r="T6" s="50">
        <f t="shared" si="0"/>
        <v>147880</v>
      </c>
      <c r="U6" s="110">
        <f aca="true" t="shared" si="2" ref="U6:U35">S6-T6</f>
        <v>204</v>
      </c>
    </row>
    <row r="7" spans="1:21" ht="12.75">
      <c r="A7" s="24"/>
      <c r="B7" s="214" t="s">
        <v>7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8"/>
      <c r="U7" s="138"/>
    </row>
    <row r="8" spans="1:21" ht="12.75">
      <c r="A8" s="26" t="s">
        <v>33</v>
      </c>
      <c r="B8" s="58" t="s">
        <v>25</v>
      </c>
      <c r="C8" s="47"/>
      <c r="D8" s="59">
        <v>4100</v>
      </c>
      <c r="E8" s="60">
        <v>4100</v>
      </c>
      <c r="F8" s="61">
        <v>20000</v>
      </c>
      <c r="G8" s="59">
        <v>20840</v>
      </c>
      <c r="H8" s="62">
        <v>20803</v>
      </c>
      <c r="I8" s="47"/>
      <c r="J8" s="59"/>
      <c r="K8" s="60"/>
      <c r="L8" s="61"/>
      <c r="M8" s="59">
        <v>1020</v>
      </c>
      <c r="N8" s="62">
        <v>1020</v>
      </c>
      <c r="O8" s="47"/>
      <c r="P8" s="59"/>
      <c r="Q8" s="62"/>
      <c r="R8" s="48">
        <f aca="true" t="shared" si="3" ref="R8:T13">C8+F8+I8+L8+O8</f>
        <v>20000</v>
      </c>
      <c r="S8" s="49">
        <f t="shared" si="3"/>
        <v>25960</v>
      </c>
      <c r="T8" s="50">
        <f t="shared" si="3"/>
        <v>25923</v>
      </c>
      <c r="U8" s="110">
        <f t="shared" si="2"/>
        <v>37</v>
      </c>
    </row>
    <row r="9" spans="1:21" ht="12.75">
      <c r="A9" s="26" t="s">
        <v>33</v>
      </c>
      <c r="B9" s="58" t="s">
        <v>8</v>
      </c>
      <c r="C9" s="47"/>
      <c r="D9" s="59">
        <v>1117</v>
      </c>
      <c r="E9" s="60">
        <v>1060</v>
      </c>
      <c r="F9" s="61">
        <v>3763</v>
      </c>
      <c r="G9" s="59">
        <v>2599</v>
      </c>
      <c r="H9" s="62">
        <v>2573</v>
      </c>
      <c r="I9" s="47"/>
      <c r="J9" s="59">
        <v>1824</v>
      </c>
      <c r="K9" s="60">
        <v>1824</v>
      </c>
      <c r="L9" s="61"/>
      <c r="M9" s="59">
        <v>247</v>
      </c>
      <c r="N9" s="62">
        <v>247</v>
      </c>
      <c r="O9" s="47"/>
      <c r="P9" s="59"/>
      <c r="Q9" s="62"/>
      <c r="R9" s="48">
        <f t="shared" si="3"/>
        <v>3763</v>
      </c>
      <c r="S9" s="49">
        <f t="shared" si="3"/>
        <v>5787</v>
      </c>
      <c r="T9" s="50">
        <f t="shared" si="3"/>
        <v>5704</v>
      </c>
      <c r="U9" s="110">
        <f t="shared" si="2"/>
        <v>83</v>
      </c>
    </row>
    <row r="10" spans="1:21" ht="12.75">
      <c r="A10" s="26" t="s">
        <v>33</v>
      </c>
      <c r="B10" s="58" t="s">
        <v>9</v>
      </c>
      <c r="C10" s="47"/>
      <c r="D10" s="59">
        <v>832</v>
      </c>
      <c r="E10" s="60">
        <v>828</v>
      </c>
      <c r="F10" s="61">
        <v>19500</v>
      </c>
      <c r="G10" s="59">
        <v>21587</v>
      </c>
      <c r="H10" s="62">
        <v>21508</v>
      </c>
      <c r="I10" s="47"/>
      <c r="J10" s="59"/>
      <c r="K10" s="60"/>
      <c r="L10" s="61"/>
      <c r="M10" s="59"/>
      <c r="N10" s="62"/>
      <c r="O10" s="47"/>
      <c r="P10" s="59"/>
      <c r="Q10" s="62"/>
      <c r="R10" s="48">
        <f t="shared" si="3"/>
        <v>19500</v>
      </c>
      <c r="S10" s="49">
        <f t="shared" si="3"/>
        <v>22419</v>
      </c>
      <c r="T10" s="50">
        <f t="shared" si="3"/>
        <v>22336</v>
      </c>
      <c r="U10" s="110">
        <f t="shared" si="2"/>
        <v>83</v>
      </c>
    </row>
    <row r="11" spans="1:21" ht="12.75">
      <c r="A11" s="26" t="s">
        <v>33</v>
      </c>
      <c r="B11" s="58" t="s">
        <v>26</v>
      </c>
      <c r="C11" s="47"/>
      <c r="D11" s="59">
        <v>2865</v>
      </c>
      <c r="E11" s="60">
        <v>2865</v>
      </c>
      <c r="F11" s="61">
        <v>39386</v>
      </c>
      <c r="G11" s="59">
        <v>53997</v>
      </c>
      <c r="H11" s="62">
        <v>53996</v>
      </c>
      <c r="I11" s="47">
        <v>4576</v>
      </c>
      <c r="J11" s="59">
        <v>23602</v>
      </c>
      <c r="K11" s="60">
        <v>23602</v>
      </c>
      <c r="L11" s="61"/>
      <c r="M11" s="59">
        <v>6631</v>
      </c>
      <c r="N11" s="62">
        <v>6631</v>
      </c>
      <c r="O11" s="47"/>
      <c r="P11" s="59">
        <v>1434</v>
      </c>
      <c r="Q11" s="62">
        <v>1434</v>
      </c>
      <c r="R11" s="48">
        <f t="shared" si="3"/>
        <v>43962</v>
      </c>
      <c r="S11" s="49">
        <f t="shared" si="3"/>
        <v>88529</v>
      </c>
      <c r="T11" s="50">
        <f t="shared" si="3"/>
        <v>88528</v>
      </c>
      <c r="U11" s="110">
        <f t="shared" si="2"/>
        <v>1</v>
      </c>
    </row>
    <row r="12" spans="1:21" ht="12.75">
      <c r="A12" s="26" t="s">
        <v>33</v>
      </c>
      <c r="B12" s="58" t="s">
        <v>27</v>
      </c>
      <c r="C12" s="47"/>
      <c r="D12" s="59"/>
      <c r="E12" s="60"/>
      <c r="F12" s="61">
        <v>1000</v>
      </c>
      <c r="G12" s="59">
        <v>1950</v>
      </c>
      <c r="H12" s="62">
        <v>1950</v>
      </c>
      <c r="I12" s="47"/>
      <c r="J12" s="59"/>
      <c r="K12" s="60"/>
      <c r="L12" s="61"/>
      <c r="M12" s="59"/>
      <c r="N12" s="62"/>
      <c r="O12" s="47"/>
      <c r="P12" s="59"/>
      <c r="Q12" s="62"/>
      <c r="R12" s="48">
        <f t="shared" si="3"/>
        <v>1000</v>
      </c>
      <c r="S12" s="49">
        <f t="shared" si="3"/>
        <v>1950</v>
      </c>
      <c r="T12" s="50">
        <f t="shared" si="3"/>
        <v>1950</v>
      </c>
      <c r="U12" s="110">
        <f t="shared" si="2"/>
        <v>0</v>
      </c>
    </row>
    <row r="13" spans="1:21" ht="12.75">
      <c r="A13" s="26" t="s">
        <v>33</v>
      </c>
      <c r="B13" s="58" t="s">
        <v>28</v>
      </c>
      <c r="C13" s="47"/>
      <c r="D13" s="47">
        <f aca="true" t="shared" si="4" ref="D13:Q13">D15+D16+D17+D18+D19+D20+D21+D22+D23+D24+D25</f>
        <v>0</v>
      </c>
      <c r="E13" s="47">
        <f t="shared" si="4"/>
        <v>0</v>
      </c>
      <c r="F13" s="47">
        <f t="shared" si="4"/>
        <v>1032</v>
      </c>
      <c r="G13" s="47">
        <f t="shared" si="4"/>
        <v>3356</v>
      </c>
      <c r="H13" s="47">
        <v>3356</v>
      </c>
      <c r="I13" s="47">
        <f t="shared" si="4"/>
        <v>0</v>
      </c>
      <c r="J13" s="47">
        <f t="shared" si="4"/>
        <v>0</v>
      </c>
      <c r="K13" s="47">
        <f t="shared" si="4"/>
        <v>0</v>
      </c>
      <c r="L13" s="47">
        <f t="shared" si="4"/>
        <v>0</v>
      </c>
      <c r="M13" s="47">
        <f t="shared" si="4"/>
        <v>0</v>
      </c>
      <c r="N13" s="47">
        <f t="shared" si="4"/>
        <v>0</v>
      </c>
      <c r="O13" s="47">
        <f t="shared" si="4"/>
        <v>0</v>
      </c>
      <c r="P13" s="47">
        <f t="shared" si="4"/>
        <v>83</v>
      </c>
      <c r="Q13" s="63">
        <f t="shared" si="4"/>
        <v>83</v>
      </c>
      <c r="R13" s="48">
        <f t="shared" si="3"/>
        <v>1032</v>
      </c>
      <c r="S13" s="49">
        <f t="shared" si="3"/>
        <v>3439</v>
      </c>
      <c r="T13" s="50">
        <f t="shared" si="3"/>
        <v>3439</v>
      </c>
      <c r="U13" s="110">
        <f t="shared" si="2"/>
        <v>0</v>
      </c>
    </row>
    <row r="14" spans="1:21" ht="12.75">
      <c r="A14" s="24"/>
      <c r="B14" s="214" t="s">
        <v>29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8"/>
      <c r="U14" s="138"/>
    </row>
    <row r="15" spans="1:21" ht="12.75">
      <c r="A15" s="26" t="s">
        <v>33</v>
      </c>
      <c r="B15" s="64" t="s">
        <v>10</v>
      </c>
      <c r="C15" s="47"/>
      <c r="D15" s="59"/>
      <c r="E15" s="60"/>
      <c r="F15" s="61">
        <v>480</v>
      </c>
      <c r="G15" s="59">
        <v>900</v>
      </c>
      <c r="H15" s="62">
        <v>900</v>
      </c>
      <c r="I15" s="47"/>
      <c r="J15" s="59"/>
      <c r="K15" s="60"/>
      <c r="L15" s="61"/>
      <c r="M15" s="59"/>
      <c r="N15" s="62"/>
      <c r="O15" s="47"/>
      <c r="P15" s="59"/>
      <c r="Q15" s="62"/>
      <c r="R15" s="51">
        <f>C15+F15+I15+L15+O15</f>
        <v>480</v>
      </c>
      <c r="S15" s="65">
        <f>D15+G15+J15+M15+P15</f>
        <v>900</v>
      </c>
      <c r="T15" s="66">
        <f>E15+H15+K15+N15+Q15</f>
        <v>900</v>
      </c>
      <c r="U15" s="110">
        <f t="shared" si="2"/>
        <v>0</v>
      </c>
    </row>
    <row r="16" spans="1:21" ht="12.75">
      <c r="A16" s="26" t="s">
        <v>33</v>
      </c>
      <c r="B16" s="67" t="s">
        <v>13</v>
      </c>
      <c r="C16" s="68"/>
      <c r="D16" s="69"/>
      <c r="E16" s="70"/>
      <c r="F16" s="71"/>
      <c r="G16" s="69">
        <v>95</v>
      </c>
      <c r="H16" s="72">
        <v>95</v>
      </c>
      <c r="I16" s="68"/>
      <c r="J16" s="69"/>
      <c r="K16" s="70"/>
      <c r="L16" s="71"/>
      <c r="M16" s="69"/>
      <c r="N16" s="72"/>
      <c r="O16" s="68"/>
      <c r="P16" s="69">
        <v>83</v>
      </c>
      <c r="Q16" s="72">
        <v>83</v>
      </c>
      <c r="R16" s="51">
        <f aca="true" t="shared" si="5" ref="R16:T26">C16+F16+I16+L16+O16</f>
        <v>0</v>
      </c>
      <c r="S16" s="65">
        <f t="shared" si="5"/>
        <v>178</v>
      </c>
      <c r="T16" s="66">
        <f t="shared" si="5"/>
        <v>178</v>
      </c>
      <c r="U16" s="110">
        <f t="shared" si="2"/>
        <v>0</v>
      </c>
    </row>
    <row r="17" spans="1:21" ht="12.75">
      <c r="A17" s="26" t="s">
        <v>33</v>
      </c>
      <c r="B17" s="64" t="s">
        <v>15</v>
      </c>
      <c r="C17" s="47"/>
      <c r="D17" s="59"/>
      <c r="E17" s="60"/>
      <c r="F17" s="61"/>
      <c r="G17" s="59">
        <v>129</v>
      </c>
      <c r="H17" s="62">
        <v>129</v>
      </c>
      <c r="I17" s="47"/>
      <c r="J17" s="59"/>
      <c r="K17" s="60"/>
      <c r="L17" s="61"/>
      <c r="M17" s="59"/>
      <c r="N17" s="62"/>
      <c r="O17" s="47"/>
      <c r="P17" s="59"/>
      <c r="Q17" s="62"/>
      <c r="R17" s="51">
        <f t="shared" si="5"/>
        <v>0</v>
      </c>
      <c r="S17" s="65">
        <f t="shared" si="5"/>
        <v>129</v>
      </c>
      <c r="T17" s="66">
        <f t="shared" si="5"/>
        <v>129</v>
      </c>
      <c r="U17" s="110">
        <f t="shared" si="2"/>
        <v>0</v>
      </c>
    </row>
    <row r="18" spans="1:21" ht="12.75">
      <c r="A18" s="26" t="s">
        <v>33</v>
      </c>
      <c r="B18" s="64" t="s">
        <v>35</v>
      </c>
      <c r="C18" s="47"/>
      <c r="D18" s="59"/>
      <c r="E18" s="60"/>
      <c r="F18" s="61"/>
      <c r="G18" s="59"/>
      <c r="H18" s="62"/>
      <c r="I18" s="47"/>
      <c r="J18" s="59"/>
      <c r="K18" s="60"/>
      <c r="L18" s="61"/>
      <c r="M18" s="59"/>
      <c r="N18" s="62"/>
      <c r="O18" s="47"/>
      <c r="P18" s="59"/>
      <c r="Q18" s="62"/>
      <c r="R18" s="51">
        <f t="shared" si="5"/>
        <v>0</v>
      </c>
      <c r="S18" s="65">
        <f t="shared" si="5"/>
        <v>0</v>
      </c>
      <c r="T18" s="66">
        <f t="shared" si="5"/>
        <v>0</v>
      </c>
      <c r="U18" s="110">
        <f t="shared" si="2"/>
        <v>0</v>
      </c>
    </row>
    <row r="19" spans="1:21" ht="12.75">
      <c r="A19" s="26" t="s">
        <v>33</v>
      </c>
      <c r="B19" s="64" t="s">
        <v>36</v>
      </c>
      <c r="C19" s="47"/>
      <c r="D19" s="59"/>
      <c r="E19" s="60"/>
      <c r="F19" s="61"/>
      <c r="G19" s="59"/>
      <c r="H19" s="62"/>
      <c r="I19" s="47"/>
      <c r="J19" s="59"/>
      <c r="K19" s="60"/>
      <c r="L19" s="61"/>
      <c r="M19" s="59"/>
      <c r="N19" s="62"/>
      <c r="O19" s="47"/>
      <c r="P19" s="59"/>
      <c r="Q19" s="62"/>
      <c r="R19" s="51">
        <f t="shared" si="5"/>
        <v>0</v>
      </c>
      <c r="S19" s="65">
        <f t="shared" si="5"/>
        <v>0</v>
      </c>
      <c r="T19" s="66">
        <f t="shared" si="5"/>
        <v>0</v>
      </c>
      <c r="U19" s="110">
        <f t="shared" si="2"/>
        <v>0</v>
      </c>
    </row>
    <row r="20" spans="1:21" ht="12.75">
      <c r="A20" s="26" t="s">
        <v>33</v>
      </c>
      <c r="B20" s="64" t="s">
        <v>37</v>
      </c>
      <c r="C20" s="47"/>
      <c r="D20" s="59"/>
      <c r="E20" s="60"/>
      <c r="F20" s="61"/>
      <c r="G20" s="59"/>
      <c r="H20" s="62"/>
      <c r="I20" s="47"/>
      <c r="J20" s="59"/>
      <c r="K20" s="60"/>
      <c r="L20" s="61"/>
      <c r="M20" s="59"/>
      <c r="N20" s="62"/>
      <c r="O20" s="47"/>
      <c r="P20" s="59"/>
      <c r="Q20" s="62"/>
      <c r="R20" s="51">
        <f t="shared" si="5"/>
        <v>0</v>
      </c>
      <c r="S20" s="65">
        <f t="shared" si="5"/>
        <v>0</v>
      </c>
      <c r="T20" s="66">
        <f t="shared" si="5"/>
        <v>0</v>
      </c>
      <c r="U20" s="110">
        <f t="shared" si="2"/>
        <v>0</v>
      </c>
    </row>
    <row r="21" spans="1:21" ht="12.75">
      <c r="A21" s="26" t="s">
        <v>33</v>
      </c>
      <c r="B21" s="64" t="s">
        <v>38</v>
      </c>
      <c r="C21" s="47"/>
      <c r="D21" s="59"/>
      <c r="E21" s="60"/>
      <c r="F21" s="61"/>
      <c r="G21" s="59"/>
      <c r="H21" s="62"/>
      <c r="I21" s="47"/>
      <c r="J21" s="59"/>
      <c r="K21" s="60"/>
      <c r="L21" s="61"/>
      <c r="M21" s="59"/>
      <c r="N21" s="62"/>
      <c r="O21" s="47"/>
      <c r="P21" s="59"/>
      <c r="Q21" s="62"/>
      <c r="R21" s="51">
        <f t="shared" si="5"/>
        <v>0</v>
      </c>
      <c r="S21" s="65">
        <f t="shared" si="5"/>
        <v>0</v>
      </c>
      <c r="T21" s="66">
        <f t="shared" si="5"/>
        <v>0</v>
      </c>
      <c r="U21" s="110">
        <f t="shared" si="2"/>
        <v>0</v>
      </c>
    </row>
    <row r="22" spans="1:21" ht="12.75">
      <c r="A22" s="26" t="s">
        <v>33</v>
      </c>
      <c r="B22" s="64" t="s">
        <v>39</v>
      </c>
      <c r="C22" s="47"/>
      <c r="D22" s="59"/>
      <c r="E22" s="60"/>
      <c r="F22" s="61"/>
      <c r="G22" s="59"/>
      <c r="H22" s="62"/>
      <c r="I22" s="47"/>
      <c r="J22" s="59"/>
      <c r="K22" s="60"/>
      <c r="L22" s="61"/>
      <c r="M22" s="59"/>
      <c r="N22" s="62"/>
      <c r="O22" s="47"/>
      <c r="P22" s="59"/>
      <c r="Q22" s="62"/>
      <c r="R22" s="51">
        <f t="shared" si="5"/>
        <v>0</v>
      </c>
      <c r="S22" s="65">
        <f t="shared" si="5"/>
        <v>0</v>
      </c>
      <c r="T22" s="66">
        <f t="shared" si="5"/>
        <v>0</v>
      </c>
      <c r="U22" s="110">
        <f t="shared" si="2"/>
        <v>0</v>
      </c>
    </row>
    <row r="23" spans="1:21" ht="12.75">
      <c r="A23" s="26" t="s">
        <v>33</v>
      </c>
      <c r="B23" s="64" t="s">
        <v>40</v>
      </c>
      <c r="C23" s="47"/>
      <c r="D23" s="59"/>
      <c r="E23" s="60"/>
      <c r="F23" s="61"/>
      <c r="G23" s="59"/>
      <c r="H23" s="62"/>
      <c r="I23" s="47"/>
      <c r="J23" s="59"/>
      <c r="K23" s="60"/>
      <c r="L23" s="61"/>
      <c r="M23" s="59"/>
      <c r="N23" s="62"/>
      <c r="O23" s="47"/>
      <c r="P23" s="59"/>
      <c r="Q23" s="62"/>
      <c r="R23" s="51">
        <f t="shared" si="5"/>
        <v>0</v>
      </c>
      <c r="S23" s="65">
        <f t="shared" si="5"/>
        <v>0</v>
      </c>
      <c r="T23" s="66">
        <f t="shared" si="5"/>
        <v>0</v>
      </c>
      <c r="U23" s="110">
        <f t="shared" si="2"/>
        <v>0</v>
      </c>
    </row>
    <row r="24" spans="1:21" ht="12.75">
      <c r="A24" s="26" t="s">
        <v>33</v>
      </c>
      <c r="B24" s="64" t="s">
        <v>11</v>
      </c>
      <c r="C24" s="47"/>
      <c r="D24" s="59"/>
      <c r="E24" s="60"/>
      <c r="F24" s="61">
        <v>552</v>
      </c>
      <c r="G24" s="59">
        <v>552</v>
      </c>
      <c r="H24" s="62">
        <v>552</v>
      </c>
      <c r="I24" s="47"/>
      <c r="J24" s="59"/>
      <c r="K24" s="60"/>
      <c r="L24" s="61"/>
      <c r="M24" s="59"/>
      <c r="N24" s="62"/>
      <c r="O24" s="47"/>
      <c r="P24" s="59"/>
      <c r="Q24" s="62"/>
      <c r="R24" s="51">
        <f t="shared" si="5"/>
        <v>552</v>
      </c>
      <c r="S24" s="65">
        <f t="shared" si="5"/>
        <v>552</v>
      </c>
      <c r="T24" s="66">
        <f t="shared" si="5"/>
        <v>552</v>
      </c>
      <c r="U24" s="110">
        <f t="shared" si="2"/>
        <v>0</v>
      </c>
    </row>
    <row r="25" spans="1:21" ht="13.5" thickBot="1">
      <c r="A25" s="27" t="s">
        <v>33</v>
      </c>
      <c r="B25" s="73" t="s">
        <v>12</v>
      </c>
      <c r="C25" s="74"/>
      <c r="D25" s="75"/>
      <c r="E25" s="76"/>
      <c r="F25" s="77"/>
      <c r="G25" s="75">
        <v>1680</v>
      </c>
      <c r="H25" s="78">
        <v>1680</v>
      </c>
      <c r="I25" s="74"/>
      <c r="J25" s="75"/>
      <c r="K25" s="76"/>
      <c r="L25" s="77"/>
      <c r="M25" s="75"/>
      <c r="N25" s="78"/>
      <c r="O25" s="74"/>
      <c r="P25" s="75"/>
      <c r="Q25" s="78"/>
      <c r="R25" s="79">
        <f t="shared" si="5"/>
        <v>0</v>
      </c>
      <c r="S25" s="80">
        <f t="shared" si="5"/>
        <v>1680</v>
      </c>
      <c r="T25" s="81">
        <f t="shared" si="5"/>
        <v>1680</v>
      </c>
      <c r="U25" s="110">
        <f t="shared" si="2"/>
        <v>0</v>
      </c>
    </row>
    <row r="26" spans="1:21" ht="26.25" thickBot="1">
      <c r="A26" s="29" t="s">
        <v>33</v>
      </c>
      <c r="B26" s="82" t="s">
        <v>41</v>
      </c>
      <c r="C26" s="83">
        <f>C5+C6</f>
        <v>569962</v>
      </c>
      <c r="D26" s="83">
        <f aca="true" t="shared" si="6" ref="D26:Q26">D5+D6</f>
        <v>550968</v>
      </c>
      <c r="E26" s="83">
        <f t="shared" si="6"/>
        <v>550282</v>
      </c>
      <c r="F26" s="83">
        <f t="shared" si="6"/>
        <v>2317035</v>
      </c>
      <c r="G26" s="83">
        <f t="shared" si="6"/>
        <v>2135020</v>
      </c>
      <c r="H26" s="83">
        <f t="shared" si="6"/>
        <v>2134877</v>
      </c>
      <c r="I26" s="83">
        <f t="shared" si="6"/>
        <v>1376210</v>
      </c>
      <c r="J26" s="83">
        <f t="shared" si="6"/>
        <v>1376542</v>
      </c>
      <c r="K26" s="83">
        <f t="shared" si="6"/>
        <v>1376542</v>
      </c>
      <c r="L26" s="83">
        <f t="shared" si="6"/>
        <v>96865</v>
      </c>
      <c r="M26" s="83">
        <f t="shared" si="6"/>
        <v>318135</v>
      </c>
      <c r="N26" s="83">
        <f t="shared" si="6"/>
        <v>318135</v>
      </c>
      <c r="O26" s="83">
        <f t="shared" si="6"/>
        <v>72678</v>
      </c>
      <c r="P26" s="83">
        <f t="shared" si="6"/>
        <v>81701</v>
      </c>
      <c r="Q26" s="84">
        <f t="shared" si="6"/>
        <v>81701</v>
      </c>
      <c r="R26" s="83">
        <f>C26+F26+I26+L26+O26</f>
        <v>4432750</v>
      </c>
      <c r="S26" s="85">
        <f t="shared" si="5"/>
        <v>4462366</v>
      </c>
      <c r="T26" s="86">
        <f t="shared" si="5"/>
        <v>4461537</v>
      </c>
      <c r="U26" s="110">
        <f t="shared" si="2"/>
        <v>829</v>
      </c>
    </row>
    <row r="27" spans="1:21" ht="13.5" thickBot="1">
      <c r="A27" s="29"/>
      <c r="B27" s="87" t="s">
        <v>31</v>
      </c>
      <c r="C27" s="88">
        <f>C29+C30+C31+C32+C35</f>
        <v>0</v>
      </c>
      <c r="D27" s="88">
        <f aca="true" t="shared" si="7" ref="D27:Q27">D29+D30+D31+D32+D35</f>
        <v>3310</v>
      </c>
      <c r="E27" s="88">
        <f t="shared" si="7"/>
        <v>3169</v>
      </c>
      <c r="F27" s="88">
        <f t="shared" si="7"/>
        <v>6564</v>
      </c>
      <c r="G27" s="88">
        <f t="shared" si="7"/>
        <v>11928</v>
      </c>
      <c r="H27" s="88">
        <f t="shared" si="7"/>
        <v>11869</v>
      </c>
      <c r="I27" s="88">
        <f t="shared" si="7"/>
        <v>0</v>
      </c>
      <c r="J27" s="88">
        <f t="shared" si="7"/>
        <v>2297</v>
      </c>
      <c r="K27" s="88">
        <f t="shared" si="7"/>
        <v>2297</v>
      </c>
      <c r="L27" s="88">
        <f t="shared" si="7"/>
        <v>0</v>
      </c>
      <c r="M27" s="88">
        <f t="shared" si="7"/>
        <v>120</v>
      </c>
      <c r="N27" s="88">
        <f t="shared" si="7"/>
        <v>120</v>
      </c>
      <c r="O27" s="88">
        <f t="shared" si="7"/>
        <v>0</v>
      </c>
      <c r="P27" s="88">
        <f t="shared" si="7"/>
        <v>0</v>
      </c>
      <c r="Q27" s="88">
        <f t="shared" si="7"/>
        <v>0</v>
      </c>
      <c r="R27" s="83">
        <f>C27+F27+I27+L27+O27</f>
        <v>6564</v>
      </c>
      <c r="S27" s="85">
        <f>D27+G27+J27+M27+P27</f>
        <v>17655</v>
      </c>
      <c r="T27" s="86">
        <f>E27+H27+K27+N27+Q27</f>
        <v>17455</v>
      </c>
      <c r="U27" s="110">
        <f t="shared" si="2"/>
        <v>200</v>
      </c>
    </row>
    <row r="28" spans="1:21" ht="12.75">
      <c r="A28" s="26"/>
      <c r="B28" s="218" t="s">
        <v>7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40"/>
      <c r="U28" s="138"/>
    </row>
    <row r="29" spans="1:21" ht="12.75">
      <c r="A29" s="24" t="s">
        <v>34</v>
      </c>
      <c r="B29" s="58" t="s">
        <v>17</v>
      </c>
      <c r="C29" s="47"/>
      <c r="D29" s="59"/>
      <c r="E29" s="60"/>
      <c r="F29" s="61">
        <v>6564</v>
      </c>
      <c r="G29" s="59">
        <v>11030</v>
      </c>
      <c r="H29" s="62">
        <v>10971</v>
      </c>
      <c r="I29" s="47"/>
      <c r="J29" s="59">
        <v>1848</v>
      </c>
      <c r="K29" s="60">
        <v>1848</v>
      </c>
      <c r="L29" s="61"/>
      <c r="M29" s="59"/>
      <c r="N29" s="62"/>
      <c r="O29" s="47"/>
      <c r="P29" s="59"/>
      <c r="Q29" s="62"/>
      <c r="R29" s="48">
        <f>C29+F29+I29+L29+O29</f>
        <v>6564</v>
      </c>
      <c r="S29" s="49">
        <f>D29+G29+J29+M29+P29</f>
        <v>12878</v>
      </c>
      <c r="T29" s="50">
        <f>E29+H29+K29+N29+Q29</f>
        <v>12819</v>
      </c>
      <c r="U29" s="110">
        <f t="shared" si="2"/>
        <v>59</v>
      </c>
    </row>
    <row r="30" spans="1:21" ht="12.75">
      <c r="A30" s="52">
        <v>7805</v>
      </c>
      <c r="B30" s="89" t="s">
        <v>21</v>
      </c>
      <c r="C30" s="47"/>
      <c r="D30" s="59"/>
      <c r="E30" s="60"/>
      <c r="F30" s="61"/>
      <c r="G30" s="59">
        <v>898</v>
      </c>
      <c r="H30" s="62">
        <v>898</v>
      </c>
      <c r="I30" s="47"/>
      <c r="J30" s="59">
        <v>350</v>
      </c>
      <c r="K30" s="60">
        <v>350</v>
      </c>
      <c r="L30" s="61"/>
      <c r="M30" s="59">
        <v>120</v>
      </c>
      <c r="N30" s="62">
        <v>120</v>
      </c>
      <c r="O30" s="47"/>
      <c r="P30" s="59"/>
      <c r="Q30" s="62"/>
      <c r="R30" s="48">
        <f aca="true" t="shared" si="8" ref="R30:T35">C30+F30+I30+L30+O30</f>
        <v>0</v>
      </c>
      <c r="S30" s="49">
        <f t="shared" si="8"/>
        <v>1368</v>
      </c>
      <c r="T30" s="50">
        <f t="shared" si="8"/>
        <v>1368</v>
      </c>
      <c r="U30" s="110">
        <f t="shared" si="2"/>
        <v>0</v>
      </c>
    </row>
    <row r="31" spans="1:21" ht="12.75">
      <c r="A31" s="52">
        <v>7802</v>
      </c>
      <c r="B31" s="58" t="s">
        <v>18</v>
      </c>
      <c r="C31" s="47"/>
      <c r="D31" s="59">
        <v>3310</v>
      </c>
      <c r="E31" s="60">
        <v>3169</v>
      </c>
      <c r="F31" s="61"/>
      <c r="G31" s="59"/>
      <c r="H31" s="62"/>
      <c r="I31" s="47"/>
      <c r="J31" s="59"/>
      <c r="K31" s="60"/>
      <c r="L31" s="61"/>
      <c r="M31" s="59"/>
      <c r="N31" s="62"/>
      <c r="O31" s="47"/>
      <c r="P31" s="59"/>
      <c r="Q31" s="62"/>
      <c r="R31" s="48">
        <f t="shared" si="8"/>
        <v>0</v>
      </c>
      <c r="S31" s="49">
        <f t="shared" si="8"/>
        <v>3310</v>
      </c>
      <c r="T31" s="50">
        <f t="shared" si="8"/>
        <v>3169</v>
      </c>
      <c r="U31" s="110">
        <f t="shared" si="2"/>
        <v>141</v>
      </c>
    </row>
    <row r="32" spans="1:21" ht="12.75">
      <c r="A32" s="24"/>
      <c r="B32" s="58" t="s">
        <v>14</v>
      </c>
      <c r="C32" s="47"/>
      <c r="D32" s="59"/>
      <c r="E32" s="60"/>
      <c r="F32" s="61"/>
      <c r="G32" s="59"/>
      <c r="H32" s="62"/>
      <c r="I32" s="47"/>
      <c r="J32" s="59"/>
      <c r="K32" s="60"/>
      <c r="L32" s="61"/>
      <c r="M32" s="59"/>
      <c r="N32" s="62"/>
      <c r="O32" s="47"/>
      <c r="P32" s="59"/>
      <c r="Q32" s="62"/>
      <c r="R32" s="48">
        <f t="shared" si="8"/>
        <v>0</v>
      </c>
      <c r="S32" s="49">
        <f t="shared" si="8"/>
        <v>0</v>
      </c>
      <c r="T32" s="50">
        <f t="shared" si="8"/>
        <v>0</v>
      </c>
      <c r="U32" s="110">
        <f t="shared" si="2"/>
        <v>0</v>
      </c>
    </row>
    <row r="33" spans="1:21" ht="12.75">
      <c r="A33" s="24"/>
      <c r="B33" s="58" t="s">
        <v>22</v>
      </c>
      <c r="C33" s="47"/>
      <c r="D33" s="59"/>
      <c r="E33" s="60"/>
      <c r="F33" s="61"/>
      <c r="G33" s="59"/>
      <c r="H33" s="62"/>
      <c r="I33" s="47"/>
      <c r="J33" s="59"/>
      <c r="K33" s="60"/>
      <c r="L33" s="61"/>
      <c r="M33" s="59"/>
      <c r="N33" s="62"/>
      <c r="O33" s="47"/>
      <c r="P33" s="59"/>
      <c r="Q33" s="62"/>
      <c r="R33" s="48">
        <f t="shared" si="8"/>
        <v>0</v>
      </c>
      <c r="S33" s="49">
        <f t="shared" si="8"/>
        <v>0</v>
      </c>
      <c r="T33" s="50">
        <f t="shared" si="8"/>
        <v>0</v>
      </c>
      <c r="U33" s="110">
        <f t="shared" si="2"/>
        <v>0</v>
      </c>
    </row>
    <row r="34" spans="1:21" ht="12.75">
      <c r="A34" s="24"/>
      <c r="B34" s="58" t="s">
        <v>16</v>
      </c>
      <c r="C34" s="47"/>
      <c r="D34" s="59"/>
      <c r="E34" s="60"/>
      <c r="F34" s="61"/>
      <c r="G34" s="59"/>
      <c r="H34" s="62"/>
      <c r="I34" s="47"/>
      <c r="J34" s="59"/>
      <c r="K34" s="60"/>
      <c r="L34" s="61"/>
      <c r="M34" s="59"/>
      <c r="N34" s="62"/>
      <c r="O34" s="47"/>
      <c r="P34" s="59"/>
      <c r="Q34" s="62"/>
      <c r="R34" s="48">
        <f t="shared" si="8"/>
        <v>0</v>
      </c>
      <c r="S34" s="49">
        <f t="shared" si="8"/>
        <v>0</v>
      </c>
      <c r="T34" s="50">
        <f t="shared" si="8"/>
        <v>0</v>
      </c>
      <c r="U34" s="110">
        <f t="shared" si="2"/>
        <v>0</v>
      </c>
    </row>
    <row r="35" spans="1:21" ht="13.5" thickBot="1">
      <c r="A35" s="25"/>
      <c r="B35" s="90" t="s">
        <v>20</v>
      </c>
      <c r="C35" s="91"/>
      <c r="D35" s="92"/>
      <c r="E35" s="93"/>
      <c r="F35" s="94"/>
      <c r="G35" s="92"/>
      <c r="H35" s="95"/>
      <c r="I35" s="91"/>
      <c r="J35" s="92">
        <v>99</v>
      </c>
      <c r="K35" s="93">
        <v>99</v>
      </c>
      <c r="L35" s="94"/>
      <c r="M35" s="92"/>
      <c r="N35" s="95"/>
      <c r="O35" s="91"/>
      <c r="P35" s="92"/>
      <c r="Q35" s="95"/>
      <c r="R35" s="96">
        <f t="shared" si="8"/>
        <v>0</v>
      </c>
      <c r="S35" s="97">
        <f t="shared" si="8"/>
        <v>99</v>
      </c>
      <c r="T35" s="98">
        <f t="shared" si="8"/>
        <v>99</v>
      </c>
      <c r="U35" s="110">
        <f t="shared" si="2"/>
        <v>0</v>
      </c>
    </row>
    <row r="36" spans="1:20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</sheetData>
  <mergeCells count="13">
    <mergeCell ref="B7:T7"/>
    <mergeCell ref="B14:T14"/>
    <mergeCell ref="U3:U4"/>
    <mergeCell ref="B28:T28"/>
    <mergeCell ref="A1:T1"/>
    <mergeCell ref="A3:A4"/>
    <mergeCell ref="B3:B4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W42"/>
  <sheetViews>
    <sheetView tabSelected="1" workbookViewId="0" topLeftCell="B1">
      <selection activeCell="C31" sqref="C31"/>
    </sheetView>
  </sheetViews>
  <sheetFormatPr defaultColWidth="9.140625" defaultRowHeight="12.75"/>
  <cols>
    <col min="1" max="1" width="7.00390625" style="0" hidden="1" customWidth="1"/>
    <col min="2" max="2" width="7.00390625" style="0" customWidth="1"/>
    <col min="3" max="3" width="22.421875" style="0" customWidth="1"/>
    <col min="5" max="5" width="10.421875" style="0" customWidth="1"/>
    <col min="7" max="7" width="9.8515625" style="0" customWidth="1"/>
    <col min="8" max="9" width="10.140625" style="0" bestFit="1" customWidth="1"/>
    <col min="13" max="13" width="9.00390625" style="0" customWidth="1"/>
    <col min="16" max="16" width="7.7109375" style="0" customWidth="1"/>
    <col min="17" max="18" width="8.28125" style="0" customWidth="1"/>
    <col min="19" max="21" width="10.140625" style="0" bestFit="1" customWidth="1"/>
    <col min="22" max="22" width="8.00390625" style="0" hidden="1" customWidth="1"/>
    <col min="23" max="23" width="8.28125" style="0" customWidth="1"/>
  </cols>
  <sheetData>
    <row r="4" spans="1:4" ht="24" customHeight="1">
      <c r="A4" s="147" t="s">
        <v>42</v>
      </c>
      <c r="B4" s="147"/>
      <c r="C4" s="148"/>
      <c r="D4" s="148"/>
    </row>
    <row r="5" spans="1:23" ht="19.5" customHeight="1">
      <c r="A5" s="27"/>
      <c r="B5" s="2"/>
      <c r="C5" s="3"/>
      <c r="G5" s="149" t="s">
        <v>42</v>
      </c>
      <c r="H5" s="150"/>
      <c r="I5" s="150"/>
      <c r="J5" s="150"/>
      <c r="K5" s="150"/>
      <c r="L5" s="150"/>
      <c r="M5" s="150"/>
      <c r="N5" s="150"/>
      <c r="O5" s="150"/>
      <c r="P5" s="150"/>
      <c r="Q5" s="151"/>
      <c r="R5" s="151"/>
      <c r="S5" s="151"/>
      <c r="T5" s="151"/>
      <c r="U5" s="152" t="s">
        <v>61</v>
      </c>
      <c r="V5" s="153"/>
      <c r="W5" s="154"/>
    </row>
    <row r="6" spans="1:23" ht="15" customHeight="1">
      <c r="A6" s="27"/>
      <c r="B6" s="2"/>
      <c r="C6" s="3"/>
      <c r="G6" s="149"/>
      <c r="H6" s="150"/>
      <c r="I6" s="150"/>
      <c r="J6" s="150"/>
      <c r="K6" s="150"/>
      <c r="L6" s="150"/>
      <c r="M6" s="150"/>
      <c r="N6" s="150"/>
      <c r="O6" s="150"/>
      <c r="P6" s="150"/>
      <c r="Q6" s="151"/>
      <c r="R6" s="151"/>
      <c r="S6" s="151"/>
      <c r="T6" s="151"/>
      <c r="U6" s="155" t="s">
        <v>60</v>
      </c>
      <c r="V6" s="153"/>
      <c r="W6" s="154"/>
    </row>
    <row r="7" spans="1:23" ht="16.5" customHeight="1" thickBot="1">
      <c r="A7" s="27"/>
      <c r="B7" s="2"/>
      <c r="C7" s="3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V7" s="154"/>
      <c r="W7" s="154"/>
    </row>
    <row r="8" spans="1:23" ht="18.75" customHeight="1">
      <c r="A8" s="248" t="s">
        <v>32</v>
      </c>
      <c r="B8" s="148"/>
      <c r="C8" s="255" t="s">
        <v>56</v>
      </c>
      <c r="D8" s="244" t="s">
        <v>3</v>
      </c>
      <c r="E8" s="242"/>
      <c r="F8" s="245"/>
      <c r="G8" s="241" t="s">
        <v>4</v>
      </c>
      <c r="H8" s="242"/>
      <c r="I8" s="243"/>
      <c r="J8" s="244" t="s">
        <v>5</v>
      </c>
      <c r="K8" s="242"/>
      <c r="L8" s="245"/>
      <c r="M8" s="241" t="s">
        <v>6</v>
      </c>
      <c r="N8" s="242"/>
      <c r="O8" s="243"/>
      <c r="P8" s="244" t="s">
        <v>19</v>
      </c>
      <c r="Q8" s="242"/>
      <c r="R8" s="243"/>
      <c r="S8" s="244" t="s">
        <v>30</v>
      </c>
      <c r="T8" s="242"/>
      <c r="U8" s="245"/>
      <c r="V8" s="246" t="s">
        <v>58</v>
      </c>
      <c r="W8" s="250" t="s">
        <v>59</v>
      </c>
    </row>
    <row r="9" spans="1:23" ht="22.5" customHeight="1" thickBot="1">
      <c r="A9" s="249"/>
      <c r="B9" s="148"/>
      <c r="C9" s="256"/>
      <c r="D9" s="160" t="s">
        <v>2</v>
      </c>
      <c r="E9" s="161" t="s">
        <v>0</v>
      </c>
      <c r="F9" s="162" t="s">
        <v>1</v>
      </c>
      <c r="G9" s="163" t="s">
        <v>2</v>
      </c>
      <c r="H9" s="161" t="s">
        <v>0</v>
      </c>
      <c r="I9" s="164" t="s">
        <v>1</v>
      </c>
      <c r="J9" s="160" t="s">
        <v>2</v>
      </c>
      <c r="K9" s="161" t="s">
        <v>0</v>
      </c>
      <c r="L9" s="162" t="s">
        <v>1</v>
      </c>
      <c r="M9" s="163" t="s">
        <v>2</v>
      </c>
      <c r="N9" s="161" t="s">
        <v>0</v>
      </c>
      <c r="O9" s="164" t="s">
        <v>1</v>
      </c>
      <c r="P9" s="160" t="s">
        <v>2</v>
      </c>
      <c r="Q9" s="161" t="s">
        <v>0</v>
      </c>
      <c r="R9" s="164" t="s">
        <v>1</v>
      </c>
      <c r="S9" s="160" t="s">
        <v>2</v>
      </c>
      <c r="T9" s="161" t="s">
        <v>0</v>
      </c>
      <c r="U9" s="162" t="s">
        <v>1</v>
      </c>
      <c r="V9" s="247"/>
      <c r="W9" s="251"/>
    </row>
    <row r="10" spans="1:23" ht="29.25" customHeight="1">
      <c r="A10" s="186" t="s">
        <v>33</v>
      </c>
      <c r="B10" s="2"/>
      <c r="C10" s="165" t="s">
        <v>23</v>
      </c>
      <c r="D10" s="133">
        <f>'BA'!C5+TA!C5+TN!C5+NR!C5+ZA!C5+'BB'!C5+PO!C5+KE!C5</f>
        <v>3184049</v>
      </c>
      <c r="E10" s="133">
        <v>3211789</v>
      </c>
      <c r="F10" s="133">
        <v>3208204</v>
      </c>
      <c r="G10" s="133">
        <f>'BA'!F5+TA!F5+TN!F5+NR!F5+ZA!F5+'BB'!F5+PO!F5+KE!F5</f>
        <v>13811705</v>
      </c>
      <c r="H10" s="133">
        <f>'BA'!G5+TA!G5+TN!G5+NR!G5+ZA!G5+'BB'!G5+PO!G5+KE!G5</f>
        <v>13506125</v>
      </c>
      <c r="I10" s="133">
        <v>13505219</v>
      </c>
      <c r="J10" s="133">
        <f>'BA'!I5+TA!I5+TN!I5+NR!I5+ZA!I5+'BB'!I5+PO!I5+KE!I5</f>
        <v>9379065</v>
      </c>
      <c r="K10" s="133">
        <f>'BA'!J5+TA!J5+TN!J5+NR!J5+ZA!J5+'BB'!J5+PO!J5+KE!J5</f>
        <v>9349716</v>
      </c>
      <c r="L10" s="133">
        <f>'BA'!K5+TA!K5+TN!K5+NR!K5+ZA!K5+'BB'!K5+PO!K5+KE!K5</f>
        <v>9349923</v>
      </c>
      <c r="M10" s="133">
        <f>'BA'!L5+TA!L5+TN!L5+NR!L5+ZA!L5+'BB'!L5+PO!L5+KE!L5</f>
        <v>1067402</v>
      </c>
      <c r="N10" s="133">
        <f>'BA'!M5+TA!M5+TN!M5+NR!M5+ZA!M5+'BB'!M5+PO!M5+KE!M5</f>
        <v>1517960</v>
      </c>
      <c r="O10" s="133">
        <f>'BA'!N5+TA!N5+TN!N5+NR!N5+ZA!N5+'BB'!N5+PO!N5+KE!N5</f>
        <v>1518109</v>
      </c>
      <c r="P10" s="133">
        <f>'BA'!O5+TA!O5+TN!O5+NR!O5+ZA!O5+'BB'!O5+PO!O5+KE!O5</f>
        <v>897604</v>
      </c>
      <c r="Q10" s="133">
        <f>'BA'!P5+TA!P5+TN!P5+NR!P5+ZA!P5+'BB'!P5+PO!P5+KE!P5</f>
        <v>945495</v>
      </c>
      <c r="R10" s="133">
        <v>945961</v>
      </c>
      <c r="S10" s="133">
        <f>'BA'!R5+TA!R5+TN!R5+NR!R5+ZA!R5+'BB'!R5+PO!R5+KE!R5</f>
        <v>28339825</v>
      </c>
      <c r="T10" s="133">
        <v>28531091</v>
      </c>
      <c r="U10" s="195">
        <v>28527416</v>
      </c>
      <c r="V10" s="190">
        <f>T10-U10</f>
        <v>3675</v>
      </c>
      <c r="W10" s="167">
        <f>U10/T10*100</f>
        <v>99.9871193148555</v>
      </c>
    </row>
    <row r="11" spans="1:23" ht="30" customHeight="1">
      <c r="A11" s="186" t="s">
        <v>33</v>
      </c>
      <c r="B11" s="2"/>
      <c r="C11" s="168" t="s">
        <v>24</v>
      </c>
      <c r="D11" s="169">
        <f>D13+D14+D15+D16+D17+D18</f>
        <v>0</v>
      </c>
      <c r="E11" s="169">
        <f aca="true" t="shared" si="0" ref="E11:R11">E13+E14+E15+E16+E17+E18</f>
        <v>76008</v>
      </c>
      <c r="F11" s="169">
        <f>F13+F14+F15+F16+F17+F18</f>
        <v>76232</v>
      </c>
      <c r="G11" s="169">
        <f t="shared" si="0"/>
        <v>475620</v>
      </c>
      <c r="H11" s="169">
        <f t="shared" si="0"/>
        <v>625240.8</v>
      </c>
      <c r="I11" s="169">
        <f t="shared" si="0"/>
        <v>624662.8</v>
      </c>
      <c r="J11" s="169">
        <f t="shared" si="0"/>
        <v>27129</v>
      </c>
      <c r="K11" s="169">
        <f t="shared" si="0"/>
        <v>162954</v>
      </c>
      <c r="L11" s="169">
        <f t="shared" si="0"/>
        <v>162647</v>
      </c>
      <c r="M11" s="169">
        <f t="shared" si="0"/>
        <v>0</v>
      </c>
      <c r="N11" s="169">
        <f t="shared" si="0"/>
        <v>31993</v>
      </c>
      <c r="O11" s="169">
        <f t="shared" si="0"/>
        <v>31856</v>
      </c>
      <c r="P11" s="169">
        <f t="shared" si="0"/>
        <v>0</v>
      </c>
      <c r="Q11" s="169">
        <f t="shared" si="0"/>
        <v>11700</v>
      </c>
      <c r="R11" s="166">
        <f t="shared" si="0"/>
        <v>11701</v>
      </c>
      <c r="S11" s="133">
        <f>D11+G11+J11+M11+P11</f>
        <v>502749</v>
      </c>
      <c r="T11" s="170">
        <f>E11+H11+K11+N11+Q11</f>
        <v>907895.8</v>
      </c>
      <c r="U11" s="196">
        <f>F11+I11+L11+O11+R11</f>
        <v>907098.8</v>
      </c>
      <c r="V11" s="190">
        <f aca="true" t="shared" si="1" ref="V11:V37">T11-U11</f>
        <v>797</v>
      </c>
      <c r="W11" s="167">
        <f aca="true" t="shared" si="2" ref="W11:W38">U11/T11*100</f>
        <v>99.9122145955516</v>
      </c>
    </row>
    <row r="12" spans="1:23" ht="11.25" customHeight="1">
      <c r="A12" s="43"/>
      <c r="B12" s="2"/>
      <c r="C12" s="252" t="s">
        <v>7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4"/>
      <c r="V12" s="182"/>
      <c r="W12" s="185"/>
    </row>
    <row r="13" spans="1:23" ht="17.25" customHeight="1">
      <c r="A13" s="186" t="s">
        <v>33</v>
      </c>
      <c r="B13" s="2"/>
      <c r="C13" s="116" t="s">
        <v>25</v>
      </c>
      <c r="D13" s="133">
        <f>'BA'!C8+TA!C8+TN!C8+NR!C8+ZA!C8+'BB'!C8+PO!C8+KE!C8</f>
        <v>0</v>
      </c>
      <c r="E13" s="133">
        <f>'BA'!D8+TA!D8+TN!D8+NR!D8+ZA!D8+'BB'!D8+PO!D8+KE!D8</f>
        <v>16300</v>
      </c>
      <c r="F13" s="133">
        <f>'BA'!E8+TA!E8+TN!E8+NR!E8+ZA!E8+'BB'!E8+PO!E8+KE!E8</f>
        <v>17527</v>
      </c>
      <c r="G13" s="133">
        <f>'BA'!F8+TA!F8+TN!F8+NR!F8+ZA!F8+'BB'!F8+PO!F8+KE!F8</f>
        <v>71564</v>
      </c>
      <c r="H13" s="133">
        <f>'BA'!G8+TA!G8+TN!G8+NR!G8+ZA!G8+'BB'!G8+PO!G8+KE!G8</f>
        <v>78819</v>
      </c>
      <c r="I13" s="133">
        <f>'BA'!H8+TA!H8+TN!H8+NR!H8+ZA!H8+'BB'!H8+PO!H8+KE!H8</f>
        <v>78773</v>
      </c>
      <c r="J13" s="133">
        <f>'BA'!I8+TA!I8+TN!I8+NR!I8+ZA!I8+'BB'!I8+PO!I8+KE!I8</f>
        <v>0</v>
      </c>
      <c r="K13" s="133">
        <f>'BA'!J8+TA!J8+TN!J8+NR!J8+ZA!J8+'BB'!J8+PO!J8+KE!J8</f>
        <v>0</v>
      </c>
      <c r="L13" s="133">
        <f>'BA'!K8+TA!K8+TN!K8+NR!K8+ZA!K8+'BB'!K8+PO!K8+KE!K8</f>
        <v>0</v>
      </c>
      <c r="M13" s="133">
        <f>'BA'!L8+TA!L8+TN!L8+NR!L8+ZA!L8+'BB'!L8+PO!L8+KE!L8</f>
        <v>0</v>
      </c>
      <c r="N13" s="133">
        <f>'BA'!M8+TA!M8+TN!M8+NR!M8+ZA!M8+'BB'!M8+PO!M8+KE!M8</f>
        <v>1932</v>
      </c>
      <c r="O13" s="133">
        <f>'BA'!N8+TA!N8+TN!N8+NR!N8+ZA!N8+'BB'!N8+PO!N8+KE!N8</f>
        <v>1932</v>
      </c>
      <c r="P13" s="133">
        <f>'BA'!O8+TA!O8+TN!O8+NR!O8+ZA!O8+'BB'!O8+PO!O8+KE!O8</f>
        <v>0</v>
      </c>
      <c r="Q13" s="133">
        <f>'BA'!P8+TA!P8+TN!P8+NR!P8+ZA!P8+'BB'!P8+PO!P8+KE!P8</f>
        <v>230</v>
      </c>
      <c r="R13" s="133">
        <f>'BA'!Q8+TA!Q8+TN!Q8+NR!Q8+ZA!Q8+'BB'!Q8+PO!Q8+KE!Q8</f>
        <v>230</v>
      </c>
      <c r="S13" s="133">
        <f aca="true" t="shared" si="3" ref="S13:U18">D13+G13+J13+M13+P13</f>
        <v>71564</v>
      </c>
      <c r="T13" s="170">
        <f t="shared" si="3"/>
        <v>97281</v>
      </c>
      <c r="U13" s="196">
        <f t="shared" si="3"/>
        <v>98462</v>
      </c>
      <c r="V13" s="111">
        <f t="shared" si="1"/>
        <v>-1181</v>
      </c>
      <c r="W13" s="139">
        <f t="shared" si="2"/>
        <v>101.21400890204666</v>
      </c>
    </row>
    <row r="14" spans="1:23" ht="17.25" customHeight="1">
      <c r="A14" s="186" t="s">
        <v>33</v>
      </c>
      <c r="B14" s="2"/>
      <c r="C14" s="116" t="s">
        <v>8</v>
      </c>
      <c r="D14" s="133">
        <f>'BA'!C9+TA!C9+TN!C9+NR!C9+ZA!C9+'BB'!C9+PO!C9+KE!C9</f>
        <v>0</v>
      </c>
      <c r="E14" s="133">
        <f>'BA'!D9+TA!D9+TN!D9+NR!D9+ZA!D9+'BB'!D9+PO!D9+KE!D9</f>
        <v>4725</v>
      </c>
      <c r="F14" s="133">
        <f>'BA'!E9+TA!E9+TN!E9+NR!E9+ZA!E9+'BB'!E9+PO!E9+KE!E9</f>
        <v>4467</v>
      </c>
      <c r="G14" s="133">
        <v>27756</v>
      </c>
      <c r="H14" s="133">
        <f>'BA'!G9+TA!G9+TN!G9+NR!G9+ZA!G9+'BB'!G9+PO!G9+KE!G9</f>
        <v>24227</v>
      </c>
      <c r="I14" s="133">
        <f>'BA'!H9+TA!H9+TN!H9+NR!H9+ZA!H9+'BB'!H9+PO!H9+KE!H9</f>
        <v>23629</v>
      </c>
      <c r="J14" s="133">
        <f>'BA'!I9+TA!I9+TN!I9+NR!I9+ZA!I9+'BB'!I9+PO!I9+KE!I9</f>
        <v>0</v>
      </c>
      <c r="K14" s="133">
        <f>'BA'!J9+TA!J9+TN!J9+NR!J9+ZA!J9+'BB'!J9+PO!J9+KE!J9</f>
        <v>13397</v>
      </c>
      <c r="L14" s="133">
        <f>'BA'!K9+TA!K9+TN!K9+NR!K9+ZA!K9+'BB'!K9+PO!K9+KE!K9</f>
        <v>13197</v>
      </c>
      <c r="M14" s="133">
        <f>'BA'!L9+TA!L9+TN!L9+NR!L9+ZA!L9+'BB'!L9+PO!L9+KE!L9</f>
        <v>0</v>
      </c>
      <c r="N14" s="133">
        <f>'BA'!M9+TA!M9+TN!M9+NR!M9+ZA!M9+'BB'!M9+PO!M9+KE!M9</f>
        <v>1262</v>
      </c>
      <c r="O14" s="133">
        <f>'BA'!N9+TA!N9+TN!N9+NR!N9+ZA!N9+'BB'!N9+PO!N9+KE!N9</f>
        <v>1416</v>
      </c>
      <c r="P14" s="133">
        <f>'BA'!O9+TA!O9+TN!O9+NR!O9+ZA!O9+'BB'!O9+PO!O9+KE!O9</f>
        <v>0</v>
      </c>
      <c r="Q14" s="133">
        <f>'BA'!P9+TA!P9+TN!P9+NR!P9+ZA!P9+'BB'!P9+PO!P9+KE!P9</f>
        <v>23</v>
      </c>
      <c r="R14" s="133">
        <f>'BA'!Q9+TA!Q9+TN!Q9+NR!Q9+ZA!Q9+'BB'!Q9+PO!Q9+KE!Q9</f>
        <v>23</v>
      </c>
      <c r="S14" s="133">
        <f t="shared" si="3"/>
        <v>27756</v>
      </c>
      <c r="T14" s="170">
        <f t="shared" si="3"/>
        <v>43634</v>
      </c>
      <c r="U14" s="196">
        <f t="shared" si="3"/>
        <v>42732</v>
      </c>
      <c r="V14" s="111">
        <f t="shared" si="1"/>
        <v>902</v>
      </c>
      <c r="W14" s="139">
        <f t="shared" si="2"/>
        <v>97.93280469358757</v>
      </c>
    </row>
    <row r="15" spans="1:23" ht="17.25" customHeight="1">
      <c r="A15" s="186" t="s">
        <v>33</v>
      </c>
      <c r="B15" s="2"/>
      <c r="C15" s="116" t="s">
        <v>9</v>
      </c>
      <c r="D15" s="133">
        <f>'BA'!C10+TA!C10+TN!C10+NR!C10+ZA!C10+'BB'!C10+PO!C10+KE!C10</f>
        <v>0</v>
      </c>
      <c r="E15" s="133">
        <f>'BA'!D10+TA!D10+TN!D10+NR!D10+ZA!D10+'BB'!D10+PO!D10+KE!D10</f>
        <v>10097</v>
      </c>
      <c r="F15" s="133">
        <f>'BA'!E10+TA!E10+TN!E10+NR!E10+ZA!E10+'BB'!E10+PO!E10+KE!E10</f>
        <v>9368</v>
      </c>
      <c r="G15" s="133">
        <f>'BA'!F10+TA!F10+TN!F10+NR!F10+ZA!F10+'BB'!F10+PO!F10+KE!F10</f>
        <v>104654</v>
      </c>
      <c r="H15" s="133">
        <f>'BA'!G10+TA!G10+TN!G10+NR!G10+ZA!G10+'BB'!G10+PO!G10+KE!G10</f>
        <v>127087</v>
      </c>
      <c r="I15" s="133">
        <f>'BA'!H10+TA!H10+TN!H10+NR!H10+ZA!H10+'BB'!H10+PO!H10+KE!H10</f>
        <v>126928</v>
      </c>
      <c r="J15" s="133">
        <f>'BA'!I10+TA!I10+TN!I10+NR!I10+ZA!I10+'BB'!I10+PO!I10+KE!I10</f>
        <v>0</v>
      </c>
      <c r="K15" s="133">
        <f>'BA'!J10+TA!J10+TN!J10+NR!J10+ZA!J10+'BB'!J10+PO!J10+KE!J10</f>
        <v>136</v>
      </c>
      <c r="L15" s="133">
        <f>'BA'!K10+TA!K10+TN!K10+NR!K10+ZA!K10+'BB'!K10+PO!K10+KE!K10</f>
        <v>136</v>
      </c>
      <c r="M15" s="133">
        <f>'BA'!L10+TA!L10+TN!L10+NR!L10+ZA!L10+'BB'!L10+PO!L10+KE!L10</f>
        <v>0</v>
      </c>
      <c r="N15" s="133">
        <f>'BA'!M10+TA!M10+TN!M10+NR!M10+ZA!M10+'BB'!M10+PO!M10+KE!M10</f>
        <v>0</v>
      </c>
      <c r="O15" s="133">
        <f>'BA'!N10+TA!N10+TN!N10+NR!N10+ZA!N10+'BB'!N10+PO!N10+KE!N10</f>
        <v>0</v>
      </c>
      <c r="P15" s="133">
        <f>'BA'!O10+TA!O10+TN!O10+NR!O10+ZA!O10+'BB'!O10+PO!O10+KE!O10</f>
        <v>0</v>
      </c>
      <c r="Q15" s="133">
        <f>'BA'!P10+TA!P10+TN!P10+NR!P10+ZA!P10+'BB'!P10+PO!P10+KE!P10</f>
        <v>0</v>
      </c>
      <c r="R15" s="133">
        <f>'BA'!Q10+TA!Q10+TN!Q10+NR!Q10+ZA!Q10+'BB'!Q10+PO!Q10+KE!Q10</f>
        <v>0</v>
      </c>
      <c r="S15" s="133">
        <f t="shared" si="3"/>
        <v>104654</v>
      </c>
      <c r="T15" s="170">
        <f t="shared" si="3"/>
        <v>137320</v>
      </c>
      <c r="U15" s="196">
        <f t="shared" si="3"/>
        <v>136432</v>
      </c>
      <c r="V15" s="111">
        <f t="shared" si="1"/>
        <v>888</v>
      </c>
      <c r="W15" s="139">
        <f t="shared" si="2"/>
        <v>99.35333527526944</v>
      </c>
    </row>
    <row r="16" spans="1:23" ht="17.25" customHeight="1">
      <c r="A16" s="186" t="s">
        <v>33</v>
      </c>
      <c r="B16" s="2"/>
      <c r="C16" s="116" t="s">
        <v>26</v>
      </c>
      <c r="D16" s="133">
        <f>'BA'!C11+TA!C11+TN!C11+NR!C11+ZA!C11+'BB'!C11+PO!C11+KE!C11</f>
        <v>0</v>
      </c>
      <c r="E16" s="133">
        <f>'BA'!D11+TA!D11+TN!D11+NR!D11+ZA!D11+'BB'!D11+PO!D11+KE!D11</f>
        <v>17808</v>
      </c>
      <c r="F16" s="133">
        <f>'BA'!E11+TA!E11+TN!E11+NR!E11+ZA!E11+'BB'!E11+PO!E11+KE!E11</f>
        <v>17792</v>
      </c>
      <c r="G16" s="133">
        <f>'BA'!F11+TA!F11+TN!F11+NR!F11+ZA!F11+'BB'!F11+PO!F11+KE!F11</f>
        <v>257358</v>
      </c>
      <c r="H16" s="133">
        <f>'BA'!G11+TA!G11+TN!G11+NR!G11+ZA!G11+'BB'!G11+PO!G11+KE!G11</f>
        <v>360815</v>
      </c>
      <c r="I16" s="133">
        <f>'BA'!H11+TA!H11+TN!H11+NR!H11+ZA!H11+'BB'!H11+PO!H11+KE!H11</f>
        <v>361040</v>
      </c>
      <c r="J16" s="133">
        <f>'BA'!I11+TA!I11+TN!I11+NR!I11+ZA!I11+'BB'!I11+PO!I11+KE!I11</f>
        <v>27129</v>
      </c>
      <c r="K16" s="133">
        <f>'BA'!J11+TA!J11+TN!J11+NR!J11+ZA!J11+'BB'!J11+PO!J11+KE!J11</f>
        <v>140122</v>
      </c>
      <c r="L16" s="133">
        <f>'BA'!K11+TA!K11+TN!K11+NR!K11+ZA!K11+'BB'!K11+PO!K11+KE!K11</f>
        <v>140015</v>
      </c>
      <c r="M16" s="133">
        <f>'BA'!L11+TA!L11+TN!L11+NR!L11+ZA!L11+'BB'!L11+PO!L11+KE!L11</f>
        <v>0</v>
      </c>
      <c r="N16" s="133">
        <f>'BA'!M11+TA!M11+TN!M11+NR!M11+ZA!M11+'BB'!M11+PO!M11+KE!M11</f>
        <v>27847</v>
      </c>
      <c r="O16" s="133">
        <f>'BA'!N11+TA!N11+TN!N11+NR!N11+ZA!N11+'BB'!N11+PO!N11+KE!N11</f>
        <v>27686</v>
      </c>
      <c r="P16" s="133">
        <f>'BA'!O11+TA!O11+TN!O11+NR!O11+ZA!O11+'BB'!O11+PO!O11+KE!O11</f>
        <v>0</v>
      </c>
      <c r="Q16" s="133">
        <f>'BA'!P11+TA!P11+TN!P11+NR!P11+ZA!P11+'BB'!P11+PO!P11+KE!P11</f>
        <v>11364</v>
      </c>
      <c r="R16" s="133">
        <f>'BA'!Q11+TA!Q11+TN!Q11+NR!Q11+ZA!Q11+'BB'!Q11+PO!Q11+KE!Q11</f>
        <v>11365</v>
      </c>
      <c r="S16" s="133">
        <f t="shared" si="3"/>
        <v>284487</v>
      </c>
      <c r="T16" s="170">
        <f t="shared" si="3"/>
        <v>557956</v>
      </c>
      <c r="U16" s="196">
        <f t="shared" si="3"/>
        <v>557898</v>
      </c>
      <c r="V16" s="111">
        <f t="shared" si="1"/>
        <v>58</v>
      </c>
      <c r="W16" s="139">
        <f t="shared" si="2"/>
        <v>99.98960491508291</v>
      </c>
    </row>
    <row r="17" spans="1:23" ht="17.25" customHeight="1">
      <c r="A17" s="186" t="s">
        <v>33</v>
      </c>
      <c r="B17" s="2"/>
      <c r="C17" s="116" t="s">
        <v>27</v>
      </c>
      <c r="D17" s="133">
        <f>'BA'!C12+TA!C12+TN!C12+NR!C12+ZA!C12+'BB'!C12+PO!C12+KE!C12</f>
        <v>0</v>
      </c>
      <c r="E17" s="133">
        <f>'BA'!D12+TA!D12+TN!D12+NR!D12+ZA!D12+'BB'!D12+PO!D12+KE!D12</f>
        <v>8592</v>
      </c>
      <c r="F17" s="133">
        <f>'BA'!E12+TA!E12+TN!E12+NR!E12+ZA!E12+'BB'!E12+PO!E12+KE!E12</f>
        <v>8592</v>
      </c>
      <c r="G17" s="133">
        <f>'BA'!F12+TA!F12+TN!F12+NR!F12+ZA!F12+'BB'!F12+PO!F12+KE!F12</f>
        <v>8000</v>
      </c>
      <c r="H17" s="133">
        <f>'BA'!G12+TA!G12+TN!G12+NR!G12+ZA!G12+'BB'!G12+PO!G12+KE!G12</f>
        <v>15164</v>
      </c>
      <c r="I17" s="133">
        <f>'BA'!H12+TA!H12+TN!H12+NR!H12+ZA!H12+'BB'!H12+PO!H12+KE!H12</f>
        <v>15164</v>
      </c>
      <c r="J17" s="133">
        <v>0</v>
      </c>
      <c r="K17" s="133">
        <f>'BA'!J12+TA!J12+TN!J12+NR!J12+ZA!J12+'BB'!J12+PO!J12+KE!J12</f>
        <v>3042</v>
      </c>
      <c r="L17" s="133">
        <f>'BA'!K12+TA!K12+TN!K12+NR!K12+ZA!K12+'BB'!K12+PO!K12+KE!K12</f>
        <v>3042</v>
      </c>
      <c r="M17" s="133">
        <f>'BA'!L12+TA!L12+TN!L12+NR!L12+ZA!L12+'BB'!L12+PO!L12+KE!L12</f>
        <v>0</v>
      </c>
      <c r="N17" s="133">
        <f>'BA'!M12+TA!M12+TN!M12+NR!M12+ZA!M12+'BB'!M12+PO!M12+KE!M12</f>
        <v>130</v>
      </c>
      <c r="O17" s="133">
        <f>'BA'!N12+TA!N12+TN!N12+NR!N12+ZA!N12+'BB'!N12+PO!N12+KE!N12</f>
        <v>0</v>
      </c>
      <c r="P17" s="133">
        <f>'BA'!O12+TA!O12+TN!O12+NR!O12+ZA!O12+'BB'!O12+PO!O12+KE!O12</f>
        <v>0</v>
      </c>
      <c r="Q17" s="133">
        <f>'BA'!P12+TA!P12+TN!P12+NR!P12+ZA!P12+'BB'!P12+PO!P12+KE!P12</f>
        <v>0</v>
      </c>
      <c r="R17" s="133">
        <f>'BA'!Q12+TA!Q12+TN!Q12+NR!Q12+ZA!Q12+'BB'!Q12+PO!Q12+KE!Q12</f>
        <v>0</v>
      </c>
      <c r="S17" s="133">
        <f t="shared" si="3"/>
        <v>8000</v>
      </c>
      <c r="T17" s="170">
        <f t="shared" si="3"/>
        <v>26928</v>
      </c>
      <c r="U17" s="196">
        <f t="shared" si="3"/>
        <v>26798</v>
      </c>
      <c r="V17" s="111">
        <f t="shared" si="1"/>
        <v>130</v>
      </c>
      <c r="W17" s="139">
        <f t="shared" si="2"/>
        <v>99.51723113487819</v>
      </c>
    </row>
    <row r="18" spans="1:23" ht="17.25" customHeight="1">
      <c r="A18" s="186" t="s">
        <v>33</v>
      </c>
      <c r="B18" s="2"/>
      <c r="C18" s="116" t="s">
        <v>28</v>
      </c>
      <c r="D18" s="47">
        <f>D20+D21+D22+D23+D24+D25+D26+D27+D28+D29+D30</f>
        <v>0</v>
      </c>
      <c r="E18" s="47">
        <f aca="true" t="shared" si="4" ref="E18:R18">E20+E21+E22+E23+E24+E25+E26+E27+E28+E29+E30</f>
        <v>18486</v>
      </c>
      <c r="F18" s="47">
        <f t="shared" si="4"/>
        <v>18486</v>
      </c>
      <c r="G18" s="47">
        <f t="shared" si="4"/>
        <v>6288</v>
      </c>
      <c r="H18" s="47">
        <f t="shared" si="4"/>
        <v>19128.8</v>
      </c>
      <c r="I18" s="47">
        <f t="shared" si="4"/>
        <v>19128.8</v>
      </c>
      <c r="J18" s="47">
        <f t="shared" si="4"/>
        <v>0</v>
      </c>
      <c r="K18" s="47">
        <f t="shared" si="4"/>
        <v>6257</v>
      </c>
      <c r="L18" s="47">
        <f t="shared" si="4"/>
        <v>6257</v>
      </c>
      <c r="M18" s="47">
        <f t="shared" si="4"/>
        <v>0</v>
      </c>
      <c r="N18" s="47">
        <f t="shared" si="4"/>
        <v>822</v>
      </c>
      <c r="O18" s="47">
        <f t="shared" si="4"/>
        <v>822</v>
      </c>
      <c r="P18" s="47">
        <f t="shared" si="4"/>
        <v>0</v>
      </c>
      <c r="Q18" s="47">
        <f t="shared" si="4"/>
        <v>83</v>
      </c>
      <c r="R18" s="63">
        <f t="shared" si="4"/>
        <v>83</v>
      </c>
      <c r="S18" s="133">
        <f t="shared" si="3"/>
        <v>6288</v>
      </c>
      <c r="T18" s="170">
        <f t="shared" si="3"/>
        <v>44776.8</v>
      </c>
      <c r="U18" s="196">
        <f t="shared" si="3"/>
        <v>44776.8</v>
      </c>
      <c r="V18" s="111">
        <f t="shared" si="1"/>
        <v>0</v>
      </c>
      <c r="W18" s="139">
        <f t="shared" si="2"/>
        <v>100</v>
      </c>
    </row>
    <row r="19" spans="1:23" ht="11.25" customHeight="1">
      <c r="A19" s="43"/>
      <c r="B19" s="2"/>
      <c r="C19" s="252" t="s">
        <v>29</v>
      </c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4"/>
      <c r="V19" s="182"/>
      <c r="W19" s="185"/>
    </row>
    <row r="20" spans="1:23" ht="17.25" customHeight="1">
      <c r="A20" s="186" t="s">
        <v>33</v>
      </c>
      <c r="B20" s="2"/>
      <c r="C20" s="144" t="s">
        <v>10</v>
      </c>
      <c r="D20" s="47">
        <f>'BA'!C15+TA!C15+TN!C15+NR!C15+ZA!C15+'BB'!C15+PO!C15+KE!C15</f>
        <v>0</v>
      </c>
      <c r="E20" s="47">
        <f>'BA'!D15+TA!D15+TN!D15+NR!D15+ZA!D15+'BB'!D15+PO!D15+KE!D15</f>
        <v>0</v>
      </c>
      <c r="F20" s="47">
        <f>'BA'!E15+TA!E15+TN!E15+NR!E15+ZA!E15+'BB'!E15+PO!E15+KE!E15</f>
        <v>0</v>
      </c>
      <c r="G20" s="47">
        <f>'BA'!F15+TA!F15+TN!F15+NR!F15+ZA!F15+'BB'!F15+PO!F15+KE!F15</f>
        <v>4355</v>
      </c>
      <c r="H20" s="47">
        <f>'BA'!G15+TA!G15+TN!G15+NR!G15+ZA!G15+'BB'!G15+PO!G15+KE!G15</f>
        <v>5938</v>
      </c>
      <c r="I20" s="47">
        <f>'BA'!H15+TA!H15+TN!H15+NR!H15+ZA!H15+'BB'!H15+PO!H15+KE!H15</f>
        <v>5938</v>
      </c>
      <c r="J20" s="47">
        <f>'BA'!I15+TA!I15+TN!I15+NR!I15+ZA!I15+'BB'!I15+PO!I15+KE!I15</f>
        <v>0</v>
      </c>
      <c r="K20" s="47">
        <f>'BA'!J15+TA!J15+TN!J15+NR!J15+ZA!J15+'BB'!J15+PO!J15+KE!J15</f>
        <v>1917</v>
      </c>
      <c r="L20" s="47">
        <f>'BA'!K15+TA!K15+TN!K15+NR!K15+ZA!K15+'BB'!K15+PO!K15+KE!K15</f>
        <v>1917</v>
      </c>
      <c r="M20" s="47">
        <f>'BA'!L15+TA!L15+TN!L15+NR!L15+ZA!L15+'BB'!L15+PO!L15+KE!L15</f>
        <v>0</v>
      </c>
      <c r="N20" s="47">
        <f>'BA'!M15+TA!M15+TN!M15+NR!M15+ZA!M15+'BB'!M15+PO!M15+KE!M15</f>
        <v>0</v>
      </c>
      <c r="O20" s="47">
        <f>'BA'!N15+TA!N15+TN!N15+NR!N15+ZA!N15+'BB'!N15+PO!N15+KE!N15</f>
        <v>0</v>
      </c>
      <c r="P20" s="47">
        <f>'BA'!O15+TA!O15+TN!O15+NR!O15+ZA!O15+'BB'!O15+PO!O15+KE!O15</f>
        <v>0</v>
      </c>
      <c r="Q20" s="47">
        <f>'BA'!P15+TA!P15+TN!P15+NR!P15+ZA!P15+'BB'!P15+PO!P15+KE!P15</f>
        <v>0</v>
      </c>
      <c r="R20" s="47">
        <f>'BA'!Q15+TA!Q15+TN!Q15+NR!Q15+ZA!Q15+'BB'!Q15+PO!Q15+KE!Q15</f>
        <v>0</v>
      </c>
      <c r="S20" s="169">
        <f>D20+G20+J20+M20+P20</f>
        <v>4355</v>
      </c>
      <c r="T20" s="171">
        <f>E20+H20+K20+N20+Q20</f>
        <v>7855</v>
      </c>
      <c r="U20" s="197">
        <f>F20+I20+L20+O20+R20</f>
        <v>7855</v>
      </c>
      <c r="V20" s="111">
        <f t="shared" si="1"/>
        <v>0</v>
      </c>
      <c r="W20" s="139">
        <f t="shared" si="2"/>
        <v>100</v>
      </c>
    </row>
    <row r="21" spans="1:23" ht="17.25" customHeight="1">
      <c r="A21" s="186" t="s">
        <v>33</v>
      </c>
      <c r="B21" s="2"/>
      <c r="C21" s="145" t="s">
        <v>13</v>
      </c>
      <c r="D21" s="47">
        <f>'BA'!C16+TA!C16+TN!C16+NR!C16+ZA!C16+'BB'!C16+PO!C16+KE!C16</f>
        <v>0</v>
      </c>
      <c r="E21" s="47">
        <f>'BA'!D16+TA!D16+TN!D16+NR!D16+ZA!D16+'BB'!D16+PO!D16+KE!D16</f>
        <v>275</v>
      </c>
      <c r="F21" s="47">
        <f>'BA'!E16+TA!E16+TN!E16+NR!E16+ZA!E16+'BB'!E16+PO!E16+KE!E16</f>
        <v>275</v>
      </c>
      <c r="G21" s="47">
        <f>'BA'!F16+TA!F16+TN!F16+NR!F16+ZA!F16+'BB'!F16+PO!F16+KE!F16</f>
        <v>0</v>
      </c>
      <c r="H21" s="47">
        <f>'BA'!G16+TA!G16+TN!G16+NR!G16+ZA!G16+'BB'!G16+PO!G16+KE!G16</f>
        <v>978</v>
      </c>
      <c r="I21" s="47">
        <f>'BA'!H16+TA!H16+TN!H16+NR!H16+ZA!H16+'BB'!H16+PO!H16+KE!H16</f>
        <v>978</v>
      </c>
      <c r="J21" s="47">
        <f>'BA'!I16+TA!I16+TN!I16+NR!I16+ZA!I16+'BB'!I16+PO!I16+KE!I16</f>
        <v>0</v>
      </c>
      <c r="K21" s="47">
        <f>'BA'!J16+TA!J16+TN!J16+NR!J16+ZA!J16+'BB'!J16+PO!J16+KE!J16</f>
        <v>97</v>
      </c>
      <c r="L21" s="47">
        <f>'BA'!K16+TA!K16+TN!K16+NR!K16+ZA!K16+'BB'!K16+PO!K16+KE!K16</f>
        <v>97</v>
      </c>
      <c r="M21" s="47">
        <f>'BA'!L16+TA!L16+TN!L16+NR!L16+ZA!L16+'BB'!L16+PO!L16+KE!L16</f>
        <v>0</v>
      </c>
      <c r="N21" s="47">
        <f>'BA'!M16+TA!M16+TN!M16+NR!M16+ZA!M16+'BB'!M16+PO!M16+KE!M16</f>
        <v>67</v>
      </c>
      <c r="O21" s="47">
        <f>'BA'!N16+TA!N16+TN!N16+NR!N16+ZA!N16+'BB'!N16+PO!N16+KE!N16</f>
        <v>67</v>
      </c>
      <c r="P21" s="47">
        <f>'BA'!O16+TA!O16+TN!O16+NR!O16+ZA!O16+'BB'!O16+PO!O16+KE!O16</f>
        <v>0</v>
      </c>
      <c r="Q21" s="47">
        <f>'BA'!P16+TA!P16+TN!P16+NR!P16+ZA!P16+'BB'!P16+PO!P16+KE!P16</f>
        <v>83</v>
      </c>
      <c r="R21" s="47">
        <f>'BA'!Q16+TA!Q16+TN!Q16+NR!Q16+ZA!Q16+'BB'!Q16+PO!Q16+KE!Q16</f>
        <v>83</v>
      </c>
      <c r="S21" s="169">
        <f aca="true" t="shared" si="5" ref="S21:S30">D21+G21+J21+M21+P21</f>
        <v>0</v>
      </c>
      <c r="T21" s="171">
        <f aca="true" t="shared" si="6" ref="T21:T31">E21+H21+K21+N21+Q21</f>
        <v>1500</v>
      </c>
      <c r="U21" s="197">
        <f aca="true" t="shared" si="7" ref="U21:U31">F21+I21+L21+O21+R21</f>
        <v>1500</v>
      </c>
      <c r="V21" s="111">
        <f t="shared" si="1"/>
        <v>0</v>
      </c>
      <c r="W21" s="139">
        <f t="shared" si="2"/>
        <v>100</v>
      </c>
    </row>
    <row r="22" spans="1:23" ht="17.25" customHeight="1">
      <c r="A22" s="186" t="s">
        <v>33</v>
      </c>
      <c r="B22" s="2"/>
      <c r="C22" s="144" t="s">
        <v>15</v>
      </c>
      <c r="D22" s="47">
        <f>'BA'!C17+TA!C17+TN!C17+NR!C17+ZA!C17+'BB'!C17+PO!C17+KE!C17</f>
        <v>0</v>
      </c>
      <c r="E22" s="47">
        <f>'BA'!D17+TA!D17+TN!D17+NR!D17+ZA!D17+'BB'!D17+PO!D17+KE!D17</f>
        <v>29</v>
      </c>
      <c r="F22" s="47">
        <f>'BA'!E17+TA!E17+TN!E17+NR!E17+ZA!E17+'BB'!E17+PO!E17+KE!E17</f>
        <v>29</v>
      </c>
      <c r="G22" s="47">
        <f>'BA'!F17+TA!F17+TN!F17+NR!F17+ZA!F17+'BB'!F17+PO!F17+KE!F17</f>
        <v>0</v>
      </c>
      <c r="H22" s="47">
        <f>'BA'!G17+TA!G17+TN!G17+NR!G17+ZA!G17+'BB'!G17+PO!G17+KE!G17</f>
        <v>821.8</v>
      </c>
      <c r="I22" s="47">
        <f>'BA'!H17+TA!H17+TN!H17+NR!H17+ZA!H17+'BB'!H17+PO!H17+KE!H17</f>
        <v>821.8</v>
      </c>
      <c r="J22" s="47">
        <f>'BA'!I17+TA!I17+TN!I17+NR!I17+ZA!I17+'BB'!I17+PO!I17+KE!I17</f>
        <v>0</v>
      </c>
      <c r="K22" s="47">
        <f>'BA'!J17+TA!J17+TN!J17+NR!J17+ZA!J17+'BB'!J17+PO!J17+KE!J17</f>
        <v>75</v>
      </c>
      <c r="L22" s="47">
        <f>'BA'!K17+TA!K17+TN!K17+NR!K17+ZA!K17+'BB'!K17+PO!K17+KE!K17</f>
        <v>75</v>
      </c>
      <c r="M22" s="47">
        <f>'BA'!L17+TA!L17+TN!L17+NR!L17+ZA!L17+'BB'!L17+PO!L17+KE!L17</f>
        <v>0</v>
      </c>
      <c r="N22" s="47">
        <f>'BA'!M17+TA!M17+TN!M17+NR!M17+ZA!M17+'BB'!M17+PO!M17+KE!M17</f>
        <v>0</v>
      </c>
      <c r="O22" s="47">
        <f>'BA'!N17+TA!N17+TN!N17+NR!N17+ZA!N17+'BB'!N17+PO!N17+KE!N17</f>
        <v>0</v>
      </c>
      <c r="P22" s="47">
        <f>'BA'!O17+TA!O17+TN!O17+NR!O17+ZA!O17+'BB'!O17+PO!O17+KE!O17</f>
        <v>0</v>
      </c>
      <c r="Q22" s="47">
        <f>'BA'!P17+TA!P17+TN!P17+NR!P17+ZA!P17+'BB'!P17+PO!P17+KE!P17</f>
        <v>0</v>
      </c>
      <c r="R22" s="47">
        <f>'BA'!Q17+TA!Q17+TN!Q17+NR!Q17+ZA!Q17+'BB'!Q17+PO!Q17+KE!Q17</f>
        <v>0</v>
      </c>
      <c r="S22" s="169">
        <f t="shared" si="5"/>
        <v>0</v>
      </c>
      <c r="T22" s="171">
        <f t="shared" si="6"/>
        <v>925.8</v>
      </c>
      <c r="U22" s="197">
        <f t="shared" si="7"/>
        <v>925.8</v>
      </c>
      <c r="V22" s="111">
        <f t="shared" si="1"/>
        <v>0</v>
      </c>
      <c r="W22" s="139">
        <f t="shared" si="2"/>
        <v>100</v>
      </c>
    </row>
    <row r="23" spans="1:23" ht="17.25" customHeight="1">
      <c r="A23" s="186" t="s">
        <v>33</v>
      </c>
      <c r="B23" s="2"/>
      <c r="C23" s="144" t="s">
        <v>35</v>
      </c>
      <c r="D23" s="47">
        <f>'BA'!C18+TA!C18+TN!C18+NR!C18+ZA!C18+'BB'!C18+PO!C18+KE!C18</f>
        <v>0</v>
      </c>
      <c r="E23" s="47">
        <f>'BA'!D18+TA!D18+TN!D18+NR!D18+ZA!D18+'BB'!D18+PO!D18+KE!D18</f>
        <v>0</v>
      </c>
      <c r="F23" s="47">
        <f>'BA'!E18+TA!E18+TN!E18+NR!E18+ZA!E18+'BB'!E18+PO!E18+KE!E18</f>
        <v>0</v>
      </c>
      <c r="G23" s="47">
        <f>'BA'!F18+TA!F18+TN!F18+NR!F18+ZA!F18+'BB'!F18+PO!F18+KE!F18</f>
        <v>0</v>
      </c>
      <c r="H23" s="47">
        <f>'BA'!G18+TA!G18+TN!G18+NR!G18+ZA!G18+'BB'!G18+PO!G18+KE!G18</f>
        <v>0</v>
      </c>
      <c r="I23" s="47">
        <f>'BA'!H18+TA!H18+TN!H18+NR!H18+ZA!H18+'BB'!H18+PO!H18+KE!H18</f>
        <v>0</v>
      </c>
      <c r="J23" s="47">
        <f>'BA'!I18+TA!I18+TN!I18+NR!I18+ZA!I18+'BB'!I18+PO!I18+KE!I18</f>
        <v>0</v>
      </c>
      <c r="K23" s="47">
        <f>'BA'!J18+TA!J18+TN!J18+NR!J18+ZA!J18+'BB'!J18+PO!J18+KE!J18</f>
        <v>3518</v>
      </c>
      <c r="L23" s="47">
        <f>'BA'!K18+TA!K18+TN!K18+NR!K18+ZA!K18+'BB'!K18+PO!K18+KE!K18</f>
        <v>3518</v>
      </c>
      <c r="M23" s="47">
        <f>'BA'!L18+TA!L18+TN!L18+NR!L18+ZA!L18+'BB'!L18+PO!L18+KE!L18</f>
        <v>0</v>
      </c>
      <c r="N23" s="47">
        <f>'BA'!M18+TA!M18+TN!M18+NR!M18+ZA!M18+'BB'!M18+PO!M18+KE!M18</f>
        <v>0</v>
      </c>
      <c r="O23" s="47">
        <f>'BA'!N18+TA!N18+TN!N18+NR!N18+ZA!N18+'BB'!N18+PO!N18+KE!N18</f>
        <v>0</v>
      </c>
      <c r="P23" s="47">
        <f>'BA'!O18+TA!O18+TN!O18+NR!O18+ZA!O18+'BB'!O18+PO!O18+KE!O18</f>
        <v>0</v>
      </c>
      <c r="Q23" s="47">
        <f>'BA'!P18+TA!P18+TN!P18+NR!P18+ZA!P18+'BB'!P18+PO!P18+KE!P18</f>
        <v>0</v>
      </c>
      <c r="R23" s="47">
        <f>'BA'!Q18+TA!Q18+TN!Q18+NR!Q18+ZA!Q18+'BB'!Q18+PO!Q18+KE!Q18</f>
        <v>0</v>
      </c>
      <c r="S23" s="169">
        <f t="shared" si="5"/>
        <v>0</v>
      </c>
      <c r="T23" s="171">
        <f t="shared" si="6"/>
        <v>3518</v>
      </c>
      <c r="U23" s="197">
        <f t="shared" si="7"/>
        <v>3518</v>
      </c>
      <c r="V23" s="111">
        <f t="shared" si="1"/>
        <v>0</v>
      </c>
      <c r="W23" s="139">
        <f t="shared" si="2"/>
        <v>100</v>
      </c>
    </row>
    <row r="24" spans="1:23" ht="17.25" customHeight="1" thickBot="1">
      <c r="A24" s="186" t="s">
        <v>33</v>
      </c>
      <c r="B24" s="2"/>
      <c r="C24" s="146" t="s">
        <v>36</v>
      </c>
      <c r="D24" s="47">
        <f>'BA'!C19+TA!C19+TN!C19+NR!C19+ZA!C19+'BB'!C19+PO!C19+KE!C19</f>
        <v>0</v>
      </c>
      <c r="E24" s="47">
        <f>'BA'!D19+TA!D19+TN!D19+NR!D19+ZA!D19+'BB'!D19+PO!D19+KE!D19</f>
        <v>0</v>
      </c>
      <c r="F24" s="47">
        <f>'BA'!E19+TA!E19+TN!E19+NR!E19+ZA!E19+'BB'!E19+PO!E19+KE!E19</f>
        <v>0</v>
      </c>
      <c r="G24" s="47">
        <f>'BA'!F19+TA!F19+TN!F19+NR!F19+ZA!F19+'BB'!F19+PO!F19+KE!F19</f>
        <v>0</v>
      </c>
      <c r="H24" s="47">
        <f>'BA'!G19+TA!G19+TN!G19+NR!G19+ZA!G19+'BB'!G19+PO!G19+KE!G19</f>
        <v>1095</v>
      </c>
      <c r="I24" s="47">
        <f>'BA'!H19+TA!H19+TN!H19+NR!H19+ZA!H19+'BB'!H19+PO!H19+KE!H19</f>
        <v>1095</v>
      </c>
      <c r="J24" s="47">
        <f>'BA'!I19+TA!I19+TN!I19+NR!I19+ZA!I19+'BB'!I19+PO!I19+KE!I19</f>
        <v>0</v>
      </c>
      <c r="K24" s="47">
        <f>'BA'!J19+TA!J19+TN!J19+NR!J19+ZA!J19+'BB'!J19+PO!J19+KE!J19</f>
        <v>0</v>
      </c>
      <c r="L24" s="47">
        <f>'BA'!K19+TA!K19+TN!K19+NR!K19+ZA!K19+'BB'!K19+PO!K19+KE!K19</f>
        <v>0</v>
      </c>
      <c r="M24" s="47">
        <f>'BA'!L19+TA!L19+TN!L19+NR!L19+ZA!L19+'BB'!L19+PO!L19+KE!L19</f>
        <v>0</v>
      </c>
      <c r="N24" s="47">
        <f>'BA'!M19+TA!M19+TN!M19+NR!M19+ZA!M19+'BB'!M19+PO!M19+KE!M19</f>
        <v>0</v>
      </c>
      <c r="O24" s="47">
        <f>'BA'!N19+TA!N19+TN!N19+NR!N19+ZA!N19+'BB'!N19+PO!N19+KE!N19</f>
        <v>0</v>
      </c>
      <c r="P24" s="47">
        <f>'BA'!O19+TA!O19+TN!O19+NR!O19+ZA!O19+'BB'!O19+PO!O19+KE!O19</f>
        <v>0</v>
      </c>
      <c r="Q24" s="47">
        <f>'BA'!P19+TA!P19+TN!P19+NR!P19+ZA!P19+'BB'!P19+PO!P19+KE!P19</f>
        <v>0</v>
      </c>
      <c r="R24" s="47">
        <f>'BA'!Q19+TA!Q19+TN!Q19+NR!Q19+ZA!Q19+'BB'!Q19+PO!Q19+KE!Q19</f>
        <v>0</v>
      </c>
      <c r="S24" s="169">
        <f t="shared" si="5"/>
        <v>0</v>
      </c>
      <c r="T24" s="171">
        <f t="shared" si="6"/>
        <v>1095</v>
      </c>
      <c r="U24" s="197">
        <f t="shared" si="7"/>
        <v>1095</v>
      </c>
      <c r="V24" s="111">
        <f t="shared" si="1"/>
        <v>0</v>
      </c>
      <c r="W24" s="139">
        <f t="shared" si="2"/>
        <v>100</v>
      </c>
    </row>
    <row r="25" spans="1:23" ht="17.25" customHeight="1" thickBot="1">
      <c r="A25" s="186" t="s">
        <v>33</v>
      </c>
      <c r="B25" s="2"/>
      <c r="C25" s="201" t="s">
        <v>37</v>
      </c>
      <c r="D25" s="47">
        <f>'BA'!C20+TA!C20+TN!C20+NR!C20+ZA!C20+'BB'!C20+PO!C20+KE!C20</f>
        <v>0</v>
      </c>
      <c r="E25" s="47">
        <f>'BA'!D20+TA!D20+TN!D20+NR!D20+ZA!D20+'BB'!D20+PO!D20+KE!D20</f>
        <v>0</v>
      </c>
      <c r="F25" s="47">
        <f>'BA'!E20+TA!E20+TN!E20+NR!E20+ZA!E20+'BB'!E20+PO!E20+KE!E20</f>
        <v>0</v>
      </c>
      <c r="G25" s="47">
        <f>'BA'!F20+TA!F20+TN!F20+NR!F20+ZA!F20+'BB'!F20+PO!F20+KE!F20</f>
        <v>0</v>
      </c>
      <c r="H25" s="47">
        <f>'BA'!G20+TA!G20+TN!G20+NR!G20+ZA!G20+'BB'!G20+PO!G20+KE!G20</f>
        <v>0</v>
      </c>
      <c r="I25" s="47">
        <f>'BA'!H20+TA!H20+TN!H20+NR!H20+ZA!H20+'BB'!H20+PO!H20+KE!H20</f>
        <v>0</v>
      </c>
      <c r="J25" s="47">
        <f>'BA'!I20+TA!I20+TN!I20+NR!I20+ZA!I20+'BB'!I20+PO!I20+KE!I20</f>
        <v>0</v>
      </c>
      <c r="K25" s="47">
        <f>'BA'!J20+TA!J20+TN!J20+NR!J20+ZA!J20+'BB'!J20+PO!J20+KE!J20</f>
        <v>500</v>
      </c>
      <c r="L25" s="47">
        <f>'BA'!K20+TA!K20+TN!K20+NR!K20+ZA!K20+'BB'!K20+PO!K20+KE!K20</f>
        <v>500</v>
      </c>
      <c r="M25" s="47">
        <f>'BA'!L20+TA!L20+TN!L20+NR!L20+ZA!L20+'BB'!L20+PO!L20+KE!L20</f>
        <v>0</v>
      </c>
      <c r="N25" s="47">
        <f>'BA'!M20+TA!M20+TN!M20+NR!M20+ZA!M20+'BB'!M20+PO!M20+KE!M20</f>
        <v>0</v>
      </c>
      <c r="O25" s="47">
        <f>'BA'!N20+TA!N20+TN!N20+NR!N20+ZA!N20+'BB'!N20+PO!N20+KE!N20</f>
        <v>0</v>
      </c>
      <c r="P25" s="47">
        <f>'BA'!O20+TA!O20+TN!O20+NR!O20+ZA!O20+'BB'!O20+PO!O20+KE!O20</f>
        <v>0</v>
      </c>
      <c r="Q25" s="47">
        <f>'BA'!P20+TA!P20+TN!P20+NR!P20+ZA!P20+'BB'!P20+PO!P20+KE!P20</f>
        <v>0</v>
      </c>
      <c r="R25" s="47">
        <f>'BA'!Q20+TA!Q20+TN!Q20+NR!Q20+ZA!Q20+'BB'!Q20+PO!Q20+KE!Q20</f>
        <v>0</v>
      </c>
      <c r="S25" s="169">
        <f t="shared" si="5"/>
        <v>0</v>
      </c>
      <c r="T25" s="171">
        <f t="shared" si="6"/>
        <v>500</v>
      </c>
      <c r="U25" s="197">
        <f t="shared" si="7"/>
        <v>500</v>
      </c>
      <c r="V25" s="111">
        <f t="shared" si="1"/>
        <v>0</v>
      </c>
      <c r="W25" s="139">
        <f t="shared" si="2"/>
        <v>100</v>
      </c>
    </row>
    <row r="26" spans="1:23" ht="17.25" customHeight="1">
      <c r="A26" s="186" t="s">
        <v>33</v>
      </c>
      <c r="B26" s="2"/>
      <c r="C26" s="145" t="s">
        <v>38</v>
      </c>
      <c r="D26" s="47">
        <f>'BA'!C21+TA!C21+TN!C21+NR!C21+ZA!C21+'BB'!C21+PO!C21+KE!C21</f>
        <v>0</v>
      </c>
      <c r="E26" s="47">
        <f>'BA'!D21+TA!D21+TN!D21+NR!D21+ZA!D21+'BB'!D21+PO!D21+KE!D21</f>
        <v>15900</v>
      </c>
      <c r="F26" s="47">
        <f>'BA'!E21+TA!E21+TN!E21+NR!E21+ZA!E21+'BB'!E21+PO!E21+KE!E21</f>
        <v>15900</v>
      </c>
      <c r="G26" s="47">
        <f>'BA'!F21+TA!F21+TN!F21+NR!F21+ZA!F21+'BB'!F21+PO!F21+KE!F21</f>
        <v>0</v>
      </c>
      <c r="H26" s="47">
        <f>'BA'!G21+TA!G21+TN!G21+NR!G21+ZA!G21+'BB'!G21+PO!G21+KE!G21</f>
        <v>0</v>
      </c>
      <c r="I26" s="47">
        <f>'BA'!H21+TA!H21+TN!H21+NR!H21+ZA!H21+'BB'!H21+PO!H21+KE!H21</f>
        <v>0</v>
      </c>
      <c r="J26" s="47">
        <f>'BA'!I21+TA!I21+TN!I21+NR!I21+ZA!I21+'BB'!I21+PO!I21+KE!I21</f>
        <v>0</v>
      </c>
      <c r="K26" s="47">
        <f>'BA'!J21+TA!J21+TN!J21+NR!J21+ZA!J21+'BB'!J21+PO!J21+KE!J21</f>
        <v>0</v>
      </c>
      <c r="L26" s="47">
        <f>'BA'!K21+TA!K21+TN!K21+NR!K21+ZA!K21+'BB'!K21+PO!K21+KE!K21</f>
        <v>0</v>
      </c>
      <c r="M26" s="47">
        <f>'BA'!L21+TA!L21+TN!L21+NR!L21+ZA!L21+'BB'!L21+PO!L21+KE!L21</f>
        <v>0</v>
      </c>
      <c r="N26" s="47">
        <f>'BA'!M21+TA!M21+TN!M21+NR!M21+ZA!M21+'BB'!M21+PO!M21+KE!M21</f>
        <v>0</v>
      </c>
      <c r="O26" s="47">
        <f>'BA'!N21+TA!N21+TN!N21+NR!N21+ZA!N21+'BB'!N21+PO!N21+KE!N21</f>
        <v>0</v>
      </c>
      <c r="P26" s="47">
        <f>'BA'!O21+TA!O21+TN!O21+NR!O21+ZA!O21+'BB'!O21+PO!O21+KE!O21</f>
        <v>0</v>
      </c>
      <c r="Q26" s="47">
        <f>'BA'!P21+TA!P21+TN!P21+NR!P21+ZA!P21+'BB'!P21+PO!P21+KE!P21</f>
        <v>0</v>
      </c>
      <c r="R26" s="47">
        <f>'BA'!Q21+TA!Q21+TN!Q21+NR!Q21+ZA!Q21+'BB'!Q21+PO!Q21+KE!Q21</f>
        <v>0</v>
      </c>
      <c r="S26" s="169">
        <f t="shared" si="5"/>
        <v>0</v>
      </c>
      <c r="T26" s="171">
        <f t="shared" si="6"/>
        <v>15900</v>
      </c>
      <c r="U26" s="197">
        <f t="shared" si="7"/>
        <v>15900</v>
      </c>
      <c r="V26" s="111">
        <f t="shared" si="1"/>
        <v>0</v>
      </c>
      <c r="W26" s="139">
        <f t="shared" si="2"/>
        <v>100</v>
      </c>
    </row>
    <row r="27" spans="1:23" ht="17.25" customHeight="1">
      <c r="A27" s="186" t="s">
        <v>33</v>
      </c>
      <c r="B27" s="2"/>
      <c r="C27" s="144" t="s">
        <v>39</v>
      </c>
      <c r="D27" s="47">
        <f>'BA'!C22+TA!C22+TN!C22+NR!C22+ZA!C22+'BB'!C22+PO!C22+KE!C22</f>
        <v>0</v>
      </c>
      <c r="E27" s="47">
        <f>'BA'!D22+TA!D22+TN!D22+NR!D22+ZA!D22+'BB'!D22+PO!D22+KE!D22</f>
        <v>0</v>
      </c>
      <c r="F27" s="47">
        <f>'BA'!E22+TA!E22+TN!E22+NR!E22+ZA!E22+'BB'!E22+PO!E22+KE!E22</f>
        <v>0</v>
      </c>
      <c r="G27" s="47">
        <f>'BA'!F22+TA!F22+TN!F22+NR!F22+ZA!F22+'BB'!F22+PO!F22+KE!F22</f>
        <v>0</v>
      </c>
      <c r="H27" s="47">
        <f>'BA'!G22+TA!G22+TN!G22+NR!G22+ZA!G22+'BB'!G22+PO!G22+KE!G22</f>
        <v>0</v>
      </c>
      <c r="I27" s="47">
        <f>'BA'!H22+TA!H22+TN!H22+NR!H22+ZA!H22+'BB'!H22+PO!H22+KE!H22</f>
        <v>0</v>
      </c>
      <c r="J27" s="47">
        <f>'BA'!I22+TA!I22+TN!I22+NR!I22+ZA!I22+'BB'!I22+PO!I22+KE!I22</f>
        <v>0</v>
      </c>
      <c r="K27" s="47">
        <f>'BA'!J22+TA!J22+TN!J22+NR!J22+ZA!J22+'BB'!J22+PO!J22+KE!J22</f>
        <v>150</v>
      </c>
      <c r="L27" s="47">
        <f>'BA'!K22+TA!K22+TN!K22+NR!K22+ZA!K22+'BB'!K22+PO!K22+KE!K22</f>
        <v>150</v>
      </c>
      <c r="M27" s="47">
        <f>'BA'!L22+TA!L22+TN!L22+NR!L22+ZA!L22+'BB'!L22+PO!L22+KE!L22</f>
        <v>0</v>
      </c>
      <c r="N27" s="47">
        <f>'BA'!M22+TA!M22+TN!M22+NR!M22+ZA!M22+'BB'!M22+PO!M22+KE!M22</f>
        <v>0</v>
      </c>
      <c r="O27" s="47">
        <f>'BA'!N22+TA!N22+TN!N22+NR!N22+ZA!N22+'BB'!N22+PO!N22+KE!N22</f>
        <v>0</v>
      </c>
      <c r="P27" s="47">
        <f>'BA'!O22+TA!O22+TN!O22+NR!O22+ZA!O22+'BB'!O22+PO!O22+KE!O22</f>
        <v>0</v>
      </c>
      <c r="Q27" s="47">
        <f>'BA'!P22+TA!P22+TN!P22+NR!P22+ZA!P22+'BB'!P22+PO!P22+KE!P22</f>
        <v>0</v>
      </c>
      <c r="R27" s="47">
        <f>'BA'!Q22+TA!Q22+TN!Q22+NR!Q22+ZA!Q22+'BB'!Q22+PO!Q22+KE!Q22</f>
        <v>0</v>
      </c>
      <c r="S27" s="169">
        <f t="shared" si="5"/>
        <v>0</v>
      </c>
      <c r="T27" s="171">
        <f t="shared" si="6"/>
        <v>150</v>
      </c>
      <c r="U27" s="197">
        <f t="shared" si="7"/>
        <v>150</v>
      </c>
      <c r="V27" s="111">
        <f t="shared" si="1"/>
        <v>0</v>
      </c>
      <c r="W27" s="139">
        <f t="shared" si="2"/>
        <v>100</v>
      </c>
    </row>
    <row r="28" spans="1:23" ht="17.25" customHeight="1">
      <c r="A28" s="186" t="s">
        <v>33</v>
      </c>
      <c r="B28" s="2"/>
      <c r="C28" s="144" t="s">
        <v>40</v>
      </c>
      <c r="D28" s="47">
        <f>'BA'!C23+TA!C23+TN!C23+NR!C23+ZA!C23+'BB'!C23+PO!C23+KE!C23</f>
        <v>0</v>
      </c>
      <c r="E28" s="47">
        <f>'BA'!D23+TA!D23+TN!D23+NR!D23+ZA!D23+'BB'!D23+PO!D23+KE!D23</f>
        <v>1400</v>
      </c>
      <c r="F28" s="47">
        <f>'BA'!E23+TA!E23+TN!E23+NR!E23+ZA!E23+'BB'!E23+PO!E23+KE!E23</f>
        <v>1400</v>
      </c>
      <c r="G28" s="47">
        <f>'BA'!F23+TA!F23+TN!F23+NR!F23+ZA!F23+'BB'!F23+PO!F23+KE!F23</f>
        <v>0</v>
      </c>
      <c r="H28" s="47">
        <f>'BA'!G23+TA!G23+TN!G23+NR!G23+ZA!G23+'BB'!G23+PO!G23+KE!G23</f>
        <v>0</v>
      </c>
      <c r="I28" s="47">
        <f>'BA'!H23+TA!H23+TN!H23+NR!H23+ZA!H23+'BB'!H23+PO!H23+KE!H23</f>
        <v>0</v>
      </c>
      <c r="J28" s="47">
        <f>'BA'!I23+TA!I23+TN!I23+NR!I23+ZA!I23+'BB'!I23+PO!I23+KE!I23</f>
        <v>0</v>
      </c>
      <c r="K28" s="47">
        <f>'BA'!J23+TA!J23+TN!J23+NR!J23+ZA!J23+'BB'!J23+PO!J23+KE!J23</f>
        <v>0</v>
      </c>
      <c r="L28" s="47">
        <f>'BA'!K23+TA!K23+TN!K23+NR!K23+ZA!K23+'BB'!K23+PO!K23+KE!K23</f>
        <v>0</v>
      </c>
      <c r="M28" s="47">
        <f>'BA'!L23+TA!L23+TN!L23+NR!L23+ZA!L23+'BB'!L23+PO!L23+KE!L23</f>
        <v>0</v>
      </c>
      <c r="N28" s="47">
        <f>'BA'!M23+TA!M23+TN!M23+NR!M23+ZA!M23+'BB'!M23+PO!M23+KE!M23</f>
        <v>0</v>
      </c>
      <c r="O28" s="47">
        <f>'BA'!N23+TA!N23+TN!N23+NR!N23+ZA!N23+'BB'!N23+PO!N23+KE!N23</f>
        <v>0</v>
      </c>
      <c r="P28" s="47">
        <f>'BA'!O23+TA!O23+TN!O23+NR!O23+ZA!O23+'BB'!O23+PO!O23+KE!O23</f>
        <v>0</v>
      </c>
      <c r="Q28" s="47">
        <f>'BA'!P23+TA!P23+TN!P23+NR!P23+ZA!P23+'BB'!P23+PO!P23+KE!P23</f>
        <v>0</v>
      </c>
      <c r="R28" s="47">
        <f>'BA'!Q23+TA!Q23+TN!Q23+NR!Q23+ZA!Q23+'BB'!Q23+PO!Q23+KE!Q23</f>
        <v>0</v>
      </c>
      <c r="S28" s="169">
        <f t="shared" si="5"/>
        <v>0</v>
      </c>
      <c r="T28" s="171">
        <f t="shared" si="6"/>
        <v>1400</v>
      </c>
      <c r="U28" s="197">
        <f t="shared" si="7"/>
        <v>1400</v>
      </c>
      <c r="V28" s="111">
        <f t="shared" si="1"/>
        <v>0</v>
      </c>
      <c r="W28" s="139">
        <f t="shared" si="2"/>
        <v>100</v>
      </c>
    </row>
    <row r="29" spans="1:23" ht="17.25" customHeight="1">
      <c r="A29" s="186" t="s">
        <v>33</v>
      </c>
      <c r="B29" s="2"/>
      <c r="C29" s="144" t="s">
        <v>11</v>
      </c>
      <c r="D29" s="47">
        <f>'BA'!C24+TA!C24+TN!C24+NR!C24+ZA!C24+'BB'!C24+PO!C24+KE!C24</f>
        <v>0</v>
      </c>
      <c r="E29" s="47">
        <f>'BA'!D24+TA!D24+TN!D24+NR!D24+ZA!D24+'BB'!D24+PO!D24+KE!D24</f>
        <v>0</v>
      </c>
      <c r="F29" s="47">
        <f>'BA'!E24+TA!E24+TN!E24+NR!E24+ZA!E24+'BB'!E24+PO!E24+KE!E24</f>
        <v>0</v>
      </c>
      <c r="G29" s="47">
        <f>'BA'!F24+TA!F24+TN!F24+NR!F24+ZA!F24+'BB'!F24+PO!F24+KE!F24</f>
        <v>1933</v>
      </c>
      <c r="H29" s="47">
        <f>'BA'!G24+TA!G24+TN!G24+NR!G24+ZA!G24+'BB'!G24+PO!G24+KE!G24</f>
        <v>1933</v>
      </c>
      <c r="I29" s="47">
        <f>'BA'!H24+TA!H24+TN!H24+NR!H24+ZA!H24+'BB'!H24+PO!H24+KE!H24</f>
        <v>1933</v>
      </c>
      <c r="J29" s="47">
        <f>'BA'!I24+TA!I24+TN!I24+NR!I24+ZA!I24+'BB'!I24+PO!I24+KE!I24</f>
        <v>0</v>
      </c>
      <c r="K29" s="47">
        <f>'BA'!J24+TA!J24+TN!J24+NR!J24+ZA!J24+'BB'!J24+PO!J24+KE!J24</f>
        <v>0</v>
      </c>
      <c r="L29" s="47">
        <f>'BA'!K24+TA!K24+TN!K24+NR!K24+ZA!K24+'BB'!K24+PO!K24+KE!K24</f>
        <v>0</v>
      </c>
      <c r="M29" s="47">
        <f>'BA'!L24+TA!L24+TN!L24+NR!L24+ZA!L24+'BB'!L24+PO!L24+KE!L24</f>
        <v>0</v>
      </c>
      <c r="N29" s="47">
        <f>'BA'!M24+TA!M24+TN!M24+NR!M24+ZA!M24+'BB'!M24+PO!M24+KE!M24</f>
        <v>0</v>
      </c>
      <c r="O29" s="47">
        <f>'BA'!N24+TA!N24+TN!N24+NR!N24+ZA!N24+'BB'!N24+PO!N24+KE!N24</f>
        <v>0</v>
      </c>
      <c r="P29" s="47">
        <f>'BA'!O24+TA!O24+TN!O24+NR!O24+ZA!O24+'BB'!O24+PO!O24+KE!O24</f>
        <v>0</v>
      </c>
      <c r="Q29" s="47">
        <f>'BA'!P24+TA!P24+TN!P24+NR!P24+ZA!P24+'BB'!P24+PO!P24+KE!P24</f>
        <v>0</v>
      </c>
      <c r="R29" s="47">
        <f>'BA'!Q24+TA!Q24+TN!Q24+NR!Q24+ZA!Q24+'BB'!Q24+PO!Q24+KE!Q24</f>
        <v>0</v>
      </c>
      <c r="S29" s="169">
        <f t="shared" si="5"/>
        <v>1933</v>
      </c>
      <c r="T29" s="171">
        <f t="shared" si="6"/>
        <v>1933</v>
      </c>
      <c r="U29" s="197">
        <f t="shared" si="7"/>
        <v>1933</v>
      </c>
      <c r="V29" s="111">
        <f t="shared" si="1"/>
        <v>0</v>
      </c>
      <c r="W29" s="139">
        <f t="shared" si="2"/>
        <v>100</v>
      </c>
    </row>
    <row r="30" spans="1:23" ht="17.25" customHeight="1" thickBot="1">
      <c r="A30" s="187" t="s">
        <v>33</v>
      </c>
      <c r="B30" s="2"/>
      <c r="C30" s="146" t="s">
        <v>12</v>
      </c>
      <c r="D30" s="47">
        <f>'BA'!C25+TA!C25+TN!C25+NR!C25+ZA!C25+'BB'!C25+PO!C25+KE!C25</f>
        <v>0</v>
      </c>
      <c r="E30" s="47">
        <f>'BA'!D25+TA!D25+TN!D25+NR!D25+ZA!D25+'BB'!D25+PO!D25+KE!D25</f>
        <v>882</v>
      </c>
      <c r="F30" s="47">
        <f>'BA'!E25+TA!E25+TN!E25+NR!E25+ZA!E25+'BB'!E25+PO!E25+KE!E25</f>
        <v>882</v>
      </c>
      <c r="G30" s="47">
        <f>'BA'!F25+TA!F25+TN!F25+NR!F25+ZA!F25+'BB'!F25+PO!F25+KE!F25</f>
        <v>0</v>
      </c>
      <c r="H30" s="47">
        <f>'BA'!G25+TA!G25+TN!G25+NR!G25+ZA!G25+'BB'!G25+PO!G25+KE!G25</f>
        <v>8363</v>
      </c>
      <c r="I30" s="47">
        <f>'BA'!H25+TA!H25+TN!H25+NR!H25+ZA!H25+'BB'!H25+PO!H25+KE!H25</f>
        <v>8363</v>
      </c>
      <c r="J30" s="47">
        <f>'BA'!I25+TA!I25+TN!I25+NR!I25+ZA!I25+'BB'!I25+PO!I25+KE!I25</f>
        <v>0</v>
      </c>
      <c r="K30" s="47">
        <f>'BA'!J25+TA!J25+TN!J25+NR!J25+ZA!J25+'BB'!J25+PO!J25+KE!J25</f>
        <v>0</v>
      </c>
      <c r="L30" s="47">
        <f>'BA'!K25+TA!K25+TN!K25+NR!K25+ZA!K25+'BB'!K25+PO!K25+KE!K25</f>
        <v>0</v>
      </c>
      <c r="M30" s="47">
        <f>'BA'!L25+TA!L25+TN!L25+NR!L25+ZA!L25+'BB'!L25+PO!L25+KE!L25</f>
        <v>0</v>
      </c>
      <c r="N30" s="47">
        <f>'BA'!M25+TA!M25+TN!M25+NR!M25+ZA!M25+'BB'!M25+PO!M25+KE!M25</f>
        <v>755</v>
      </c>
      <c r="O30" s="47">
        <f>'BA'!N25+TA!N25+TN!N25+NR!N25+ZA!N25+'BB'!N25+PO!N25+KE!N25</f>
        <v>755</v>
      </c>
      <c r="P30" s="47">
        <f>'BA'!O25+TA!O25+TN!O25+NR!O25+ZA!O25+'BB'!O25+PO!O25+KE!O25</f>
        <v>0</v>
      </c>
      <c r="Q30" s="47">
        <f>'BA'!P25+TA!P25+TN!P25+NR!P25+ZA!P25+'BB'!P25+PO!P25+KE!P25</f>
        <v>0</v>
      </c>
      <c r="R30" s="47">
        <f>'BA'!Q25+TA!Q25+TN!Q25+NR!Q25+ZA!Q25+'BB'!Q25+PO!Q25+KE!Q25</f>
        <v>0</v>
      </c>
      <c r="S30" s="172">
        <f t="shared" si="5"/>
        <v>0</v>
      </c>
      <c r="T30" s="173">
        <f t="shared" si="6"/>
        <v>10000</v>
      </c>
      <c r="U30" s="198">
        <f t="shared" si="7"/>
        <v>10000</v>
      </c>
      <c r="V30" s="191">
        <f t="shared" si="1"/>
        <v>0</v>
      </c>
      <c r="W30" s="141">
        <f t="shared" si="2"/>
        <v>100</v>
      </c>
    </row>
    <row r="31" spans="1:23" ht="33.75" customHeight="1" thickBot="1">
      <c r="A31" s="188" t="s">
        <v>33</v>
      </c>
      <c r="B31" s="2"/>
      <c r="C31" s="178" t="s">
        <v>41</v>
      </c>
      <c r="D31" s="174">
        <f>D10+D11</f>
        <v>3184049</v>
      </c>
      <c r="E31" s="174">
        <f aca="true" t="shared" si="8" ref="E31:R31">E10+E11</f>
        <v>3287797</v>
      </c>
      <c r="F31" s="174">
        <f t="shared" si="8"/>
        <v>3284436</v>
      </c>
      <c r="G31" s="174">
        <f t="shared" si="8"/>
        <v>14287325</v>
      </c>
      <c r="H31" s="174">
        <f t="shared" si="8"/>
        <v>14131365.8</v>
      </c>
      <c r="I31" s="174">
        <f t="shared" si="8"/>
        <v>14129881.8</v>
      </c>
      <c r="J31" s="174">
        <f t="shared" si="8"/>
        <v>9406194</v>
      </c>
      <c r="K31" s="174">
        <f t="shared" si="8"/>
        <v>9512670</v>
      </c>
      <c r="L31" s="174">
        <f t="shared" si="8"/>
        <v>9512570</v>
      </c>
      <c r="M31" s="174">
        <f t="shared" si="8"/>
        <v>1067402</v>
      </c>
      <c r="N31" s="174">
        <f t="shared" si="8"/>
        <v>1549953</v>
      </c>
      <c r="O31" s="174">
        <f t="shared" si="8"/>
        <v>1549965</v>
      </c>
      <c r="P31" s="174">
        <f t="shared" si="8"/>
        <v>897604</v>
      </c>
      <c r="Q31" s="174">
        <f t="shared" si="8"/>
        <v>957195</v>
      </c>
      <c r="R31" s="179">
        <f t="shared" si="8"/>
        <v>957662</v>
      </c>
      <c r="S31" s="174">
        <f>D31+G31+J31+M31+P31</f>
        <v>28842574</v>
      </c>
      <c r="T31" s="175">
        <f t="shared" si="6"/>
        <v>29438980.8</v>
      </c>
      <c r="U31" s="199">
        <f t="shared" si="7"/>
        <v>29434514.8</v>
      </c>
      <c r="V31" s="192">
        <f t="shared" si="1"/>
        <v>4466</v>
      </c>
      <c r="W31" s="143">
        <f t="shared" si="2"/>
        <v>99.98482963785213</v>
      </c>
    </row>
    <row r="32" spans="1:23" ht="28.5" customHeight="1" thickBot="1">
      <c r="A32" s="188"/>
      <c r="B32" s="2"/>
      <c r="C32" s="183" t="s">
        <v>31</v>
      </c>
      <c r="D32" s="184">
        <f>D34+D35+D36+D37</f>
        <v>0</v>
      </c>
      <c r="E32" s="184">
        <f aca="true" t="shared" si="9" ref="E32:U32">E34+E35+E36+E37</f>
        <v>29440</v>
      </c>
      <c r="F32" s="184">
        <f t="shared" si="9"/>
        <v>29405</v>
      </c>
      <c r="G32" s="184">
        <f t="shared" si="9"/>
        <v>55899</v>
      </c>
      <c r="H32" s="184">
        <f t="shared" si="9"/>
        <v>79553</v>
      </c>
      <c r="I32" s="184">
        <f t="shared" si="9"/>
        <v>79170</v>
      </c>
      <c r="J32" s="184">
        <f t="shared" si="9"/>
        <v>0</v>
      </c>
      <c r="K32" s="184">
        <f t="shared" si="9"/>
        <v>15066</v>
      </c>
      <c r="L32" s="184">
        <f t="shared" si="9"/>
        <v>15062</v>
      </c>
      <c r="M32" s="184">
        <f t="shared" si="9"/>
        <v>0</v>
      </c>
      <c r="N32" s="184">
        <f t="shared" si="9"/>
        <v>430</v>
      </c>
      <c r="O32" s="184">
        <f t="shared" si="9"/>
        <v>430</v>
      </c>
      <c r="P32" s="184">
        <f t="shared" si="9"/>
        <v>0</v>
      </c>
      <c r="Q32" s="184">
        <f t="shared" si="9"/>
        <v>14</v>
      </c>
      <c r="R32" s="184">
        <f t="shared" si="9"/>
        <v>14</v>
      </c>
      <c r="S32" s="184">
        <f t="shared" si="9"/>
        <v>55899</v>
      </c>
      <c r="T32" s="184">
        <f t="shared" si="9"/>
        <v>124503</v>
      </c>
      <c r="U32" s="100">
        <f t="shared" si="9"/>
        <v>124081</v>
      </c>
      <c r="V32" s="193">
        <f t="shared" si="1"/>
        <v>422</v>
      </c>
      <c r="W32" s="180">
        <f t="shared" si="2"/>
        <v>99.66105234412022</v>
      </c>
    </row>
    <row r="33" spans="1:23" ht="13.5" customHeight="1">
      <c r="A33" s="186"/>
      <c r="B33" s="2"/>
      <c r="C33" s="252" t="s">
        <v>7</v>
      </c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4"/>
      <c r="V33" s="182"/>
      <c r="W33" s="185"/>
    </row>
    <row r="34" spans="1:23" ht="17.25" customHeight="1">
      <c r="A34" s="43" t="s">
        <v>34</v>
      </c>
      <c r="B34" s="2"/>
      <c r="C34" s="181" t="s">
        <v>17</v>
      </c>
      <c r="D34" s="68">
        <f>'BA'!C29+TA!C29+TN!C29+NR!C29+ZA!C29+'BB'!C29+PO!C29+KE!C29</f>
        <v>0</v>
      </c>
      <c r="E34" s="68">
        <f>'BA'!D29+TA!D29+TN!D29+NR!D29+ZA!D29+'BB'!D29+PO!D29+KE!D29</f>
        <v>0</v>
      </c>
      <c r="F34" s="68">
        <f>'BA'!E29+TA!E29+TN!E29+NR!E29+ZA!E29+'BB'!E29+PO!E29+KE!E29</f>
        <v>0</v>
      </c>
      <c r="G34" s="68">
        <v>55899</v>
      </c>
      <c r="H34" s="68">
        <f>'BA'!G29+TA!G29+TN!G29+NR!G29+ZA!G29+'BB'!G29+PO!G29+KE!G29</f>
        <v>72253</v>
      </c>
      <c r="I34" s="68">
        <f>'BA'!H29+TA!H29+TN!H29+NR!H29+ZA!H29+'BB'!H29+PO!H29+KE!H29</f>
        <v>71870</v>
      </c>
      <c r="J34" s="68">
        <v>0</v>
      </c>
      <c r="K34" s="68">
        <f>'BA'!J29+TA!J29+TN!J29+NR!J29+ZA!J29+'BB'!J29+PO!J29+KE!J29</f>
        <v>11963</v>
      </c>
      <c r="L34" s="68">
        <f>'BA'!K29+TA!K29+TN!K29+NR!K29+ZA!K29+'BB'!K29+PO!K29+KE!K29</f>
        <v>11959</v>
      </c>
      <c r="M34" s="68">
        <f>'BA'!L29+TA!L29+TN!L29+NR!L29+ZA!L29+'BB'!L29+PO!L29+KE!L29</f>
        <v>0</v>
      </c>
      <c r="N34" s="68">
        <f>'BA'!M29+TA!M29+TN!M29+NR!M29+ZA!M29+'BB'!M29+PO!M29+KE!M29</f>
        <v>0</v>
      </c>
      <c r="O34" s="68">
        <f>'BA'!N29+TA!N29+TN!N29+NR!N29+ZA!N29+'BB'!N29+PO!N29+KE!N29</f>
        <v>0</v>
      </c>
      <c r="P34" s="68">
        <f>'BA'!O29+TA!O29+TN!O29+NR!O29+ZA!O29+'BB'!O29+PO!O29+KE!O29</f>
        <v>0</v>
      </c>
      <c r="Q34" s="68">
        <f>'BA'!P29+TA!P29+TN!P29+NR!P29+ZA!P29+'BB'!P29+PO!P29+KE!P29</f>
        <v>0</v>
      </c>
      <c r="R34" s="68">
        <f>'BA'!Q29+TA!Q29+TN!Q29+NR!Q29+ZA!Q29+'BB'!Q29+PO!Q29+KE!Q29</f>
        <v>0</v>
      </c>
      <c r="S34" s="133">
        <f aca="true" t="shared" si="10" ref="S34:U37">D34+G34+J34+M34+P34</f>
        <v>55899</v>
      </c>
      <c r="T34" s="170">
        <f t="shared" si="10"/>
        <v>84216</v>
      </c>
      <c r="U34" s="196">
        <f t="shared" si="10"/>
        <v>83829</v>
      </c>
      <c r="V34" s="111">
        <f t="shared" si="1"/>
        <v>387</v>
      </c>
      <c r="W34" s="142">
        <f t="shared" si="2"/>
        <v>99.54046736962098</v>
      </c>
    </row>
    <row r="35" spans="1:23" ht="27" customHeight="1">
      <c r="A35" s="43"/>
      <c r="B35" s="2"/>
      <c r="C35" s="117" t="s">
        <v>21</v>
      </c>
      <c r="D35" s="47">
        <f>'BA'!C30+TA!C30+TN!C30+NR!C30+ZA!C30+'BB'!C30+PO!C30+KE!C30</f>
        <v>0</v>
      </c>
      <c r="E35" s="47">
        <f>'BA'!D30+TA!D30+TN!D30+NR!D30+ZA!D30+'BB'!D30+PO!D30+KE!D30</f>
        <v>167</v>
      </c>
      <c r="F35" s="47">
        <f>'BA'!E30+TA!E30+TN!E30+NR!E30+ZA!E30+'BB'!E30+PO!E30+KE!E30</f>
        <v>167</v>
      </c>
      <c r="G35" s="47">
        <f>'BA'!F30+TA!F30+TN!F30+NR!F30+ZA!F30+'BB'!F30+PO!F30+KE!F30</f>
        <v>0</v>
      </c>
      <c r="H35" s="47">
        <v>7300</v>
      </c>
      <c r="I35" s="47">
        <v>7300</v>
      </c>
      <c r="J35" s="47">
        <f>'BA'!I30+TA!I30+TN!I30+NR!I30+ZA!I30+'BB'!I30+PO!I30+KE!I30</f>
        <v>0</v>
      </c>
      <c r="K35" s="47">
        <v>1523</v>
      </c>
      <c r="L35" s="47">
        <v>1523</v>
      </c>
      <c r="M35" s="47">
        <f>'BA'!L30+TA!L30+TN!L30+NR!L30+ZA!L30+'BB'!L30+PO!L30+KE!L30</f>
        <v>0</v>
      </c>
      <c r="N35" s="47">
        <v>430</v>
      </c>
      <c r="O35" s="47">
        <v>430</v>
      </c>
      <c r="P35" s="47">
        <f>'BA'!O30+TA!O30+TN!O30+NR!O30+ZA!O30+'BB'!O30+PO!O30+KE!O30</f>
        <v>0</v>
      </c>
      <c r="Q35" s="47">
        <v>14</v>
      </c>
      <c r="R35" s="47">
        <v>14</v>
      </c>
      <c r="S35" s="133">
        <f t="shared" si="10"/>
        <v>0</v>
      </c>
      <c r="T35" s="170">
        <f t="shared" si="10"/>
        <v>9434</v>
      </c>
      <c r="U35" s="196">
        <f t="shared" si="10"/>
        <v>9434</v>
      </c>
      <c r="V35" s="111">
        <f t="shared" si="1"/>
        <v>0</v>
      </c>
      <c r="W35" s="139">
        <f t="shared" si="2"/>
        <v>100</v>
      </c>
    </row>
    <row r="36" spans="1:23" ht="16.5" customHeight="1">
      <c r="A36" s="43"/>
      <c r="B36" s="2"/>
      <c r="C36" s="116" t="s">
        <v>18</v>
      </c>
      <c r="D36" s="47">
        <f>'BA'!C31+TA!C31+TN!C31+NR!C31+ZA!C31+'BB'!C31+PO!C31+KE!C31</f>
        <v>0</v>
      </c>
      <c r="E36" s="47">
        <v>29273</v>
      </c>
      <c r="F36" s="47">
        <v>29238</v>
      </c>
      <c r="G36" s="47">
        <f>'BA'!F31+TA!F31+TN!F31+NR!F31+ZA!F31+'BB'!F31+PO!F31+KE!F31</f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f>'BA'!L31+TA!L31+TN!L31+NR!L31+ZA!L31+'BB'!L31+PO!L31+KE!L31</f>
        <v>0</v>
      </c>
      <c r="N36" s="47">
        <f>'BA'!M31+TA!M31+TN!M31+NR!M31+ZA!M31+'BB'!M31+PO!M31+KE!M31</f>
        <v>0</v>
      </c>
      <c r="O36" s="47">
        <f>'BA'!N31+TA!N31+TN!N31+NR!N31+ZA!N31+'BB'!N31+PO!N31+KE!N31</f>
        <v>0</v>
      </c>
      <c r="P36" s="47">
        <f>'BA'!O31+TA!O31+TN!O31+NR!O31+ZA!O31+'BB'!O31+PO!O31+KE!O31</f>
        <v>0</v>
      </c>
      <c r="Q36" s="47">
        <f>'BA'!P31+TA!P31+TN!P31+NR!P31+ZA!P31+'BB'!P31+PO!P31+KE!P31</f>
        <v>0</v>
      </c>
      <c r="R36" s="47">
        <f>'BA'!Q31+TA!Q31+TN!Q31+NR!Q31+ZA!Q31+'BB'!Q31+PO!Q31+KE!Q31</f>
        <v>0</v>
      </c>
      <c r="S36" s="133">
        <f t="shared" si="10"/>
        <v>0</v>
      </c>
      <c r="T36" s="170">
        <f t="shared" si="10"/>
        <v>29273</v>
      </c>
      <c r="U36" s="196">
        <f t="shared" si="10"/>
        <v>29238</v>
      </c>
      <c r="V36" s="111">
        <f t="shared" si="1"/>
        <v>35</v>
      </c>
      <c r="W36" s="139">
        <f t="shared" si="2"/>
        <v>99.88043589655997</v>
      </c>
    </row>
    <row r="37" spans="1:23" ht="17.25" customHeight="1" thickBot="1">
      <c r="A37" s="189"/>
      <c r="B37" s="2"/>
      <c r="C37" s="118" t="s">
        <v>20</v>
      </c>
      <c r="D37" s="91">
        <f>'BA'!C33+TA!C33+TN!C33+NR!C33+ZA!C33+'BB'!C33+PO!C33+KE!C35</f>
        <v>0</v>
      </c>
      <c r="E37" s="91">
        <f>'BA'!D33+TA!D33+TN!D33+NR!D33+ZA!D33+'BB'!D33+PO!D33+KE!D35</f>
        <v>0</v>
      </c>
      <c r="F37" s="91">
        <f>'BA'!E33+TA!E33+TN!E33+NR!E33+ZA!E33+'BB'!E33+PO!E33+KE!E35</f>
        <v>0</v>
      </c>
      <c r="G37" s="91">
        <f>'BA'!F33+TA!F33+TN!F33+NR!F33+ZA!F33+'BB'!F33+PO!F33+KE!F35</f>
        <v>0</v>
      </c>
      <c r="H37" s="91">
        <v>0</v>
      </c>
      <c r="I37" s="91">
        <v>0</v>
      </c>
      <c r="J37" s="91">
        <f>'BA'!I33+TA!I33+TN!I33+NR!I33+ZA!I33+'BB'!I33+PO!I33+KE!I35</f>
        <v>0</v>
      </c>
      <c r="K37" s="91">
        <v>1580</v>
      </c>
      <c r="L37" s="91">
        <v>1580</v>
      </c>
      <c r="M37" s="91">
        <f>'BA'!L33+TA!L33+TN!L33+NR!L33+ZA!L33+'BB'!L33+PO!L33+KE!L35</f>
        <v>0</v>
      </c>
      <c r="N37" s="91">
        <f>'BA'!M33+TA!M33+TN!M33+NR!M33+ZA!M33+'BB'!M33+PO!M33+KE!M35</f>
        <v>0</v>
      </c>
      <c r="O37" s="91">
        <f>'BA'!N33+TA!N33+TN!N33+NR!N33+ZA!N33+'BB'!N33+PO!N33+KE!N35</f>
        <v>0</v>
      </c>
      <c r="P37" s="91">
        <f>'BA'!O33+TA!O33+TN!O33+NR!O33+ZA!O33+'BB'!O33+PO!O33+KE!O35</f>
        <v>0</v>
      </c>
      <c r="Q37" s="91">
        <f>'BA'!P33+TA!P33+TN!P33+NR!P33+ZA!P33+'BB'!P33+PO!P33+KE!P35</f>
        <v>0</v>
      </c>
      <c r="R37" s="115">
        <f>'BA'!Q33+TA!Q33+TN!Q33+NR!Q33+ZA!Q33+'BB'!Q33+PO!Q33+KE!Q35</f>
        <v>0</v>
      </c>
      <c r="S37" s="176">
        <f t="shared" si="10"/>
        <v>0</v>
      </c>
      <c r="T37" s="177">
        <f t="shared" si="10"/>
        <v>1580</v>
      </c>
      <c r="U37" s="200">
        <f t="shared" si="10"/>
        <v>1580</v>
      </c>
      <c r="V37" s="194">
        <f t="shared" si="1"/>
        <v>0</v>
      </c>
      <c r="W37" s="140">
        <f t="shared" si="2"/>
        <v>100</v>
      </c>
    </row>
    <row r="38" spans="3:23" s="2" customFormat="1" ht="24.75" customHeight="1" thickBot="1">
      <c r="C38" s="156" t="s">
        <v>62</v>
      </c>
      <c r="D38" s="157">
        <f>D32+D31</f>
        <v>3184049</v>
      </c>
      <c r="E38" s="157">
        <f aca="true" t="shared" si="11" ref="E38:U38">E32+E31</f>
        <v>3317237</v>
      </c>
      <c r="F38" s="157">
        <f t="shared" si="11"/>
        <v>3313841</v>
      </c>
      <c r="G38" s="157">
        <f t="shared" si="11"/>
        <v>14343224</v>
      </c>
      <c r="H38" s="157">
        <f t="shared" si="11"/>
        <v>14210918.8</v>
      </c>
      <c r="I38" s="157">
        <f t="shared" si="11"/>
        <v>14209051.8</v>
      </c>
      <c r="J38" s="157">
        <f t="shared" si="11"/>
        <v>9406194</v>
      </c>
      <c r="K38" s="157">
        <f t="shared" si="11"/>
        <v>9527736</v>
      </c>
      <c r="L38" s="157">
        <f t="shared" si="11"/>
        <v>9527632</v>
      </c>
      <c r="M38" s="157">
        <f t="shared" si="11"/>
        <v>1067402</v>
      </c>
      <c r="N38" s="157">
        <f t="shared" si="11"/>
        <v>1550383</v>
      </c>
      <c r="O38" s="157">
        <f t="shared" si="11"/>
        <v>1550395</v>
      </c>
      <c r="P38" s="157">
        <f t="shared" si="11"/>
        <v>897604</v>
      </c>
      <c r="Q38" s="157">
        <f t="shared" si="11"/>
        <v>957209</v>
      </c>
      <c r="R38" s="157">
        <f t="shared" si="11"/>
        <v>957676</v>
      </c>
      <c r="S38" s="157">
        <f t="shared" si="11"/>
        <v>28898473</v>
      </c>
      <c r="T38" s="157">
        <f>T32+T31</f>
        <v>29563483.8</v>
      </c>
      <c r="U38" s="157">
        <f t="shared" si="11"/>
        <v>29558595.8</v>
      </c>
      <c r="V38" s="158"/>
      <c r="W38" s="159">
        <f t="shared" si="2"/>
        <v>99.98346608933822</v>
      </c>
    </row>
    <row r="39" s="2" customFormat="1" ht="12.75">
      <c r="C39" s="6"/>
    </row>
    <row r="40" s="2" customFormat="1" ht="12.75">
      <c r="C40" s="6"/>
    </row>
    <row r="41" s="2" customFormat="1" ht="12.75">
      <c r="C41" s="7"/>
    </row>
    <row r="42" spans="3:5" s="2" customFormat="1" ht="12.75">
      <c r="C42" s="7"/>
      <c r="E42" s="119"/>
    </row>
    <row r="43" s="2" customFormat="1" ht="12.75"/>
  </sheetData>
  <mergeCells count="13">
    <mergeCell ref="W8:W9"/>
    <mergeCell ref="C33:U33"/>
    <mergeCell ref="C19:U19"/>
    <mergeCell ref="C12:U12"/>
    <mergeCell ref="P8:R8"/>
    <mergeCell ref="C8:C9"/>
    <mergeCell ref="D8:F8"/>
    <mergeCell ref="G8:I8"/>
    <mergeCell ref="J8:L8"/>
    <mergeCell ref="M8:O8"/>
    <mergeCell ref="S8:U8"/>
    <mergeCell ref="V8:V9"/>
    <mergeCell ref="A8:A9"/>
  </mergeCells>
  <printOptions/>
  <pageMargins left="0.2" right="0.22" top="0.17" bottom="0.16" header="0.18" footer="0.1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Janka Ilgová</dc:creator>
  <cp:keywords/>
  <dc:description/>
  <cp:lastModifiedBy>Miroslava Oborčoková</cp:lastModifiedBy>
  <cp:lastPrinted>2006-03-31T05:26:12Z</cp:lastPrinted>
  <dcterms:created xsi:type="dcterms:W3CDTF">2006-02-21T13:37:38Z</dcterms:created>
  <dcterms:modified xsi:type="dcterms:W3CDTF">2006-04-04T06:24:33Z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