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2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Rok 1998" sheetId="10" r:id="rId10"/>
    <sheet name="Rok 1999" sheetId="11" r:id="rId11"/>
    <sheet name="Rok 2000" sheetId="12" r:id="rId12"/>
    <sheet name="List13" sheetId="13" r:id="rId13"/>
  </sheets>
  <definedNames/>
  <calcPr fullCalcOnLoad="1"/>
</workbook>
</file>

<file path=xl/sharedStrings.xml><?xml version="1.0" encoding="utf-8"?>
<sst xmlns="http://schemas.openxmlformats.org/spreadsheetml/2006/main" count="845" uniqueCount="363">
  <si>
    <t>Komodita</t>
  </si>
  <si>
    <t>I.-III. štvrťrok</t>
  </si>
  <si>
    <t>IV. štvrťrok</t>
  </si>
  <si>
    <t>Rok 2000</t>
  </si>
  <si>
    <t>27 - nerastné palivá</t>
  </si>
  <si>
    <t>Podiel</t>
  </si>
  <si>
    <t>IV.štvrťroka</t>
  </si>
  <si>
    <t>na dovoze</t>
  </si>
  <si>
    <t>za I.-III.</t>
  </si>
  <si>
    <t>štvrťrok</t>
  </si>
  <si>
    <t xml:space="preserve">za IV. </t>
  </si>
  <si>
    <t>za I.-III.Q</t>
  </si>
  <si>
    <t>a IV. Q</t>
  </si>
  <si>
    <t xml:space="preserve">   dovoz v mil. Sk OP</t>
  </si>
  <si>
    <t>84 - jadrové reaktory</t>
  </si>
  <si>
    <t>87 - vozidlá</t>
  </si>
  <si>
    <t>85 - elektrické stroje</t>
  </si>
  <si>
    <t>39 - plasty</t>
  </si>
  <si>
    <t>30 - farmaceutické výrobky</t>
  </si>
  <si>
    <t>73 - výrobky zo železa a ocele</t>
  </si>
  <si>
    <t>72 - železo a oceľ</t>
  </si>
  <si>
    <t>48 - papier, kartón, lepenky</t>
  </si>
  <si>
    <t>29 - organické chem. výrobky</t>
  </si>
  <si>
    <t>40 - kaučuk a výrobky z neho</t>
  </si>
  <si>
    <t>76 - hliník a výrobky z neho</t>
  </si>
  <si>
    <t>94 - nábytok</t>
  </si>
  <si>
    <t>38 - rôzne chemické výrobky</t>
  </si>
  <si>
    <t>26 - rudy kovov, strosky</t>
  </si>
  <si>
    <t>28 - anorganické chem.výrobky</t>
  </si>
  <si>
    <t>32 - triesloviny, farbiar.výťažky</t>
  </si>
  <si>
    <t>41 - surové kože, usne</t>
  </si>
  <si>
    <t>52 - bavlna</t>
  </si>
  <si>
    <t>44 - drevo, drevené výrobky</t>
  </si>
  <si>
    <t>70 - sklo, sklenené výrobky</t>
  </si>
  <si>
    <t>55 - chemické striž. vlákna</t>
  </si>
  <si>
    <t>95 - hračky, šport. potreby</t>
  </si>
  <si>
    <t>10 - obilie</t>
  </si>
  <si>
    <t>Spolu vybrané komodity</t>
  </si>
  <si>
    <t>dovozu</t>
  </si>
  <si>
    <t>(+-)priemer</t>
  </si>
  <si>
    <t xml:space="preserve">  Priemerný mesačný</t>
  </si>
  <si>
    <t>r. 2000 (v%)</t>
  </si>
  <si>
    <t xml:space="preserve">                 Dovoz mil. Sk OP</t>
  </si>
  <si>
    <t xml:space="preserve">                                                              Vývoj dovozu vybraných komodít v roku 2000 </t>
  </si>
  <si>
    <t xml:space="preserve">                                       (porovnanie vývoja za I. - III. štvrťrok v porovnaní so IV. štvrťrokom 2000)</t>
  </si>
  <si>
    <t>tis. t</t>
  </si>
  <si>
    <t>mil. FCO</t>
  </si>
  <si>
    <t>FCO/kg</t>
  </si>
  <si>
    <t>Magnezit</t>
  </si>
  <si>
    <t>Cement</t>
  </si>
  <si>
    <t>Minerálne oleje iné ako surové</t>
  </si>
  <si>
    <t>Zlúčeniny s amínovou funkciou</t>
  </si>
  <si>
    <t>Výrobky na prepravu z plastov</t>
  </si>
  <si>
    <t>Ostatné výrobky z plastov</t>
  </si>
  <si>
    <t>Profily z kaučuku</t>
  </si>
  <si>
    <t>Drevo</t>
  </si>
  <si>
    <t>Nenatieraný papier</t>
  </si>
  <si>
    <t>Papier, kartón, lepenka</t>
  </si>
  <si>
    <t>Iné papiere, lepenky</t>
  </si>
  <si>
    <t>Priadze zo syntetického hodvábu</t>
  </si>
  <si>
    <t>Sklené vlákna</t>
  </si>
  <si>
    <t>Bezšvíkové rúry (železo)</t>
  </si>
  <si>
    <t>Konštrukcie</t>
  </si>
  <si>
    <t>Ostatné výrobky zo železa</t>
  </si>
  <si>
    <t>Hliníkové tyče</t>
  </si>
  <si>
    <t>Káble z hliníka</t>
  </si>
  <si>
    <t>Ostatné výrobky z hliníka</t>
  </si>
  <si>
    <t>Káble</t>
  </si>
  <si>
    <t xml:space="preserve"> </t>
  </si>
  <si>
    <t>90 - nástroje optické, fotografické</t>
  </si>
  <si>
    <t>Ketóny a chinóny</t>
  </si>
  <si>
    <t>Toaletný paper, vreckovky</t>
  </si>
  <si>
    <t>Ploché valc. výrobky-neplátované</t>
  </si>
  <si>
    <t xml:space="preserve">Ploché valc.výrobky-za studena </t>
  </si>
  <si>
    <t xml:space="preserve">Ploché valc.výrobky-plátované </t>
  </si>
  <si>
    <t>Hmotné</t>
  </si>
  <si>
    <t>jednotky</t>
  </si>
  <si>
    <t>cena</t>
  </si>
  <si>
    <t xml:space="preserve">Jednotková </t>
  </si>
  <si>
    <t xml:space="preserve">Priemerný medziročný </t>
  </si>
  <si>
    <t>index zmeny 1998-2000</t>
  </si>
  <si>
    <t xml:space="preserve"> Vývoj hmotného objemu a jednotkových cien vývozu vo vybraných komoditách</t>
  </si>
  <si>
    <t xml:space="preserve">        (porovnanie rokov 1998 - 2000)</t>
  </si>
  <si>
    <t>M. j.</t>
  </si>
  <si>
    <t>v rokoch</t>
  </si>
  <si>
    <t>Obrat celkom</t>
  </si>
  <si>
    <t>mil. Sk</t>
  </si>
  <si>
    <t>%</t>
  </si>
  <si>
    <t>z toho:</t>
  </si>
  <si>
    <t>CEFTA</t>
  </si>
  <si>
    <t>v tom:</t>
  </si>
  <si>
    <t>ČR</t>
  </si>
  <si>
    <t>Maďarsko</t>
  </si>
  <si>
    <t>Poľsko</t>
  </si>
  <si>
    <t>EÚ</t>
  </si>
  <si>
    <t>Nemecko</t>
  </si>
  <si>
    <t>Rakúsko</t>
  </si>
  <si>
    <t>Taliansko</t>
  </si>
  <si>
    <t>EZVO</t>
  </si>
  <si>
    <t>Švajčiarsko</t>
  </si>
  <si>
    <t>Ostatné</t>
  </si>
  <si>
    <t>Rusko</t>
  </si>
  <si>
    <t>Ukrajina</t>
  </si>
  <si>
    <t>USA</t>
  </si>
  <si>
    <t>Japonsko</t>
  </si>
  <si>
    <t>Vývoz celkom</t>
  </si>
  <si>
    <t>Dovoz celkom</t>
  </si>
  <si>
    <t>Saldo celkom</t>
  </si>
  <si>
    <t xml:space="preserve">z toho: </t>
  </si>
  <si>
    <t>Obrat</t>
  </si>
  <si>
    <t>Potraviny a živé zvieratá</t>
  </si>
  <si>
    <t>Nápoje a tabak</t>
  </si>
  <si>
    <t>Surové materiály</t>
  </si>
  <si>
    <t>Nerastné palivá, mazivá</t>
  </si>
  <si>
    <t>Oleje, tuky, vosky</t>
  </si>
  <si>
    <t>Chemikálie</t>
  </si>
  <si>
    <t>Trhové výrobky</t>
  </si>
  <si>
    <t>Stroje, prepravné zariadenia</t>
  </si>
  <si>
    <t>Priemyselné výrobky</t>
  </si>
  <si>
    <t>Zdroj: ŠÚ SR, CR SR</t>
  </si>
  <si>
    <t>Vývoz</t>
  </si>
  <si>
    <t>Dovoz</t>
  </si>
  <si>
    <t>Kapitoly CS</t>
  </si>
  <si>
    <t>mil. Sk FCO</t>
  </si>
  <si>
    <t>% na vývoze SR</t>
  </si>
  <si>
    <r>
      <t xml:space="preserve">        Saldo zahraničného obchodu SR v mil. Sk v období rokov 1998 - 2000</t>
    </r>
    <r>
      <rPr>
        <sz val="10"/>
        <rFont val="Arial CE"/>
        <family val="0"/>
      </rPr>
      <t xml:space="preserve"> </t>
    </r>
  </si>
  <si>
    <t xml:space="preserve">                         (teritoriálne hľadisko)</t>
  </si>
  <si>
    <t>Tabuľka č. 4</t>
  </si>
  <si>
    <t>Teritoriálna skladba obratu zahraničného obchodu SR v období rokov 1998 - 2000</t>
  </si>
  <si>
    <t>Priemerný prírastok v %</t>
  </si>
  <si>
    <t>2000/99</t>
  </si>
  <si>
    <t>1998-2000</t>
  </si>
  <si>
    <t>Tabuľka č. 1</t>
  </si>
  <si>
    <t xml:space="preserve">                 Teritoriálna skladba vývozu SR v období rokov 1998 - 2000</t>
  </si>
  <si>
    <t>Poznámka:</t>
  </si>
  <si>
    <t>Tabuľka č. 3</t>
  </si>
  <si>
    <t xml:space="preserve">                  Teritoriálna skladba dovozu SR v období rokov 1998 - 2000</t>
  </si>
  <si>
    <t>Údaje za rok 1998 a 1999 sú definitívne</t>
  </si>
  <si>
    <t>Údaje za rok 2000 sú predbežné</t>
  </si>
  <si>
    <t>Priemerný prírastok za roky 1998 - 2000 v % je vypočítaný ako aritmetický</t>
  </si>
  <si>
    <t>priemer súčtu indexov vývoja 98/97, 99/98 a 2000/99</t>
  </si>
  <si>
    <t>Tabuľka č. 2</t>
  </si>
  <si>
    <t>Tabuľka č. 5</t>
  </si>
  <si>
    <t>Tabuľka č. 7</t>
  </si>
  <si>
    <t>Tabuľka č. 6</t>
  </si>
  <si>
    <t xml:space="preserve">                      Vývoj obratu zahraničného obchodu SR podľa komoditnej </t>
  </si>
  <si>
    <t xml:space="preserve">                          štruktúry SITC rev. 3 v období rokov 1998 - 2000 (v %)</t>
  </si>
  <si>
    <t xml:space="preserve">                  Vývoj vývozu SR podľa komoditnej štruktúry SITC rev. 3</t>
  </si>
  <si>
    <r>
      <t xml:space="preserve">                                     </t>
    </r>
    <r>
      <rPr>
        <b/>
        <sz val="10"/>
        <rFont val="Arial CE"/>
        <family val="2"/>
      </rPr>
      <t>v období rokov  1998 - 2000 (v %)</t>
    </r>
  </si>
  <si>
    <t xml:space="preserve">                  Vývoj dovozu SR podľa komoditnej štruktúry SITC rev. 3</t>
  </si>
  <si>
    <t xml:space="preserve">                                     v období rokov 1998 - 2000 (v %)</t>
  </si>
  <si>
    <t xml:space="preserve"> Údaje za rok 2000 sú predbežné</t>
  </si>
  <si>
    <t>Poznámka: Údaje za rok 1998 a 1999 sú definitívne</t>
  </si>
  <si>
    <t xml:space="preserve">87 - Motorové </t>
  </si>
  <si>
    <t xml:space="preserve">       vozidlá      </t>
  </si>
  <si>
    <t>84 - Stroje</t>
  </si>
  <si>
    <t>85 - Elektrické</t>
  </si>
  <si>
    <t xml:space="preserve">       stroje</t>
  </si>
  <si>
    <t>72 - Železo a oceľ</t>
  </si>
  <si>
    <t>27 - Nerastné</t>
  </si>
  <si>
    <t xml:space="preserve">         </t>
  </si>
  <si>
    <t xml:space="preserve">       palivá</t>
  </si>
  <si>
    <t>62 - Odevy</t>
  </si>
  <si>
    <t>48 - Papier, kartóny,</t>
  </si>
  <si>
    <t xml:space="preserve">       lepenka</t>
  </si>
  <si>
    <t>39 - Plasty</t>
  </si>
  <si>
    <t>73 - Výrobky zo</t>
  </si>
  <si>
    <t xml:space="preserve">       železa, ocele</t>
  </si>
  <si>
    <t>44 - Drevo</t>
  </si>
  <si>
    <t>76 - Hliník</t>
  </si>
  <si>
    <t>94 - Nábytok</t>
  </si>
  <si>
    <t xml:space="preserve">       chemické výrobky</t>
  </si>
  <si>
    <t xml:space="preserve">29 - Organické </t>
  </si>
  <si>
    <t>40 - Kaučuk</t>
  </si>
  <si>
    <t>64 - Obuv</t>
  </si>
  <si>
    <t>Tabuľka č. 8</t>
  </si>
  <si>
    <t>Priemerný medziročný</t>
  </si>
  <si>
    <t>1998 - 2000</t>
  </si>
  <si>
    <t xml:space="preserve">prírastok vývozu </t>
  </si>
  <si>
    <t>Tabuľka č. 9</t>
  </si>
  <si>
    <t xml:space="preserve">   Vývoj komoditnej štruktúry vývozu SR podľa kapitol CS v období rokoch 1998 - 2000</t>
  </si>
  <si>
    <t xml:space="preserve">                  Údaje za rok 2000 sú predbežné</t>
  </si>
  <si>
    <t xml:space="preserve">                  Priemerný prírastok za roky 1998 - 2000 v % je vypočítaný ako aritmetický</t>
  </si>
  <si>
    <t xml:space="preserve">                  priemer súčtu indexov vývoja 98/97, 99/98 a 2000/99</t>
  </si>
  <si>
    <t xml:space="preserve">   Vývoj komoditnej štruktúry dovozu SR podľa kapitol CS v období rokoch 1998 - 2000</t>
  </si>
  <si>
    <t>30 - Farmaceutické</t>
  </si>
  <si>
    <t xml:space="preserve">       výrobky</t>
  </si>
  <si>
    <t>90 - Optické prístroje</t>
  </si>
  <si>
    <t>38 - Rôzne chemické</t>
  </si>
  <si>
    <t>Aktívne saldo  (mil. Sk)</t>
  </si>
  <si>
    <t>87 - Motorové vozidlá</t>
  </si>
  <si>
    <t>62 - Odevy a odevné doplnky</t>
  </si>
  <si>
    <t>44 - Drevo a drevené výrobky</t>
  </si>
  <si>
    <t>48 - Papier, kartón, lepenka</t>
  </si>
  <si>
    <t>76 - Hliník a jeho výrobky</t>
  </si>
  <si>
    <t>25 - Vápno, cement</t>
  </si>
  <si>
    <t xml:space="preserve">94 - Nábytok </t>
  </si>
  <si>
    <t>86 - Lokomotívy, vozový park</t>
  </si>
  <si>
    <t>54 - Chem., synt. hodváb</t>
  </si>
  <si>
    <t>73 - Výrobky zo železa</t>
  </si>
  <si>
    <t>70 - Sklo, sklárske výrobky</t>
  </si>
  <si>
    <t>61 - Pletené, háčkované odevy</t>
  </si>
  <si>
    <t>Pasívne saldo  (mil. Sk)</t>
  </si>
  <si>
    <t>27 - Nerastné palivá</t>
  </si>
  <si>
    <t>84 - Mechan. stroje a prístroje</t>
  </si>
  <si>
    <t>85 - Elektr. stroje a prístroje</t>
  </si>
  <si>
    <t>30 - Farmaceutické výrobky</t>
  </si>
  <si>
    <t>90 - Optické nástroje a prístr.</t>
  </si>
  <si>
    <t>26 - Rudy kovov</t>
  </si>
  <si>
    <t>38 - Rôzne chemické výrobky</t>
  </si>
  <si>
    <t>32 - Triesl. a farb. výťažky</t>
  </si>
  <si>
    <t>52 - Bavlna</t>
  </si>
  <si>
    <t>28 - Anorg. chem. výrobky</t>
  </si>
  <si>
    <t>41 - Surové kože a kožky</t>
  </si>
  <si>
    <t>39 - Plasty a výrobky z nich</t>
  </si>
  <si>
    <t xml:space="preserve">  Vývoj salda obchodnej bilancie podľa kapitol colného sadzobníka  </t>
  </si>
  <si>
    <t xml:space="preserve">                              v období rokov 1998 - 2000</t>
  </si>
  <si>
    <t>Tabuľka č. 10</t>
  </si>
  <si>
    <t>Odvetvie</t>
  </si>
  <si>
    <t>Pridaná</t>
  </si>
  <si>
    <t>hodnota</t>
  </si>
  <si>
    <t>Výroba</t>
  </si>
  <si>
    <t>PH/výroba</t>
  </si>
  <si>
    <t>v %</t>
  </si>
  <si>
    <t>Podiel na</t>
  </si>
  <si>
    <t>vývoze SR</t>
  </si>
  <si>
    <t>Tržby</t>
  </si>
  <si>
    <t>PH/tržby</t>
  </si>
  <si>
    <t xml:space="preserve"> 1. Agropotravinársky priemysel</t>
  </si>
  <si>
    <t xml:space="preserve"> 2. Chemický priemysel</t>
  </si>
  <si>
    <t xml:space="preserve"> 3. Farmaceutický priemysel</t>
  </si>
  <si>
    <t xml:space="preserve"> 4. Hutnícky priemysel</t>
  </si>
  <si>
    <t xml:space="preserve"> 5. Palivovo-energitický priemysel</t>
  </si>
  <si>
    <t xml:space="preserve"> 7. Celulóz. a papieren. priemysel</t>
  </si>
  <si>
    <t xml:space="preserve"> 9. Polygrafický priemysel</t>
  </si>
  <si>
    <t>10. Kožiar. a obuv. priemysel</t>
  </si>
  <si>
    <t>11. Sklársky a keram. priemysel</t>
  </si>
  <si>
    <t>12. Textilný a odevný priemysel</t>
  </si>
  <si>
    <t>13. Strojársky priemysel</t>
  </si>
  <si>
    <t>14. Elektrotechnický priemysel</t>
  </si>
  <si>
    <t>15. Priemysel stavebných hmôt</t>
  </si>
  <si>
    <t xml:space="preserve"> 6. Kovospracujúci priemysel</t>
  </si>
  <si>
    <t xml:space="preserve">                     Vývoj miery pridanej hodnoty a podielu na vývoze v rozhodujúcich národohospodárskych odvetviach priemyslu SR</t>
  </si>
  <si>
    <t xml:space="preserve">                                                                                       v období rokov  1998 - 2000  (v %)</t>
  </si>
  <si>
    <t>Tabuľka č. 13</t>
  </si>
  <si>
    <t xml:space="preserve"> 8. Drevosprac.a nábyt. priemysel</t>
  </si>
  <si>
    <t>Tabuľka č. 11</t>
  </si>
  <si>
    <t>Tabuľka č. 12</t>
  </si>
  <si>
    <t xml:space="preserve">  </t>
  </si>
  <si>
    <t xml:space="preserve">        v rokoch 1998, 1999 a 2000</t>
  </si>
  <si>
    <t xml:space="preserve">  Podiel na platbách v %</t>
  </si>
  <si>
    <t xml:space="preserve">Mena </t>
  </si>
  <si>
    <t>ATS</t>
  </si>
  <si>
    <t>CHF</t>
  </si>
  <si>
    <t>CZK</t>
  </si>
  <si>
    <t>DEM</t>
  </si>
  <si>
    <t>EUR</t>
  </si>
  <si>
    <t>FRF</t>
  </si>
  <si>
    <t>GBP</t>
  </si>
  <si>
    <t>ITL</t>
  </si>
  <si>
    <t>NLG</t>
  </si>
  <si>
    <t>USD</t>
  </si>
  <si>
    <t>Spolu</t>
  </si>
  <si>
    <t>Rok</t>
  </si>
  <si>
    <t>Krajina</t>
  </si>
  <si>
    <t>Množstvo</t>
  </si>
  <si>
    <t>Kód meny</t>
  </si>
  <si>
    <t>SRN</t>
  </si>
  <si>
    <t>EMÚ</t>
  </si>
  <si>
    <t>Francúzsko</t>
  </si>
  <si>
    <t>Holandsko</t>
  </si>
  <si>
    <t>V.Británia</t>
  </si>
  <si>
    <t>Index</t>
  </si>
  <si>
    <t>1999/98</t>
  </si>
  <si>
    <r>
      <t xml:space="preserve">     Podiel 10 rozhodujúcih mien na inkasách a platbách</t>
    </r>
    <r>
      <rPr>
        <b/>
        <sz val="14"/>
        <rFont val="Arial CE"/>
        <family val="2"/>
      </rPr>
      <t xml:space="preserve"> </t>
    </r>
  </si>
  <si>
    <r>
      <t xml:space="preserve">  </t>
    </r>
    <r>
      <rPr>
        <b/>
        <sz val="12"/>
        <rFont val="Arial CE"/>
        <family val="2"/>
      </rPr>
      <t>Podiel na inkasách v %</t>
    </r>
  </si>
  <si>
    <t>Česká republika</t>
  </si>
  <si>
    <t>V. Británia</t>
  </si>
  <si>
    <t>Kód</t>
  </si>
  <si>
    <t>Január</t>
  </si>
  <si>
    <t>Február</t>
  </si>
  <si>
    <t>Marec</t>
  </si>
  <si>
    <t>I.Q.</t>
  </si>
  <si>
    <t>Apríl</t>
  </si>
  <si>
    <t>Máj</t>
  </si>
  <si>
    <t>Jún</t>
  </si>
  <si>
    <t>I. polrok</t>
  </si>
  <si>
    <t>Júl</t>
  </si>
  <si>
    <t>August</t>
  </si>
  <si>
    <t>September</t>
  </si>
  <si>
    <t>I.-III. Q.</t>
  </si>
  <si>
    <t>Október</t>
  </si>
  <si>
    <t>November</t>
  </si>
  <si>
    <t>December</t>
  </si>
  <si>
    <t>ROK 1998</t>
  </si>
  <si>
    <t>ROK 1999</t>
  </si>
  <si>
    <t>ROK 2000</t>
  </si>
  <si>
    <t>Vývoj dovozu ropy z Ruska v období rokov 1998 - 2000</t>
  </si>
  <si>
    <t>Obdobie</t>
  </si>
  <si>
    <t xml:space="preserve">tis. Sk </t>
  </si>
  <si>
    <t>tis. kg</t>
  </si>
  <si>
    <t>Priem. cena</t>
  </si>
  <si>
    <t>Sk/tis.kg</t>
  </si>
  <si>
    <t>január 1998</t>
  </si>
  <si>
    <t>január 1999</t>
  </si>
  <si>
    <t>január 2000</t>
  </si>
  <si>
    <t>február 1998</t>
  </si>
  <si>
    <t>február 1999</t>
  </si>
  <si>
    <t>február 2000</t>
  </si>
  <si>
    <t>apríl 1998</t>
  </si>
  <si>
    <t>jún 1998</t>
  </si>
  <si>
    <t>júl 1998</t>
  </si>
  <si>
    <t>august 1998</t>
  </si>
  <si>
    <t>september 1998</t>
  </si>
  <si>
    <t>október 1998</t>
  </si>
  <si>
    <t>december 1998</t>
  </si>
  <si>
    <t>december 2000</t>
  </si>
  <si>
    <t>marec 1998</t>
  </si>
  <si>
    <t>marec 1999</t>
  </si>
  <si>
    <t>marec 2000</t>
  </si>
  <si>
    <t>apríl 1999</t>
  </si>
  <si>
    <t>apríl 2000</t>
  </si>
  <si>
    <t>máj 1998</t>
  </si>
  <si>
    <t>máj 1999</t>
  </si>
  <si>
    <t>máj 2000</t>
  </si>
  <si>
    <t>jún 1999</t>
  </si>
  <si>
    <t>jún 2000</t>
  </si>
  <si>
    <t>júl 1999</t>
  </si>
  <si>
    <t>júl 2000</t>
  </si>
  <si>
    <t>august  1999</t>
  </si>
  <si>
    <t>august 2000</t>
  </si>
  <si>
    <t>september 1999</t>
  </si>
  <si>
    <t>september 2000</t>
  </si>
  <si>
    <t>október 1999</t>
  </si>
  <si>
    <t>október 2000</t>
  </si>
  <si>
    <t>november 1998</t>
  </si>
  <si>
    <t>november 1999</t>
  </si>
  <si>
    <t>november 2000</t>
  </si>
  <si>
    <t>december 1999</t>
  </si>
  <si>
    <t>Podklady: CR SR</t>
  </si>
  <si>
    <t>Tabuľka č. 14</t>
  </si>
  <si>
    <t>Tabuľka č. 15</t>
  </si>
  <si>
    <t xml:space="preserve">       Vývoj dovozu zemného plynu z Ruska v období rokov 1998 - 2000</t>
  </si>
  <si>
    <t>tis. MTQ</t>
  </si>
  <si>
    <t>Sk/tis.MTQ</t>
  </si>
  <si>
    <t>Spolu rok 1998</t>
  </si>
  <si>
    <t>rok 1999</t>
  </si>
  <si>
    <t>rok 2000</t>
  </si>
  <si>
    <t>Tabuľka č. 16</t>
  </si>
  <si>
    <t>Tabuľka č. 17</t>
  </si>
  <si>
    <t>Tabuľka č. 19</t>
  </si>
  <si>
    <t>Tabuľka č. 20</t>
  </si>
  <si>
    <t xml:space="preserve">        Kurzy peňažných prostriedkov v cudzej mene - rok 2000</t>
  </si>
  <si>
    <t>mil. Sk OP</t>
  </si>
  <si>
    <t xml:space="preserve">prírastok dovozu </t>
  </si>
  <si>
    <t>% na dovoze SR</t>
  </si>
  <si>
    <t xml:space="preserve">                  Vývoj vybraných kurzov peňažných prostriedkov v cudzej mene</t>
  </si>
  <si>
    <t xml:space="preserve">                 v rokoch 1998, 1999 a 2000</t>
  </si>
  <si>
    <t xml:space="preserve">                          Kurzy peňažných prostriedkov v cudzej mene - rok 1998</t>
  </si>
  <si>
    <t xml:space="preserve">     Tabuľka č. 18</t>
  </si>
  <si>
    <t xml:space="preserve">           Kurzy peňažných prostriedkov v cudzej mene - rok 1999</t>
  </si>
  <si>
    <t>Pozn.: MTQ - kubický meter</t>
  </si>
  <si>
    <t xml:space="preserve">        Tabuľková   príloha 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</si>
</sst>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000\ 00"/>
    <numFmt numFmtId="167" formatCode="0.000"/>
    <numFmt numFmtId="168" formatCode="#,##0.000"/>
    <numFmt numFmtId="169" formatCode="#,##0.0000"/>
    <numFmt numFmtId="170" formatCode="0.0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164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5" xfId="0" applyFont="1" applyBorder="1" applyAlignment="1">
      <alignment horizontal="center"/>
    </xf>
    <xf numFmtId="164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 horizontal="center"/>
    </xf>
    <xf numFmtId="165" fontId="0" fillId="0" borderId="6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2" fillId="0" borderId="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167" fontId="0" fillId="0" borderId="10" xfId="0" applyNumberFormat="1" applyBorder="1" applyAlignment="1">
      <alignment/>
    </xf>
    <xf numFmtId="0" fontId="1" fillId="0" borderId="9" xfId="0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8" xfId="0" applyNumberFormat="1" applyBorder="1" applyAlignment="1">
      <alignment/>
    </xf>
    <xf numFmtId="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8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7" fontId="0" fillId="0" borderId="13" xfId="0" applyNumberFormat="1" applyBorder="1" applyAlignment="1">
      <alignment/>
    </xf>
    <xf numFmtId="167" fontId="0" fillId="0" borderId="8" xfId="0" applyNumberForma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7" fontId="0" fillId="0" borderId="6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1" fillId="0" borderId="14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7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5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2" fontId="0" fillId="0" borderId="5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65" fontId="0" fillId="0" borderId="4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/>
    </xf>
    <xf numFmtId="0" fontId="0" fillId="0" borderId="4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5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wrapText="1"/>
    </xf>
    <xf numFmtId="167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11" xfId="0" applyBorder="1" applyAlignment="1">
      <alignment horizontal="center" wrapText="1"/>
    </xf>
    <xf numFmtId="168" fontId="0" fillId="0" borderId="11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/>
    </xf>
    <xf numFmtId="168" fontId="1" fillId="0" borderId="11" xfId="0" applyNumberFormat="1" applyFont="1" applyBorder="1" applyAlignment="1">
      <alignment/>
    </xf>
    <xf numFmtId="0" fontId="1" fillId="0" borderId="7" xfId="0" applyFont="1" applyBorder="1" applyAlignment="1">
      <alignment/>
    </xf>
    <xf numFmtId="168" fontId="1" fillId="0" borderId="7" xfId="0" applyNumberFormat="1" applyFont="1" applyBorder="1" applyAlignment="1">
      <alignment/>
    </xf>
    <xf numFmtId="168" fontId="0" fillId="0" borderId="12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/>
    </xf>
    <xf numFmtId="168" fontId="1" fillId="0" borderId="12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65" fontId="0" fillId="0" borderId="7" xfId="0" applyNumberFormat="1" applyBorder="1" applyAlignment="1">
      <alignment/>
    </xf>
    <xf numFmtId="165" fontId="0" fillId="0" borderId="10" xfId="0" applyNumberFormat="1" applyBorder="1" applyAlignment="1">
      <alignment/>
    </xf>
    <xf numFmtId="2" fontId="0" fillId="0" borderId="6" xfId="0" applyNumberFormat="1" applyBorder="1" applyAlignment="1">
      <alignment horizontal="center"/>
    </xf>
    <xf numFmtId="0" fontId="7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B1">
      <selection activeCell="A36" sqref="A36:IV39"/>
    </sheetView>
  </sheetViews>
  <sheetFormatPr defaultColWidth="9.00390625" defaultRowHeight="12.75"/>
  <cols>
    <col min="1" max="1" width="29.125" style="0" customWidth="1"/>
    <col min="2" max="2" width="12.625" style="0" customWidth="1"/>
    <col min="3" max="3" width="11.625" style="0" customWidth="1"/>
    <col min="4" max="4" width="11.00390625" style="0" customWidth="1"/>
    <col min="5" max="5" width="12.125" style="0" customWidth="1"/>
    <col min="6" max="6" width="12.00390625" style="0" customWidth="1"/>
    <col min="7" max="7" width="11.125" style="0" customWidth="1"/>
    <col min="8" max="8" width="11.75390625" style="0" customWidth="1"/>
  </cols>
  <sheetData>
    <row r="1" ht="12.75">
      <c r="A1" s="1" t="s">
        <v>43</v>
      </c>
    </row>
    <row r="2" ht="12.75">
      <c r="A2" s="1" t="s">
        <v>44</v>
      </c>
    </row>
    <row r="3" spans="2:8" ht="12.75">
      <c r="B3" s="1"/>
      <c r="H3" t="s">
        <v>246</v>
      </c>
    </row>
    <row r="4" ht="12.75">
      <c r="A4" s="1"/>
    </row>
    <row r="5" spans="1:8" ht="12.75">
      <c r="A5" s="9"/>
      <c r="B5" s="13"/>
      <c r="C5" s="4"/>
      <c r="D5" s="18"/>
      <c r="E5" s="16" t="s">
        <v>5</v>
      </c>
      <c r="F5" s="3" t="s">
        <v>40</v>
      </c>
      <c r="G5" s="18"/>
      <c r="H5" s="5" t="s">
        <v>39</v>
      </c>
    </row>
    <row r="6" spans="1:8" ht="12.75">
      <c r="A6" s="10"/>
      <c r="B6" s="14" t="s">
        <v>42</v>
      </c>
      <c r="C6" s="15"/>
      <c r="D6" s="19"/>
      <c r="E6" s="21" t="s">
        <v>6</v>
      </c>
      <c r="F6" s="25" t="s">
        <v>13</v>
      </c>
      <c r="G6" s="19"/>
      <c r="H6" s="6" t="s">
        <v>38</v>
      </c>
    </row>
    <row r="7" spans="1:8" ht="12.75">
      <c r="A7" s="11" t="s">
        <v>0</v>
      </c>
      <c r="B7" s="16" t="s">
        <v>1</v>
      </c>
      <c r="C7" s="16" t="s">
        <v>2</v>
      </c>
      <c r="D7" s="7" t="s">
        <v>3</v>
      </c>
      <c r="E7" s="21" t="s">
        <v>7</v>
      </c>
      <c r="F7" s="16" t="s">
        <v>8</v>
      </c>
      <c r="G7" s="7" t="s">
        <v>10</v>
      </c>
      <c r="H7" s="7" t="s">
        <v>11</v>
      </c>
    </row>
    <row r="8" spans="1:8" ht="12.75">
      <c r="A8" s="12"/>
      <c r="B8" s="12"/>
      <c r="C8" s="12"/>
      <c r="D8" s="19"/>
      <c r="E8" s="23" t="s">
        <v>41</v>
      </c>
      <c r="F8" s="23" t="s">
        <v>9</v>
      </c>
      <c r="G8" s="24" t="s">
        <v>9</v>
      </c>
      <c r="H8" s="24" t="s">
        <v>12</v>
      </c>
    </row>
    <row r="9" spans="1:8" ht="12.75">
      <c r="A9" s="10"/>
      <c r="B9" s="10"/>
      <c r="C9" s="10"/>
      <c r="D9" s="20"/>
      <c r="E9" s="21"/>
      <c r="F9" s="11"/>
      <c r="G9" s="6"/>
      <c r="H9" s="6"/>
    </row>
    <row r="10" spans="1:8" ht="12.75">
      <c r="A10" s="10" t="s">
        <v>4</v>
      </c>
      <c r="B10" s="17">
        <f>D10-C10</f>
        <v>71360.29999999999</v>
      </c>
      <c r="C10" s="17">
        <v>32058.6</v>
      </c>
      <c r="D10" s="8">
        <v>103418.9</v>
      </c>
      <c r="E10" s="22">
        <f>(C10/D10)*100</f>
        <v>30.998782620971603</v>
      </c>
      <c r="F10" s="17">
        <f>B10/9</f>
        <v>7928.922222222221</v>
      </c>
      <c r="G10" s="8">
        <f>C10/3</f>
        <v>10686.199999999999</v>
      </c>
      <c r="H10" s="8">
        <f>+(G10-F10)</f>
        <v>2757.2777777777783</v>
      </c>
    </row>
    <row r="11" spans="1:8" ht="12.75">
      <c r="A11" s="10" t="s">
        <v>14</v>
      </c>
      <c r="B11" s="17">
        <f aca="true" t="shared" si="0" ref="B11:B35">D11-C11</f>
        <v>54602</v>
      </c>
      <c r="C11" s="17">
        <v>23566</v>
      </c>
      <c r="D11" s="8">
        <v>78168</v>
      </c>
      <c r="E11" s="22">
        <f aca="true" t="shared" si="1" ref="E11:E35">(C11/D11)*100</f>
        <v>30.147886603213593</v>
      </c>
      <c r="F11" s="17">
        <f aca="true" t="shared" si="2" ref="F11:F35">B11/9</f>
        <v>6066.888888888889</v>
      </c>
      <c r="G11" s="8">
        <f aca="true" t="shared" si="3" ref="G11:G35">C11/3</f>
        <v>7855.333333333333</v>
      </c>
      <c r="H11" s="8">
        <f aca="true" t="shared" si="4" ref="H11:H35">G11-F11</f>
        <v>1788.4444444444443</v>
      </c>
    </row>
    <row r="12" spans="1:8" ht="12.75">
      <c r="A12" s="10" t="s">
        <v>15</v>
      </c>
      <c r="B12" s="17">
        <f t="shared" si="0"/>
        <v>46242.5</v>
      </c>
      <c r="C12" s="17">
        <v>19008.1</v>
      </c>
      <c r="D12" s="8">
        <v>65250.6</v>
      </c>
      <c r="E12" s="22">
        <f t="shared" si="1"/>
        <v>29.13091986893607</v>
      </c>
      <c r="F12" s="17">
        <f t="shared" si="2"/>
        <v>5138.055555555556</v>
      </c>
      <c r="G12" s="8">
        <f t="shared" si="3"/>
        <v>6336.033333333333</v>
      </c>
      <c r="H12" s="8">
        <f t="shared" si="4"/>
        <v>1197.9777777777772</v>
      </c>
    </row>
    <row r="13" spans="1:8" ht="12.75">
      <c r="A13" s="10" t="s">
        <v>16</v>
      </c>
      <c r="B13" s="17">
        <f t="shared" si="0"/>
        <v>41256.2</v>
      </c>
      <c r="C13" s="17">
        <v>20311.9</v>
      </c>
      <c r="D13" s="8">
        <v>61568.1</v>
      </c>
      <c r="E13" s="22">
        <f t="shared" si="1"/>
        <v>32.990948234556534</v>
      </c>
      <c r="F13" s="17">
        <f t="shared" si="2"/>
        <v>4584.022222222222</v>
      </c>
      <c r="G13" s="8">
        <f t="shared" si="3"/>
        <v>6770.633333333334</v>
      </c>
      <c r="H13" s="8">
        <f t="shared" si="4"/>
        <v>2186.611111111112</v>
      </c>
    </row>
    <row r="14" spans="1:8" ht="12.75">
      <c r="A14" s="10" t="s">
        <v>17</v>
      </c>
      <c r="B14" s="17">
        <f t="shared" si="0"/>
        <v>15862.600000000002</v>
      </c>
      <c r="C14" s="17">
        <v>6267.8</v>
      </c>
      <c r="D14" s="8">
        <v>22130.4</v>
      </c>
      <c r="E14" s="22">
        <f t="shared" si="1"/>
        <v>28.322127028883344</v>
      </c>
      <c r="F14" s="17">
        <f t="shared" si="2"/>
        <v>1762.5111111111114</v>
      </c>
      <c r="G14" s="8">
        <f t="shared" si="3"/>
        <v>2089.266666666667</v>
      </c>
      <c r="H14" s="8">
        <f t="shared" si="4"/>
        <v>326.7555555555555</v>
      </c>
    </row>
    <row r="15" spans="1:8" ht="12.75">
      <c r="A15" s="10" t="s">
        <v>18</v>
      </c>
      <c r="B15" s="17">
        <f t="shared" si="0"/>
        <v>11285.9</v>
      </c>
      <c r="C15" s="17">
        <v>4756.4</v>
      </c>
      <c r="D15" s="8">
        <v>16042.3</v>
      </c>
      <c r="E15" s="22">
        <f t="shared" si="1"/>
        <v>29.649115151817384</v>
      </c>
      <c r="F15" s="17">
        <f t="shared" si="2"/>
        <v>1253.9888888888888</v>
      </c>
      <c r="G15" s="8">
        <f t="shared" si="3"/>
        <v>1585.4666666666665</v>
      </c>
      <c r="H15" s="8">
        <f t="shared" si="4"/>
        <v>331.47777777777765</v>
      </c>
    </row>
    <row r="16" spans="1:8" ht="12.75">
      <c r="A16" s="10" t="s">
        <v>19</v>
      </c>
      <c r="B16" s="17">
        <f t="shared" si="0"/>
        <v>10342.5</v>
      </c>
      <c r="C16" s="17">
        <v>4674.5</v>
      </c>
      <c r="D16" s="8">
        <v>15017</v>
      </c>
      <c r="E16" s="22">
        <f t="shared" si="1"/>
        <v>31.128054871146034</v>
      </c>
      <c r="F16" s="17">
        <f t="shared" si="2"/>
        <v>1149.1666666666667</v>
      </c>
      <c r="G16" s="8">
        <f t="shared" si="3"/>
        <v>1558.1666666666667</v>
      </c>
      <c r="H16" s="8">
        <f t="shared" si="4"/>
        <v>409</v>
      </c>
    </row>
    <row r="17" spans="1:8" ht="12.75">
      <c r="A17" s="10" t="s">
        <v>69</v>
      </c>
      <c r="B17" s="17">
        <f t="shared" si="0"/>
        <v>8926.7</v>
      </c>
      <c r="C17" s="17">
        <v>4018</v>
      </c>
      <c r="D17" s="8">
        <v>12944.7</v>
      </c>
      <c r="E17" s="22">
        <f t="shared" si="1"/>
        <v>31.03973054609222</v>
      </c>
      <c r="F17" s="17">
        <f t="shared" si="2"/>
        <v>991.8555555555556</v>
      </c>
      <c r="G17" s="8">
        <f t="shared" si="3"/>
        <v>1339.3333333333333</v>
      </c>
      <c r="H17" s="8">
        <f t="shared" si="4"/>
        <v>347.47777777777765</v>
      </c>
    </row>
    <row r="18" spans="1:8" ht="12.75">
      <c r="A18" s="10" t="s">
        <v>20</v>
      </c>
      <c r="B18" s="17">
        <f t="shared" si="0"/>
        <v>8795.3</v>
      </c>
      <c r="C18" s="17">
        <v>3584.2</v>
      </c>
      <c r="D18" s="8">
        <v>12379.5</v>
      </c>
      <c r="E18" s="22">
        <f t="shared" si="1"/>
        <v>28.952704067207886</v>
      </c>
      <c r="F18" s="17">
        <f t="shared" si="2"/>
        <v>977.2555555555555</v>
      </c>
      <c r="G18" s="8">
        <f t="shared" si="3"/>
        <v>1194.7333333333333</v>
      </c>
      <c r="H18" s="8">
        <f t="shared" si="4"/>
        <v>217.47777777777787</v>
      </c>
    </row>
    <row r="19" spans="1:8" ht="12.75">
      <c r="A19" s="10" t="s">
        <v>22</v>
      </c>
      <c r="B19" s="17">
        <f t="shared" si="0"/>
        <v>8619.9</v>
      </c>
      <c r="C19" s="17">
        <v>3527.4</v>
      </c>
      <c r="D19" s="8">
        <v>12147.3</v>
      </c>
      <c r="E19" s="22">
        <f t="shared" si="1"/>
        <v>29.03855177693809</v>
      </c>
      <c r="F19" s="17">
        <f t="shared" si="2"/>
        <v>957.7666666666667</v>
      </c>
      <c r="G19" s="8">
        <f t="shared" si="3"/>
        <v>1175.8</v>
      </c>
      <c r="H19" s="8">
        <f t="shared" si="4"/>
        <v>218.0333333333333</v>
      </c>
    </row>
    <row r="20" spans="1:8" ht="12.75">
      <c r="A20" s="10" t="s">
        <v>21</v>
      </c>
      <c r="B20" s="17">
        <f t="shared" si="0"/>
        <v>8515.599999999999</v>
      </c>
      <c r="C20" s="17">
        <v>3507.3</v>
      </c>
      <c r="D20" s="8">
        <v>12022.9</v>
      </c>
      <c r="E20" s="22">
        <f t="shared" si="1"/>
        <v>29.171830423608284</v>
      </c>
      <c r="F20" s="17">
        <f t="shared" si="2"/>
        <v>946.1777777777776</v>
      </c>
      <c r="G20" s="8">
        <f t="shared" si="3"/>
        <v>1169.1000000000001</v>
      </c>
      <c r="H20" s="8">
        <f t="shared" si="4"/>
        <v>222.92222222222256</v>
      </c>
    </row>
    <row r="21" spans="1:8" ht="12.75">
      <c r="A21" s="10" t="s">
        <v>23</v>
      </c>
      <c r="B21" s="17">
        <f t="shared" si="0"/>
        <v>5973.300000000001</v>
      </c>
      <c r="C21" s="17">
        <v>2550.4</v>
      </c>
      <c r="D21" s="8">
        <v>8523.7</v>
      </c>
      <c r="E21" s="22">
        <f t="shared" si="1"/>
        <v>29.92127831810129</v>
      </c>
      <c r="F21" s="17">
        <f t="shared" si="2"/>
        <v>663.7000000000002</v>
      </c>
      <c r="G21" s="8">
        <f t="shared" si="3"/>
        <v>850.1333333333333</v>
      </c>
      <c r="H21" s="8">
        <f t="shared" si="4"/>
        <v>186.43333333333317</v>
      </c>
    </row>
    <row r="22" spans="1:8" ht="12.75">
      <c r="A22" s="10" t="s">
        <v>24</v>
      </c>
      <c r="B22" s="17">
        <f t="shared" si="0"/>
        <v>5764.500000000001</v>
      </c>
      <c r="C22" s="17">
        <v>2503.7</v>
      </c>
      <c r="D22" s="8">
        <v>8268.2</v>
      </c>
      <c r="E22" s="22">
        <f t="shared" si="1"/>
        <v>30.28107689702716</v>
      </c>
      <c r="F22" s="17">
        <f t="shared" si="2"/>
        <v>640.5000000000001</v>
      </c>
      <c r="G22" s="8">
        <f t="shared" si="3"/>
        <v>834.5666666666666</v>
      </c>
      <c r="H22" s="8">
        <f t="shared" si="4"/>
        <v>194.0666666666665</v>
      </c>
    </row>
    <row r="23" spans="1:8" ht="12.75">
      <c r="A23" s="10" t="s">
        <v>25</v>
      </c>
      <c r="B23" s="17">
        <f t="shared" si="0"/>
        <v>5510.400000000001</v>
      </c>
      <c r="C23" s="17">
        <v>3151.7</v>
      </c>
      <c r="D23" s="8">
        <v>8662.1</v>
      </c>
      <c r="E23" s="22">
        <f t="shared" si="1"/>
        <v>36.38494129599057</v>
      </c>
      <c r="F23" s="17">
        <f t="shared" si="2"/>
        <v>612.2666666666668</v>
      </c>
      <c r="G23" s="8">
        <f t="shared" si="3"/>
        <v>1050.5666666666666</v>
      </c>
      <c r="H23" s="8">
        <f t="shared" si="4"/>
        <v>438.29999999999984</v>
      </c>
    </row>
    <row r="24" spans="1:8" ht="12.75">
      <c r="A24" s="10" t="s">
        <v>26</v>
      </c>
      <c r="B24" s="17">
        <f t="shared" si="0"/>
        <v>5242.3</v>
      </c>
      <c r="C24" s="17">
        <v>1624.3</v>
      </c>
      <c r="D24" s="8">
        <v>6866.6</v>
      </c>
      <c r="E24" s="22">
        <f t="shared" si="1"/>
        <v>23.655084029942035</v>
      </c>
      <c r="F24" s="17">
        <f t="shared" si="2"/>
        <v>582.4777777777778</v>
      </c>
      <c r="G24" s="8">
        <f t="shared" si="3"/>
        <v>541.4333333333333</v>
      </c>
      <c r="H24" s="8">
        <f t="shared" si="4"/>
        <v>-41.04444444444448</v>
      </c>
    </row>
    <row r="25" spans="1:8" ht="12.75">
      <c r="A25" s="10" t="s">
        <v>27</v>
      </c>
      <c r="B25" s="17">
        <f t="shared" si="0"/>
        <v>4304.5</v>
      </c>
      <c r="C25" s="17">
        <v>1807.7</v>
      </c>
      <c r="D25" s="8">
        <v>6112.2</v>
      </c>
      <c r="E25" s="22">
        <f t="shared" si="1"/>
        <v>29.575275678151897</v>
      </c>
      <c r="F25" s="17">
        <f t="shared" si="2"/>
        <v>478.27777777777777</v>
      </c>
      <c r="G25" s="8">
        <f t="shared" si="3"/>
        <v>602.5666666666667</v>
      </c>
      <c r="H25" s="8">
        <f t="shared" si="4"/>
        <v>124.28888888888895</v>
      </c>
    </row>
    <row r="26" spans="1:8" ht="12.75">
      <c r="A26" s="10" t="s">
        <v>28</v>
      </c>
      <c r="B26" s="17">
        <f t="shared" si="0"/>
        <v>4365.1</v>
      </c>
      <c r="C26" s="17">
        <v>1594.6</v>
      </c>
      <c r="D26" s="8">
        <v>5959.7</v>
      </c>
      <c r="E26" s="22">
        <f t="shared" si="1"/>
        <v>26.75638035471584</v>
      </c>
      <c r="F26" s="17">
        <f t="shared" si="2"/>
        <v>485.0111111111112</v>
      </c>
      <c r="G26" s="8">
        <f t="shared" si="3"/>
        <v>531.5333333333333</v>
      </c>
      <c r="H26" s="8">
        <f t="shared" si="4"/>
        <v>46.522222222222126</v>
      </c>
    </row>
    <row r="27" spans="1:8" ht="12.75">
      <c r="A27" s="10" t="s">
        <v>29</v>
      </c>
      <c r="B27" s="17">
        <f t="shared" si="0"/>
        <v>3948.1</v>
      </c>
      <c r="C27" s="17">
        <v>1355.1</v>
      </c>
      <c r="D27" s="8">
        <v>5303.2</v>
      </c>
      <c r="E27" s="22">
        <f t="shared" si="1"/>
        <v>25.5524966058229</v>
      </c>
      <c r="F27" s="17">
        <f t="shared" si="2"/>
        <v>438.67777777777775</v>
      </c>
      <c r="G27" s="8">
        <f t="shared" si="3"/>
        <v>451.7</v>
      </c>
      <c r="H27" s="8">
        <f t="shared" si="4"/>
        <v>13.02222222222224</v>
      </c>
    </row>
    <row r="28" spans="1:8" ht="12.75">
      <c r="A28" s="10" t="s">
        <v>30</v>
      </c>
      <c r="B28" s="17">
        <f t="shared" si="0"/>
        <v>3631.5000000000005</v>
      </c>
      <c r="C28" s="17">
        <v>1687.1</v>
      </c>
      <c r="D28" s="8">
        <v>5318.6</v>
      </c>
      <c r="E28" s="22">
        <f t="shared" si="1"/>
        <v>31.720753581769635</v>
      </c>
      <c r="F28" s="17">
        <f t="shared" si="2"/>
        <v>403.50000000000006</v>
      </c>
      <c r="G28" s="8">
        <f t="shared" si="3"/>
        <v>562.3666666666667</v>
      </c>
      <c r="H28" s="8">
        <f t="shared" si="4"/>
        <v>158.86666666666662</v>
      </c>
    </row>
    <row r="29" spans="1:8" ht="12.75">
      <c r="A29" s="10" t="s">
        <v>31</v>
      </c>
      <c r="B29" s="17">
        <f t="shared" si="0"/>
        <v>3380.8</v>
      </c>
      <c r="C29" s="17">
        <v>1415.8</v>
      </c>
      <c r="D29" s="8">
        <v>4796.6</v>
      </c>
      <c r="E29" s="22">
        <f t="shared" si="1"/>
        <v>29.516741024892628</v>
      </c>
      <c r="F29" s="17">
        <f t="shared" si="2"/>
        <v>375.64444444444445</v>
      </c>
      <c r="G29" s="8">
        <f t="shared" si="3"/>
        <v>471.93333333333334</v>
      </c>
      <c r="H29" s="8">
        <f t="shared" si="4"/>
        <v>96.28888888888889</v>
      </c>
    </row>
    <row r="30" spans="1:8" ht="12.75">
      <c r="A30" s="10" t="s">
        <v>32</v>
      </c>
      <c r="B30" s="17">
        <f t="shared" si="0"/>
        <v>3241.9000000000005</v>
      </c>
      <c r="C30" s="17">
        <v>1430.7</v>
      </c>
      <c r="D30" s="8">
        <v>4672.6</v>
      </c>
      <c r="E30" s="22">
        <f t="shared" si="1"/>
        <v>30.618927363780337</v>
      </c>
      <c r="F30" s="17">
        <f t="shared" si="2"/>
        <v>360.21111111111117</v>
      </c>
      <c r="G30" s="8">
        <f t="shared" si="3"/>
        <v>476.90000000000003</v>
      </c>
      <c r="H30" s="8">
        <f t="shared" si="4"/>
        <v>116.68888888888887</v>
      </c>
    </row>
    <row r="31" spans="1:8" ht="12.75">
      <c r="A31" s="10" t="s">
        <v>33</v>
      </c>
      <c r="B31" s="17">
        <f t="shared" si="0"/>
        <v>3218.7</v>
      </c>
      <c r="C31" s="17">
        <v>1137</v>
      </c>
      <c r="D31" s="8">
        <v>4355.7</v>
      </c>
      <c r="E31" s="22">
        <f t="shared" si="1"/>
        <v>26.10372615193884</v>
      </c>
      <c r="F31" s="17">
        <f t="shared" si="2"/>
        <v>357.6333333333333</v>
      </c>
      <c r="G31" s="8">
        <f t="shared" si="3"/>
        <v>379</v>
      </c>
      <c r="H31" s="8">
        <f t="shared" si="4"/>
        <v>21.366666666666674</v>
      </c>
    </row>
    <row r="32" spans="1:8" ht="12.75">
      <c r="A32" s="10" t="s">
        <v>34</v>
      </c>
      <c r="B32" s="17">
        <f t="shared" si="0"/>
        <v>2848</v>
      </c>
      <c r="C32" s="17">
        <v>1138.8</v>
      </c>
      <c r="D32" s="8">
        <v>3986.8</v>
      </c>
      <c r="E32" s="22">
        <f t="shared" si="1"/>
        <v>28.56426206481388</v>
      </c>
      <c r="F32" s="17">
        <f t="shared" si="2"/>
        <v>316.44444444444446</v>
      </c>
      <c r="G32" s="8">
        <f t="shared" si="3"/>
        <v>379.59999999999997</v>
      </c>
      <c r="H32" s="8">
        <f t="shared" si="4"/>
        <v>63.15555555555551</v>
      </c>
    </row>
    <row r="33" spans="1:8" ht="12.75">
      <c r="A33" s="10" t="s">
        <v>35</v>
      </c>
      <c r="B33" s="17">
        <f t="shared" si="0"/>
        <v>999.7</v>
      </c>
      <c r="C33" s="17">
        <v>858</v>
      </c>
      <c r="D33" s="8">
        <v>1857.7</v>
      </c>
      <c r="E33" s="22">
        <f t="shared" si="1"/>
        <v>46.186144156752974</v>
      </c>
      <c r="F33" s="17">
        <f t="shared" si="2"/>
        <v>111.07777777777778</v>
      </c>
      <c r="G33" s="8">
        <f t="shared" si="3"/>
        <v>286</v>
      </c>
      <c r="H33" s="8">
        <f t="shared" si="4"/>
        <v>174.92222222222222</v>
      </c>
    </row>
    <row r="34" spans="1:8" ht="12.75">
      <c r="A34" s="10" t="s">
        <v>36</v>
      </c>
      <c r="B34" s="17">
        <f t="shared" si="0"/>
        <v>736.6999999999999</v>
      </c>
      <c r="C34" s="17">
        <v>1015.9</v>
      </c>
      <c r="D34" s="8">
        <v>1752.6</v>
      </c>
      <c r="E34" s="22">
        <f t="shared" si="1"/>
        <v>57.965308684240554</v>
      </c>
      <c r="F34" s="17">
        <f t="shared" si="2"/>
        <v>81.85555555555555</v>
      </c>
      <c r="G34" s="8">
        <f t="shared" si="3"/>
        <v>338.6333333333333</v>
      </c>
      <c r="H34" s="8">
        <f t="shared" si="4"/>
        <v>256.77777777777777</v>
      </c>
    </row>
    <row r="35" spans="1:8" ht="12.75">
      <c r="A35" s="26" t="s">
        <v>37</v>
      </c>
      <c r="B35" s="27">
        <f t="shared" si="0"/>
        <v>338974.99999999994</v>
      </c>
      <c r="C35" s="27">
        <f>SUM(C10:C34)</f>
        <v>148551</v>
      </c>
      <c r="D35" s="28">
        <f>SUM(D10:D34)</f>
        <v>487525.99999999994</v>
      </c>
      <c r="E35" s="29">
        <f t="shared" si="1"/>
        <v>30.47037491333796</v>
      </c>
      <c r="F35" s="27">
        <f t="shared" si="2"/>
        <v>37663.88888888888</v>
      </c>
      <c r="G35" s="28">
        <f t="shared" si="3"/>
        <v>49517</v>
      </c>
      <c r="H35" s="28">
        <f t="shared" si="4"/>
        <v>11853.111111111117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C1">
      <selection activeCell="L3" sqref="L3"/>
    </sheetView>
  </sheetViews>
  <sheetFormatPr defaultColWidth="9.00390625" defaultRowHeight="12.75"/>
  <cols>
    <col min="2" max="2" width="10.625" style="0" customWidth="1"/>
    <col min="3" max="3" width="10.125" style="0" customWidth="1"/>
    <col min="4" max="4" width="10.75390625" style="0" customWidth="1"/>
    <col min="6" max="6" width="11.125" style="0" customWidth="1"/>
    <col min="7" max="8" width="10.375" style="0" customWidth="1"/>
    <col min="9" max="9" width="9.375" style="0" customWidth="1"/>
    <col min="10" max="10" width="11.00390625" style="0" customWidth="1"/>
    <col min="11" max="11" width="10.375" style="0" customWidth="1"/>
  </cols>
  <sheetData>
    <row r="1" spans="1:11" ht="18">
      <c r="A1" s="172" t="s">
        <v>358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0" ht="18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1" ht="18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62" t="s">
        <v>359</v>
      </c>
    </row>
    <row r="4" spans="2:12" ht="25.5">
      <c r="B4" s="132"/>
      <c r="C4" s="133" t="s">
        <v>96</v>
      </c>
      <c r="D4" s="133" t="s">
        <v>99</v>
      </c>
      <c r="E4" s="133" t="s">
        <v>267</v>
      </c>
      <c r="F4" s="133" t="s">
        <v>268</v>
      </c>
      <c r="G4" s="133" t="s">
        <v>269</v>
      </c>
      <c r="H4" s="133" t="s">
        <v>270</v>
      </c>
      <c r="I4" s="133" t="s">
        <v>103</v>
      </c>
      <c r="J4" s="133" t="s">
        <v>276</v>
      </c>
      <c r="K4" s="133" t="s">
        <v>277</v>
      </c>
      <c r="L4" s="133" t="s">
        <v>97</v>
      </c>
    </row>
    <row r="5" spans="2:12" ht="15.75" customHeight="1">
      <c r="B5" s="69" t="s">
        <v>265</v>
      </c>
      <c r="C5" s="134">
        <v>1</v>
      </c>
      <c r="D5" s="134">
        <v>1</v>
      </c>
      <c r="E5" s="134">
        <v>1</v>
      </c>
      <c r="F5" s="134">
        <v>1</v>
      </c>
      <c r="G5" s="134">
        <v>1</v>
      </c>
      <c r="H5" s="134">
        <v>1</v>
      </c>
      <c r="I5" s="134">
        <v>1</v>
      </c>
      <c r="J5" s="134">
        <v>1</v>
      </c>
      <c r="K5" s="134">
        <v>1</v>
      </c>
      <c r="L5" s="134">
        <v>1000</v>
      </c>
    </row>
    <row r="6" spans="2:12" ht="15.75" customHeight="1">
      <c r="B6" s="26" t="s">
        <v>278</v>
      </c>
      <c r="C6" s="135" t="s">
        <v>252</v>
      </c>
      <c r="D6" s="135" t="s">
        <v>253</v>
      </c>
      <c r="E6" s="135" t="s">
        <v>255</v>
      </c>
      <c r="F6" s="135" t="s">
        <v>256</v>
      </c>
      <c r="G6" s="135" t="s">
        <v>257</v>
      </c>
      <c r="H6" s="135" t="s">
        <v>260</v>
      </c>
      <c r="I6" s="135" t="s">
        <v>261</v>
      </c>
      <c r="J6" s="135" t="s">
        <v>254</v>
      </c>
      <c r="K6" s="135" t="s">
        <v>258</v>
      </c>
      <c r="L6" s="135" t="s">
        <v>259</v>
      </c>
    </row>
    <row r="7" spans="2:12" ht="15.75" customHeight="1">
      <c r="B7" s="26" t="s">
        <v>279</v>
      </c>
      <c r="C7" s="136">
        <v>2.755</v>
      </c>
      <c r="D7" s="136">
        <v>23.854</v>
      </c>
      <c r="E7" s="26">
        <v>19.379</v>
      </c>
      <c r="F7" s="26">
        <v>38.279</v>
      </c>
      <c r="G7" s="136">
        <v>5.786</v>
      </c>
      <c r="H7" s="136">
        <v>17.197</v>
      </c>
      <c r="I7" s="136">
        <v>35.137</v>
      </c>
      <c r="J7" s="136">
        <v>0.994</v>
      </c>
      <c r="K7" s="136">
        <v>57.525</v>
      </c>
      <c r="L7" s="136">
        <v>19.69</v>
      </c>
    </row>
    <row r="8" spans="2:12" ht="15.75" customHeight="1">
      <c r="B8" s="26" t="s">
        <v>280</v>
      </c>
      <c r="C8" s="136">
        <v>2.767</v>
      </c>
      <c r="D8" s="136">
        <v>24.123</v>
      </c>
      <c r="E8" s="136">
        <v>19.467</v>
      </c>
      <c r="F8" s="136">
        <v>38.439</v>
      </c>
      <c r="G8" s="136">
        <v>5.807</v>
      </c>
      <c r="H8" s="136">
        <v>17.271</v>
      </c>
      <c r="I8" s="136">
        <v>35.322</v>
      </c>
      <c r="J8" s="136">
        <v>1.023</v>
      </c>
      <c r="K8" s="136">
        <v>57.892</v>
      </c>
      <c r="L8" s="136">
        <v>19.727</v>
      </c>
    </row>
    <row r="9" spans="2:12" ht="15.75" customHeight="1">
      <c r="B9" s="26" t="s">
        <v>281</v>
      </c>
      <c r="C9" s="136">
        <v>2.731</v>
      </c>
      <c r="D9" s="136">
        <v>23.595</v>
      </c>
      <c r="E9" s="136">
        <v>19.211</v>
      </c>
      <c r="F9" s="136">
        <v>38.096</v>
      </c>
      <c r="G9" s="136">
        <v>5.73</v>
      </c>
      <c r="H9" s="136">
        <v>17.045</v>
      </c>
      <c r="I9" s="136">
        <v>35.041</v>
      </c>
      <c r="J9" s="136">
        <v>1.031</v>
      </c>
      <c r="K9" s="136">
        <v>58.166</v>
      </c>
      <c r="L9" s="136">
        <v>19.513</v>
      </c>
    </row>
    <row r="10" spans="2:12" ht="15.75" customHeight="1">
      <c r="B10" s="62" t="s">
        <v>282</v>
      </c>
      <c r="C10" s="137">
        <f aca="true" t="shared" si="0" ref="C10:L10">AVERAGE(C7:C9)</f>
        <v>2.751</v>
      </c>
      <c r="D10" s="137">
        <f t="shared" si="0"/>
        <v>23.857333333333333</v>
      </c>
      <c r="E10" s="137">
        <f t="shared" si="0"/>
        <v>19.352333333333334</v>
      </c>
      <c r="F10" s="137">
        <f t="shared" si="0"/>
        <v>38.27133333333333</v>
      </c>
      <c r="G10" s="137">
        <f t="shared" si="0"/>
        <v>5.774333333333334</v>
      </c>
      <c r="H10" s="137">
        <f t="shared" si="0"/>
        <v>17.171000000000003</v>
      </c>
      <c r="I10" s="137">
        <f t="shared" si="0"/>
        <v>35.166666666666664</v>
      </c>
      <c r="J10" s="137">
        <f t="shared" si="0"/>
        <v>1.016</v>
      </c>
      <c r="K10" s="137">
        <f t="shared" si="0"/>
        <v>57.861</v>
      </c>
      <c r="L10" s="137">
        <f t="shared" si="0"/>
        <v>19.643333333333334</v>
      </c>
    </row>
    <row r="11" spans="2:12" ht="15.75" customHeight="1">
      <c r="B11" s="26" t="s">
        <v>283</v>
      </c>
      <c r="C11" s="136">
        <v>2.737</v>
      </c>
      <c r="D11" s="136">
        <v>23.125</v>
      </c>
      <c r="E11" s="136">
        <v>19.257</v>
      </c>
      <c r="F11" s="136">
        <v>38.187</v>
      </c>
      <c r="G11" s="136">
        <v>5.745</v>
      </c>
      <c r="H11" s="136">
        <v>17.1</v>
      </c>
      <c r="I11" s="136">
        <v>34.981</v>
      </c>
      <c r="J11" s="136">
        <v>1.037</v>
      </c>
      <c r="K11" s="136">
        <v>58.505</v>
      </c>
      <c r="L11" s="136">
        <v>19.5</v>
      </c>
    </row>
    <row r="12" spans="2:12" ht="15.75" customHeight="1">
      <c r="B12" s="26" t="s">
        <v>284</v>
      </c>
      <c r="C12" s="136">
        <v>2.742</v>
      </c>
      <c r="D12" s="136">
        <v>23.163</v>
      </c>
      <c r="E12" s="136">
        <v>19.297</v>
      </c>
      <c r="F12" s="136">
        <v>38.023</v>
      </c>
      <c r="G12" s="136">
        <v>5.753</v>
      </c>
      <c r="H12" s="136">
        <v>17.126</v>
      </c>
      <c r="I12" s="136">
        <v>34.229</v>
      </c>
      <c r="J12" s="136">
        <v>1.053</v>
      </c>
      <c r="K12" s="136">
        <v>56.145</v>
      </c>
      <c r="L12" s="136">
        <v>19.566</v>
      </c>
    </row>
    <row r="13" spans="2:12" ht="15.75" customHeight="1">
      <c r="B13" s="26" t="s">
        <v>285</v>
      </c>
      <c r="C13" s="136">
        <v>2.756</v>
      </c>
      <c r="D13" s="136">
        <v>23.35</v>
      </c>
      <c r="E13" s="136">
        <v>19.449</v>
      </c>
      <c r="F13" s="136">
        <v>38.424</v>
      </c>
      <c r="G13" s="136">
        <v>5.8</v>
      </c>
      <c r="H13" s="136">
        <v>17.256</v>
      </c>
      <c r="I13" s="136">
        <v>34.809</v>
      </c>
      <c r="J13" s="136">
        <v>1.047</v>
      </c>
      <c r="K13" s="136">
        <v>57.374</v>
      </c>
      <c r="L13" s="136">
        <v>19.743</v>
      </c>
    </row>
    <row r="14" spans="2:12" ht="15.75" customHeight="1">
      <c r="B14" s="62" t="s">
        <v>286</v>
      </c>
      <c r="C14" s="137">
        <f aca="true" t="shared" si="1" ref="C14:L14">AVERAGE(C7,C8,C9,C11,C12,C13)</f>
        <v>2.7479999999999998</v>
      </c>
      <c r="D14" s="137">
        <f t="shared" si="1"/>
        <v>23.535</v>
      </c>
      <c r="E14" s="137">
        <f t="shared" si="1"/>
        <v>19.343333333333334</v>
      </c>
      <c r="F14" s="137">
        <f t="shared" si="1"/>
        <v>38.24133333333333</v>
      </c>
      <c r="G14" s="137">
        <f t="shared" si="1"/>
        <v>5.770166666666667</v>
      </c>
      <c r="H14" s="137">
        <f t="shared" si="1"/>
        <v>17.165833333333335</v>
      </c>
      <c r="I14" s="137">
        <f t="shared" si="1"/>
        <v>34.91983333333333</v>
      </c>
      <c r="J14" s="137">
        <f t="shared" si="1"/>
        <v>1.0308333333333333</v>
      </c>
      <c r="K14" s="137">
        <f t="shared" si="1"/>
        <v>57.60116666666667</v>
      </c>
      <c r="L14" s="137">
        <f t="shared" si="1"/>
        <v>19.623166666666666</v>
      </c>
    </row>
    <row r="15" spans="2:12" ht="15.75" customHeight="1">
      <c r="B15" s="26" t="s">
        <v>287</v>
      </c>
      <c r="C15" s="136">
        <v>2.761</v>
      </c>
      <c r="D15" s="136">
        <v>23.076</v>
      </c>
      <c r="E15" s="136">
        <v>19.427</v>
      </c>
      <c r="F15" s="136">
        <v>38.4</v>
      </c>
      <c r="G15" s="136">
        <v>5.795</v>
      </c>
      <c r="H15" s="136">
        <v>17.232</v>
      </c>
      <c r="I15" s="136">
        <v>34.94</v>
      </c>
      <c r="J15" s="136">
        <v>1.115</v>
      </c>
      <c r="K15" s="136">
        <v>57.496</v>
      </c>
      <c r="L15" s="136">
        <v>19.705</v>
      </c>
    </row>
    <row r="16" spans="2:12" ht="15.75" customHeight="1">
      <c r="B16" s="26" t="s">
        <v>288</v>
      </c>
      <c r="C16" s="136">
        <v>2.802</v>
      </c>
      <c r="D16" s="136">
        <v>23.564</v>
      </c>
      <c r="E16" s="136">
        <v>19.711</v>
      </c>
      <c r="F16" s="136">
        <v>38.884</v>
      </c>
      <c r="G16" s="136">
        <v>5.88</v>
      </c>
      <c r="H16" s="136">
        <v>17.48</v>
      </c>
      <c r="I16" s="136">
        <v>35.247</v>
      </c>
      <c r="J16" s="136">
        <v>1.098</v>
      </c>
      <c r="K16" s="136">
        <v>57.538</v>
      </c>
      <c r="L16" s="136">
        <v>19.979</v>
      </c>
    </row>
    <row r="17" spans="2:12" ht="15.75" customHeight="1">
      <c r="B17" s="26" t="s">
        <v>289</v>
      </c>
      <c r="C17" s="136">
        <v>2.904</v>
      </c>
      <c r="D17" s="136">
        <v>24.82</v>
      </c>
      <c r="E17" s="136">
        <v>20.432</v>
      </c>
      <c r="F17" s="136">
        <v>40.184</v>
      </c>
      <c r="G17" s="136">
        <v>6.094</v>
      </c>
      <c r="H17" s="136">
        <v>18.112</v>
      </c>
      <c r="I17" s="136">
        <v>34.855</v>
      </c>
      <c r="J17" s="136">
        <v>1.136</v>
      </c>
      <c r="K17" s="136">
        <v>58.497</v>
      </c>
      <c r="L17" s="136">
        <v>20.678</v>
      </c>
    </row>
    <row r="18" spans="2:12" ht="15.75" customHeight="1">
      <c r="B18" s="138" t="s">
        <v>290</v>
      </c>
      <c r="C18" s="139">
        <f aca="true" t="shared" si="2" ref="C18:L18">AVERAGE(C7,C8,C9,C11,C12,C13,C15,C16,C17)</f>
        <v>2.772777777777778</v>
      </c>
      <c r="D18" s="139">
        <f t="shared" si="2"/>
        <v>23.63</v>
      </c>
      <c r="E18" s="139">
        <f t="shared" si="2"/>
        <v>19.51444444444444</v>
      </c>
      <c r="F18" s="139">
        <f t="shared" si="2"/>
        <v>38.54622222222221</v>
      </c>
      <c r="G18" s="139">
        <f t="shared" si="2"/>
        <v>5.821111111111112</v>
      </c>
      <c r="H18" s="139">
        <f t="shared" si="2"/>
        <v>17.313222222222223</v>
      </c>
      <c r="I18" s="139">
        <f t="shared" si="2"/>
        <v>34.95122222222222</v>
      </c>
      <c r="J18" s="139">
        <f t="shared" si="2"/>
        <v>1.0593333333333332</v>
      </c>
      <c r="K18" s="139">
        <f t="shared" si="2"/>
        <v>57.682</v>
      </c>
      <c r="L18" s="139">
        <f t="shared" si="2"/>
        <v>19.789</v>
      </c>
    </row>
    <row r="19" spans="2:12" ht="15.75" customHeight="1">
      <c r="B19" s="26" t="s">
        <v>291</v>
      </c>
      <c r="C19" s="136">
        <v>3.12</v>
      </c>
      <c r="D19" s="136">
        <v>26.872</v>
      </c>
      <c r="E19" s="136">
        <v>21.944</v>
      </c>
      <c r="F19" s="136">
        <v>43.235</v>
      </c>
      <c r="G19" s="136">
        <v>6.545</v>
      </c>
      <c r="H19" s="136">
        <v>19.458</v>
      </c>
      <c r="I19" s="136">
        <v>35.952</v>
      </c>
      <c r="J19" s="136">
        <v>1.23</v>
      </c>
      <c r="K19" s="136">
        <v>60.954</v>
      </c>
      <c r="L19" s="136">
        <v>22.18</v>
      </c>
    </row>
    <row r="20" spans="2:12" ht="15.75" customHeight="1">
      <c r="B20" s="26" t="s">
        <v>292</v>
      </c>
      <c r="C20" s="136">
        <v>3.056</v>
      </c>
      <c r="D20" s="136">
        <v>26.136</v>
      </c>
      <c r="E20" s="136">
        <v>21.501</v>
      </c>
      <c r="F20" s="136">
        <v>42.276</v>
      </c>
      <c r="G20" s="136">
        <v>6.412</v>
      </c>
      <c r="H20" s="136">
        <v>19.069</v>
      </c>
      <c r="I20" s="136">
        <v>36.081</v>
      </c>
      <c r="J20" s="136">
        <v>1.212</v>
      </c>
      <c r="K20" s="136">
        <v>59.991</v>
      </c>
      <c r="L20" s="136">
        <v>21.726</v>
      </c>
    </row>
    <row r="21" spans="2:12" ht="15.75" customHeight="1">
      <c r="B21" s="26" t="s">
        <v>293</v>
      </c>
      <c r="C21" s="136">
        <v>3.082</v>
      </c>
      <c r="D21" s="136">
        <v>26.623</v>
      </c>
      <c r="E21" s="136">
        <v>21.683</v>
      </c>
      <c r="F21" s="136">
        <v>42.564</v>
      </c>
      <c r="G21" s="136">
        <v>6.466</v>
      </c>
      <c r="H21" s="136">
        <v>19.24</v>
      </c>
      <c r="I21" s="136">
        <v>36.207</v>
      </c>
      <c r="J21" s="136">
        <v>1.205</v>
      </c>
      <c r="K21" s="136">
        <v>60.458</v>
      </c>
      <c r="L21" s="136">
        <v>21.897</v>
      </c>
    </row>
    <row r="22" spans="2:12" ht="15.75" customHeight="1">
      <c r="B22" s="138" t="s">
        <v>294</v>
      </c>
      <c r="C22" s="139">
        <f aca="true" t="shared" si="3" ref="C22:K22">AVERAGE(C7,C8,C9,C11,C12,C13,C15,C16,C17,C19,C20,C21)</f>
        <v>2.8510833333333334</v>
      </c>
      <c r="D22" s="139">
        <f t="shared" si="3"/>
        <v>24.358416666666667</v>
      </c>
      <c r="E22" s="139">
        <f t="shared" si="3"/>
        <v>20.063166666666664</v>
      </c>
      <c r="F22" s="139">
        <f t="shared" si="3"/>
        <v>39.58258333333333</v>
      </c>
      <c r="G22" s="139">
        <f t="shared" si="3"/>
        <v>5.984416666666667</v>
      </c>
      <c r="H22" s="139">
        <f t="shared" si="3"/>
        <v>17.79883333333333</v>
      </c>
      <c r="I22" s="139">
        <f t="shared" si="3"/>
        <v>35.23341666666666</v>
      </c>
      <c r="J22" s="139">
        <f t="shared" si="3"/>
        <v>1.0984166666666666</v>
      </c>
      <c r="K22" s="139">
        <f t="shared" si="3"/>
        <v>58.37841666666666</v>
      </c>
      <c r="L22" s="139">
        <v>20.325</v>
      </c>
    </row>
  </sheetData>
  <mergeCells count="1">
    <mergeCell ref="A1:K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C1">
      <selection activeCell="K4" sqref="K4"/>
    </sheetView>
  </sheetViews>
  <sheetFormatPr defaultColWidth="9.00390625" defaultRowHeight="12.75"/>
  <cols>
    <col min="1" max="1" width="9.00390625" style="0" customWidth="1"/>
    <col min="2" max="4" width="10.75390625" style="0" customWidth="1"/>
    <col min="5" max="5" width="9.375" style="0" customWidth="1"/>
    <col min="6" max="8" width="10.75390625" style="0" customWidth="1"/>
    <col min="9" max="9" width="8.75390625" style="0" customWidth="1"/>
    <col min="10" max="11" width="10.75390625" style="0" customWidth="1"/>
    <col min="12" max="12" width="11.625" style="0" customWidth="1"/>
  </cols>
  <sheetData>
    <row r="2" spans="1:11" ht="34.5" customHeight="1">
      <c r="A2" s="172" t="s">
        <v>360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0" ht="12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1" ht="15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62" t="s">
        <v>350</v>
      </c>
    </row>
    <row r="5" spans="2:12" ht="25.5">
      <c r="B5" s="132"/>
      <c r="C5" s="133" t="s">
        <v>96</v>
      </c>
      <c r="D5" s="133" t="s">
        <v>99</v>
      </c>
      <c r="E5" s="133" t="s">
        <v>267</v>
      </c>
      <c r="F5" s="133" t="s">
        <v>268</v>
      </c>
      <c r="G5" s="133" t="s">
        <v>269</v>
      </c>
      <c r="H5" s="133" t="s">
        <v>270</v>
      </c>
      <c r="I5" s="133" t="s">
        <v>103</v>
      </c>
      <c r="J5" s="133" t="s">
        <v>276</v>
      </c>
      <c r="K5" s="133" t="s">
        <v>277</v>
      </c>
      <c r="L5" s="140" t="s">
        <v>97</v>
      </c>
    </row>
    <row r="6" spans="2:12" ht="15.75" customHeight="1">
      <c r="B6" s="69" t="s">
        <v>265</v>
      </c>
      <c r="C6" s="134">
        <v>1</v>
      </c>
      <c r="D6" s="134">
        <v>1</v>
      </c>
      <c r="E6" s="134">
        <v>1</v>
      </c>
      <c r="F6" s="134">
        <v>1</v>
      </c>
      <c r="G6" s="134">
        <v>1</v>
      </c>
      <c r="H6" s="134">
        <v>1</v>
      </c>
      <c r="I6" s="134">
        <v>1</v>
      </c>
      <c r="J6" s="134">
        <v>1</v>
      </c>
      <c r="K6" s="134">
        <v>1</v>
      </c>
      <c r="L6" s="141">
        <v>1000</v>
      </c>
    </row>
    <row r="7" spans="2:12" ht="15.75" customHeight="1">
      <c r="B7" s="26" t="s">
        <v>278</v>
      </c>
      <c r="C7" s="135" t="s">
        <v>252</v>
      </c>
      <c r="D7" s="135" t="s">
        <v>253</v>
      </c>
      <c r="E7" s="135" t="s">
        <v>255</v>
      </c>
      <c r="F7" s="135" t="s">
        <v>256</v>
      </c>
      <c r="G7" s="135" t="s">
        <v>257</v>
      </c>
      <c r="H7" s="135" t="s">
        <v>260</v>
      </c>
      <c r="I7" s="135" t="s">
        <v>261</v>
      </c>
      <c r="J7" s="135" t="s">
        <v>254</v>
      </c>
      <c r="K7" s="135" t="s">
        <v>258</v>
      </c>
      <c r="L7" s="142" t="s">
        <v>259</v>
      </c>
    </row>
    <row r="8" spans="2:12" ht="15.75" customHeight="1">
      <c r="B8" s="26" t="s">
        <v>279</v>
      </c>
      <c r="C8" s="136">
        <v>3.11</v>
      </c>
      <c r="D8" s="136">
        <v>26.666</v>
      </c>
      <c r="E8" s="26">
        <v>21.882</v>
      </c>
      <c r="F8" s="26">
        <v>42.796</v>
      </c>
      <c r="G8" s="136">
        <v>6.524</v>
      </c>
      <c r="H8" s="136">
        <v>19.42</v>
      </c>
      <c r="I8" s="136">
        <v>36.83</v>
      </c>
      <c r="J8" s="136">
        <v>1.2</v>
      </c>
      <c r="K8" s="136">
        <v>60.797</v>
      </c>
      <c r="L8" s="143">
        <v>22.103</v>
      </c>
    </row>
    <row r="9" spans="2:12" ht="15.75" customHeight="1">
      <c r="B9" s="26" t="s">
        <v>280</v>
      </c>
      <c r="C9" s="136">
        <v>3.127</v>
      </c>
      <c r="D9" s="136">
        <v>26.902</v>
      </c>
      <c r="E9" s="136">
        <v>22</v>
      </c>
      <c r="F9" s="136">
        <v>43.028</v>
      </c>
      <c r="G9" s="136">
        <v>6.56</v>
      </c>
      <c r="H9" s="136">
        <v>19.525</v>
      </c>
      <c r="I9" s="136">
        <v>38.333</v>
      </c>
      <c r="J9" s="136">
        <v>1.141</v>
      </c>
      <c r="K9" s="136">
        <v>62.518</v>
      </c>
      <c r="L9" s="143">
        <v>22.222</v>
      </c>
    </row>
    <row r="10" spans="2:12" ht="15.75" customHeight="1">
      <c r="B10" s="26" t="s">
        <v>281</v>
      </c>
      <c r="C10" s="136">
        <v>3.226</v>
      </c>
      <c r="D10" s="136">
        <v>27.837</v>
      </c>
      <c r="E10" s="136">
        <v>22.698</v>
      </c>
      <c r="F10" s="136">
        <v>44.395</v>
      </c>
      <c r="G10" s="136">
        <v>6.768</v>
      </c>
      <c r="H10" s="136">
        <v>20.145</v>
      </c>
      <c r="I10" s="136">
        <v>40.715</v>
      </c>
      <c r="J10" s="136">
        <v>1.169</v>
      </c>
      <c r="K10" s="136">
        <v>65.951</v>
      </c>
      <c r="L10" s="143">
        <v>22.928</v>
      </c>
    </row>
    <row r="11" spans="2:12" ht="15.75" customHeight="1">
      <c r="B11" s="62" t="s">
        <v>282</v>
      </c>
      <c r="C11" s="137">
        <f aca="true" t="shared" si="0" ref="C11:L11">AVERAGE(C8:C10)</f>
        <v>3.1543333333333337</v>
      </c>
      <c r="D11" s="137">
        <f t="shared" si="0"/>
        <v>27.135</v>
      </c>
      <c r="E11" s="137">
        <f t="shared" si="0"/>
        <v>22.19333333333334</v>
      </c>
      <c r="F11" s="137">
        <f t="shared" si="0"/>
        <v>43.40633333333333</v>
      </c>
      <c r="G11" s="137">
        <f t="shared" si="0"/>
        <v>6.617333333333334</v>
      </c>
      <c r="H11" s="137">
        <f t="shared" si="0"/>
        <v>19.69666666666667</v>
      </c>
      <c r="I11" s="137">
        <f t="shared" si="0"/>
        <v>38.626</v>
      </c>
      <c r="J11" s="137">
        <f t="shared" si="0"/>
        <v>1.1700000000000002</v>
      </c>
      <c r="K11" s="137">
        <f t="shared" si="0"/>
        <v>63.08866666666666</v>
      </c>
      <c r="L11" s="144">
        <f t="shared" si="0"/>
        <v>22.417666666666666</v>
      </c>
    </row>
    <row r="12" spans="2:12" ht="15.75" customHeight="1">
      <c r="B12" s="26" t="s">
        <v>283</v>
      </c>
      <c r="C12" s="136">
        <v>3.262</v>
      </c>
      <c r="D12" s="136">
        <v>28.034</v>
      </c>
      <c r="E12" s="136">
        <v>22.952</v>
      </c>
      <c r="F12" s="136">
        <v>44.89</v>
      </c>
      <c r="G12" s="136">
        <v>6.844</v>
      </c>
      <c r="H12" s="136">
        <v>20.37</v>
      </c>
      <c r="I12" s="136">
        <v>41.911</v>
      </c>
      <c r="J12" s="136">
        <v>1.182</v>
      </c>
      <c r="K12" s="136">
        <v>67.498</v>
      </c>
      <c r="L12" s="143">
        <v>23.184</v>
      </c>
    </row>
    <row r="13" spans="2:12" ht="15.75" customHeight="1">
      <c r="B13" s="26" t="s">
        <v>284</v>
      </c>
      <c r="C13" s="136">
        <v>3.329</v>
      </c>
      <c r="D13" s="136">
        <v>28.575</v>
      </c>
      <c r="E13" s="136">
        <v>23.423</v>
      </c>
      <c r="F13" s="136">
        <v>45.812</v>
      </c>
      <c r="G13" s="136">
        <v>6.984</v>
      </c>
      <c r="H13" s="136">
        <v>20.789</v>
      </c>
      <c r="I13" s="136">
        <v>43.067</v>
      </c>
      <c r="J13" s="136">
        <v>1.215</v>
      </c>
      <c r="K13" s="136">
        <v>69.522</v>
      </c>
      <c r="L13" s="143">
        <v>23.66</v>
      </c>
    </row>
    <row r="14" spans="2:12" ht="15.75" customHeight="1">
      <c r="B14" s="26" t="s">
        <v>285</v>
      </c>
      <c r="C14" s="136">
        <v>3.306</v>
      </c>
      <c r="D14" s="136">
        <v>28.528</v>
      </c>
      <c r="E14" s="136">
        <v>23.257</v>
      </c>
      <c r="F14" s="136">
        <v>45.487</v>
      </c>
      <c r="G14" s="136">
        <v>6.934</v>
      </c>
      <c r="H14" s="136">
        <v>20.641</v>
      </c>
      <c r="I14" s="136">
        <v>43.78</v>
      </c>
      <c r="J14" s="136">
        <v>1.225</v>
      </c>
      <c r="K14" s="136">
        <v>69.947</v>
      </c>
      <c r="L14" s="143">
        <v>23.492</v>
      </c>
    </row>
    <row r="15" spans="2:12" ht="15.75" customHeight="1">
      <c r="B15" s="62" t="s">
        <v>286</v>
      </c>
      <c r="C15" s="137">
        <f aca="true" t="shared" si="1" ref="C15:L15">AVERAGE(C8,C9,C10,C12,C13,C14)</f>
        <v>3.226666666666667</v>
      </c>
      <c r="D15" s="137">
        <f t="shared" si="1"/>
        <v>27.756999999999994</v>
      </c>
      <c r="E15" s="137">
        <f t="shared" si="1"/>
        <v>22.702</v>
      </c>
      <c r="F15" s="137">
        <f t="shared" si="1"/>
        <v>44.40133333333333</v>
      </c>
      <c r="G15" s="137">
        <f t="shared" si="1"/>
        <v>6.768999999999999</v>
      </c>
      <c r="H15" s="137">
        <f t="shared" si="1"/>
        <v>20.148333333333337</v>
      </c>
      <c r="I15" s="137">
        <f t="shared" si="1"/>
        <v>40.772666666666666</v>
      </c>
      <c r="J15" s="137">
        <f t="shared" si="1"/>
        <v>1.1886666666666665</v>
      </c>
      <c r="K15" s="137">
        <f t="shared" si="1"/>
        <v>66.03883333333333</v>
      </c>
      <c r="L15" s="144">
        <f t="shared" si="1"/>
        <v>22.9315</v>
      </c>
    </row>
    <row r="16" spans="2:12" ht="15.75" customHeight="1">
      <c r="B16" s="26" t="s">
        <v>287</v>
      </c>
      <c r="C16" s="136">
        <v>3.271</v>
      </c>
      <c r="D16" s="136">
        <v>28.058</v>
      </c>
      <c r="E16" s="136">
        <v>23.015</v>
      </c>
      <c r="F16" s="136">
        <v>45.014</v>
      </c>
      <c r="G16" s="136">
        <v>6.862</v>
      </c>
      <c r="H16" s="136">
        <v>20.426</v>
      </c>
      <c r="I16" s="136">
        <v>43.548</v>
      </c>
      <c r="J16" s="136">
        <v>1.233</v>
      </c>
      <c r="K16" s="136">
        <v>68.447</v>
      </c>
      <c r="L16" s="143">
        <v>23.248</v>
      </c>
    </row>
    <row r="17" spans="2:12" ht="15.75" customHeight="1">
      <c r="B17" s="26" t="s">
        <v>288</v>
      </c>
      <c r="C17" s="136">
        <v>3.242</v>
      </c>
      <c r="D17" s="136">
        <v>27.875</v>
      </c>
      <c r="E17" s="136">
        <v>22.807</v>
      </c>
      <c r="F17" s="136">
        <v>44.606</v>
      </c>
      <c r="G17" s="136">
        <v>6.8</v>
      </c>
      <c r="H17" s="136">
        <v>20.241</v>
      </c>
      <c r="I17" s="136">
        <v>42.023</v>
      </c>
      <c r="J17" s="136">
        <v>1.225</v>
      </c>
      <c r="K17" s="136">
        <v>67.531</v>
      </c>
      <c r="L17" s="143">
        <v>23.037</v>
      </c>
    </row>
    <row r="18" spans="2:12" ht="15.75" customHeight="1">
      <c r="B18" s="26" t="s">
        <v>289</v>
      </c>
      <c r="C18" s="136">
        <v>3.178</v>
      </c>
      <c r="D18" s="136">
        <v>27.298</v>
      </c>
      <c r="E18" s="136">
        <v>22.358</v>
      </c>
      <c r="F18" s="136">
        <v>43.728</v>
      </c>
      <c r="G18" s="136">
        <v>6.666</v>
      </c>
      <c r="H18" s="136">
        <v>19.843</v>
      </c>
      <c r="I18" s="136">
        <v>41.657</v>
      </c>
      <c r="J18" s="136">
        <v>1.203</v>
      </c>
      <c r="K18" s="136">
        <v>67.543</v>
      </c>
      <c r="L18" s="143">
        <v>22.583</v>
      </c>
    </row>
    <row r="19" spans="2:12" ht="15.75" customHeight="1">
      <c r="B19" s="62" t="s">
        <v>290</v>
      </c>
      <c r="C19" s="137">
        <f aca="true" t="shared" si="2" ref="C19:L19">AVERAGE(C8,C9,C10,C12,C13,C14,C16,C17,C18)</f>
        <v>3.2278888888888897</v>
      </c>
      <c r="D19" s="137">
        <f t="shared" si="2"/>
        <v>27.752555555555553</v>
      </c>
      <c r="E19" s="137">
        <f t="shared" si="2"/>
        <v>22.710222222222225</v>
      </c>
      <c r="F19" s="137">
        <f t="shared" si="2"/>
        <v>44.41733333333334</v>
      </c>
      <c r="G19" s="137">
        <f t="shared" si="2"/>
        <v>6.771333333333333</v>
      </c>
      <c r="H19" s="137">
        <f t="shared" si="2"/>
        <v>20.155555555555555</v>
      </c>
      <c r="I19" s="137">
        <f t="shared" si="2"/>
        <v>41.31822222222222</v>
      </c>
      <c r="J19" s="137">
        <f t="shared" si="2"/>
        <v>1.1992222222222222</v>
      </c>
      <c r="K19" s="137">
        <f t="shared" si="2"/>
        <v>66.63933333333334</v>
      </c>
      <c r="L19" s="144">
        <f t="shared" si="2"/>
        <v>22.939666666666668</v>
      </c>
    </row>
    <row r="20" spans="2:12" ht="15.75" customHeight="1">
      <c r="B20" s="26" t="s">
        <v>291</v>
      </c>
      <c r="C20" s="136">
        <v>3.17</v>
      </c>
      <c r="D20" s="136">
        <v>27.369</v>
      </c>
      <c r="E20" s="136">
        <v>22.306</v>
      </c>
      <c r="F20" s="136">
        <v>43.627</v>
      </c>
      <c r="G20" s="136">
        <v>6.651</v>
      </c>
      <c r="H20" s="136">
        <v>19.797</v>
      </c>
      <c r="I20" s="136">
        <v>40.681</v>
      </c>
      <c r="J20" s="136">
        <v>1.192</v>
      </c>
      <c r="K20" s="136">
        <v>67.47</v>
      </c>
      <c r="L20" s="143">
        <v>22.531</v>
      </c>
    </row>
    <row r="21" spans="2:12" ht="15.75" customHeight="1">
      <c r="B21" s="26" t="s">
        <v>292</v>
      </c>
      <c r="C21" s="136">
        <v>3.142</v>
      </c>
      <c r="D21" s="136">
        <v>26.939</v>
      </c>
      <c r="E21" s="136">
        <v>22.106</v>
      </c>
      <c r="F21" s="136">
        <v>43.236</v>
      </c>
      <c r="G21" s="136">
        <v>6.591</v>
      </c>
      <c r="H21" s="136">
        <v>19.62</v>
      </c>
      <c r="I21" s="136">
        <v>41.75</v>
      </c>
      <c r="J21" s="136">
        <v>1.188</v>
      </c>
      <c r="K21" s="136">
        <v>67.807</v>
      </c>
      <c r="L21" s="143">
        <v>22.329</v>
      </c>
    </row>
    <row r="22" spans="2:12" ht="15.75" customHeight="1">
      <c r="B22" s="26" t="s">
        <v>293</v>
      </c>
      <c r="C22" s="136">
        <v>3.093</v>
      </c>
      <c r="D22" s="136">
        <v>26.58</v>
      </c>
      <c r="E22" s="136">
        <v>21.759</v>
      </c>
      <c r="F22" s="136">
        <v>42.557</v>
      </c>
      <c r="G22" s="136">
        <v>6.488</v>
      </c>
      <c r="H22" s="136">
        <v>19.311</v>
      </c>
      <c r="I22" s="136">
        <v>42.059</v>
      </c>
      <c r="J22" s="136">
        <v>1.181</v>
      </c>
      <c r="K22" s="136">
        <v>67.827</v>
      </c>
      <c r="L22" s="143">
        <v>21.979</v>
      </c>
    </row>
    <row r="23" spans="2:12" ht="15.75" customHeight="1">
      <c r="B23" s="138" t="s">
        <v>295</v>
      </c>
      <c r="C23" s="139">
        <f aca="true" t="shared" si="3" ref="C23:L23">AVERAGE(C8,C9,C10,C12,C13,C14,C16,C17,C18,C20,C21,C22)</f>
        <v>3.2046666666666668</v>
      </c>
      <c r="D23" s="139">
        <f t="shared" si="3"/>
        <v>27.55508333333333</v>
      </c>
      <c r="E23" s="139">
        <f t="shared" si="3"/>
        <v>22.54691666666667</v>
      </c>
      <c r="F23" s="139">
        <f t="shared" si="3"/>
        <v>44.098000000000006</v>
      </c>
      <c r="G23" s="139">
        <f t="shared" si="3"/>
        <v>6.722666666666665</v>
      </c>
      <c r="H23" s="139">
        <f t="shared" si="3"/>
        <v>20.01066666666667</v>
      </c>
      <c r="I23" s="139">
        <f t="shared" si="3"/>
        <v>41.36283333333333</v>
      </c>
      <c r="J23" s="139">
        <f t="shared" si="3"/>
        <v>1.1961666666666666</v>
      </c>
      <c r="K23" s="139">
        <f t="shared" si="3"/>
        <v>66.90483333333334</v>
      </c>
      <c r="L23" s="145">
        <f t="shared" si="3"/>
        <v>22.774666666666665</v>
      </c>
    </row>
  </sheetData>
  <mergeCells count="1">
    <mergeCell ref="A2:K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D1">
      <selection activeCell="A7" sqref="A7"/>
    </sheetView>
  </sheetViews>
  <sheetFormatPr defaultColWidth="9.00390625" defaultRowHeight="12.75"/>
  <cols>
    <col min="1" max="1" width="7.25390625" style="0" customWidth="1"/>
    <col min="2" max="2" width="10.75390625" style="149" customWidth="1"/>
    <col min="3" max="3" width="9.625" style="149" customWidth="1"/>
    <col min="4" max="4" width="10.75390625" style="149" customWidth="1"/>
    <col min="5" max="5" width="9.00390625" style="149" customWidth="1"/>
    <col min="6" max="8" width="10.75390625" style="149" customWidth="1"/>
    <col min="9" max="9" width="8.625" style="149" customWidth="1"/>
    <col min="10" max="11" width="10.75390625" style="149" customWidth="1"/>
    <col min="12" max="12" width="10.00390625" style="0" customWidth="1"/>
    <col min="13" max="16384" width="10.75390625" style="0" customWidth="1"/>
  </cols>
  <sheetData>
    <row r="1" spans="1:11" ht="18">
      <c r="A1" s="172" t="s">
        <v>352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0" ht="18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1" ht="18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62" t="s">
        <v>351</v>
      </c>
    </row>
    <row r="4" spans="2:12" s="146" customFormat="1" ht="25.5">
      <c r="B4" s="132"/>
      <c r="C4" s="133" t="s">
        <v>96</v>
      </c>
      <c r="D4" s="133" t="s">
        <v>99</v>
      </c>
      <c r="E4" s="133" t="s">
        <v>267</v>
      </c>
      <c r="F4" s="133" t="s">
        <v>268</v>
      </c>
      <c r="G4" s="133" t="s">
        <v>269</v>
      </c>
      <c r="H4" s="133" t="s">
        <v>270</v>
      </c>
      <c r="I4" s="133" t="s">
        <v>103</v>
      </c>
      <c r="J4" s="133" t="s">
        <v>276</v>
      </c>
      <c r="K4" s="133" t="s">
        <v>277</v>
      </c>
      <c r="L4" s="133" t="s">
        <v>97</v>
      </c>
    </row>
    <row r="5" spans="2:17" s="54" customFormat="1" ht="15.75" customHeight="1">
      <c r="B5" s="69" t="s">
        <v>265</v>
      </c>
      <c r="C5" s="134">
        <v>1</v>
      </c>
      <c r="D5" s="134">
        <v>1</v>
      </c>
      <c r="E5" s="134">
        <v>1</v>
      </c>
      <c r="F5" s="134">
        <v>1</v>
      </c>
      <c r="G5" s="134">
        <v>1</v>
      </c>
      <c r="H5" s="134">
        <v>1</v>
      </c>
      <c r="I5" s="134">
        <v>1</v>
      </c>
      <c r="J5" s="134">
        <v>1</v>
      </c>
      <c r="K5" s="134">
        <v>1</v>
      </c>
      <c r="L5" s="134">
        <v>1000</v>
      </c>
      <c r="M5" s="147"/>
      <c r="N5" s="147"/>
      <c r="O5" s="147"/>
      <c r="P5" s="147"/>
      <c r="Q5" s="147"/>
    </row>
    <row r="6" spans="2:17" ht="15.75" customHeight="1">
      <c r="B6" s="26" t="s">
        <v>278</v>
      </c>
      <c r="C6" s="135" t="s">
        <v>252</v>
      </c>
      <c r="D6" s="135" t="s">
        <v>253</v>
      </c>
      <c r="E6" s="135" t="s">
        <v>255</v>
      </c>
      <c r="F6" s="135" t="s">
        <v>256</v>
      </c>
      <c r="G6" s="135" t="s">
        <v>257</v>
      </c>
      <c r="H6" s="135" t="s">
        <v>260</v>
      </c>
      <c r="I6" s="135" t="s">
        <v>261</v>
      </c>
      <c r="J6" s="135" t="s">
        <v>254</v>
      </c>
      <c r="K6" s="135" t="s">
        <v>258</v>
      </c>
      <c r="L6" s="135" t="s">
        <v>259</v>
      </c>
      <c r="M6" s="148"/>
      <c r="N6" s="148"/>
      <c r="O6" s="148"/>
      <c r="P6" s="148"/>
      <c r="Q6" s="148"/>
    </row>
    <row r="7" spans="2:12" ht="15.75" customHeight="1">
      <c r="B7" s="26" t="s">
        <v>279</v>
      </c>
      <c r="C7" s="136">
        <v>3.076</v>
      </c>
      <c r="D7" s="136">
        <v>26.287</v>
      </c>
      <c r="E7" s="136">
        <v>21.639</v>
      </c>
      <c r="F7" s="136">
        <v>42.323</v>
      </c>
      <c r="G7" s="136">
        <v>6.452</v>
      </c>
      <c r="H7" s="136">
        <v>19.205</v>
      </c>
      <c r="I7" s="136">
        <v>41.687</v>
      </c>
      <c r="J7" s="136">
        <v>1.175</v>
      </c>
      <c r="K7" s="136">
        <v>68.366</v>
      </c>
      <c r="L7" s="136">
        <v>21.858</v>
      </c>
    </row>
    <row r="8" spans="2:12" ht="15.75" customHeight="1">
      <c r="B8" s="26" t="s">
        <v>280</v>
      </c>
      <c r="C8" s="136">
        <v>3.071</v>
      </c>
      <c r="D8" s="136">
        <v>26.291</v>
      </c>
      <c r="E8" s="136">
        <v>21.606</v>
      </c>
      <c r="F8" s="136">
        <v>42.258</v>
      </c>
      <c r="G8" s="136">
        <v>6.442</v>
      </c>
      <c r="H8" s="136">
        <v>19.176</v>
      </c>
      <c r="I8" s="136">
        <v>42.893</v>
      </c>
      <c r="J8" s="136">
        <v>1.184</v>
      </c>
      <c r="K8" s="136">
        <v>68.763</v>
      </c>
      <c r="L8" s="136">
        <v>21.825</v>
      </c>
    </row>
    <row r="9" spans="2:12" ht="15.75" customHeight="1">
      <c r="B9" s="26" t="s">
        <v>281</v>
      </c>
      <c r="C9" s="136">
        <v>3.026</v>
      </c>
      <c r="D9" s="136">
        <v>25.934</v>
      </c>
      <c r="E9" s="136">
        <v>21.288</v>
      </c>
      <c r="F9" s="136">
        <v>41.635</v>
      </c>
      <c r="G9" s="136">
        <v>6.347</v>
      </c>
      <c r="H9" s="136">
        <v>18.893</v>
      </c>
      <c r="I9" s="136">
        <v>43.096</v>
      </c>
      <c r="J9" s="136">
        <v>1.17</v>
      </c>
      <c r="K9" s="136">
        <v>68.071</v>
      </c>
      <c r="L9" s="136">
        <v>21.503</v>
      </c>
    </row>
    <row r="10" spans="2:12" s="1" customFormat="1" ht="15.75" customHeight="1">
      <c r="B10" s="62" t="s">
        <v>282</v>
      </c>
      <c r="C10" s="137">
        <f aca="true" t="shared" si="0" ref="C10:L10">AVERAGE(C7:C9)</f>
        <v>3.0576666666666665</v>
      </c>
      <c r="D10" s="137">
        <f t="shared" si="0"/>
        <v>26.170666666666666</v>
      </c>
      <c r="E10" s="137">
        <f t="shared" si="0"/>
        <v>21.511</v>
      </c>
      <c r="F10" s="137">
        <f t="shared" si="0"/>
        <v>42.072</v>
      </c>
      <c r="G10" s="137">
        <f t="shared" si="0"/>
        <v>6.413666666666667</v>
      </c>
      <c r="H10" s="137">
        <f t="shared" si="0"/>
        <v>19.091333333333335</v>
      </c>
      <c r="I10" s="137">
        <f t="shared" si="0"/>
        <v>42.55866666666666</v>
      </c>
      <c r="J10" s="137">
        <f t="shared" si="0"/>
        <v>1.1763333333333332</v>
      </c>
      <c r="K10" s="137">
        <f t="shared" si="0"/>
        <v>68.4</v>
      </c>
      <c r="L10" s="137">
        <f t="shared" si="0"/>
        <v>21.72866666666667</v>
      </c>
    </row>
    <row r="11" spans="2:12" ht="15.75" customHeight="1">
      <c r="B11" s="26" t="s">
        <v>283</v>
      </c>
      <c r="C11" s="136">
        <v>3.022</v>
      </c>
      <c r="D11" s="136">
        <v>26.393</v>
      </c>
      <c r="E11" s="136">
        <v>21.259</v>
      </c>
      <c r="F11" s="136">
        <v>41.578</v>
      </c>
      <c r="G11" s="136">
        <v>6.339</v>
      </c>
      <c r="H11" s="136">
        <v>18.867</v>
      </c>
      <c r="I11" s="136">
        <v>43.741</v>
      </c>
      <c r="J11" s="136">
        <v>1.145</v>
      </c>
      <c r="K11" s="136">
        <v>69.329</v>
      </c>
      <c r="L11" s="136">
        <v>21.473</v>
      </c>
    </row>
    <row r="12" spans="2:12" ht="15.75" customHeight="1">
      <c r="B12" s="26" t="s">
        <v>284</v>
      </c>
      <c r="C12" s="136">
        <v>3.103</v>
      </c>
      <c r="D12" s="136">
        <v>27.417</v>
      </c>
      <c r="E12" s="136">
        <v>21.831</v>
      </c>
      <c r="F12" s="136">
        <v>42.699</v>
      </c>
      <c r="G12" s="136">
        <v>6.509</v>
      </c>
      <c r="H12" s="136">
        <v>19.376</v>
      </c>
      <c r="I12" s="136">
        <v>47.095</v>
      </c>
      <c r="J12" s="136">
        <v>1.168</v>
      </c>
      <c r="K12" s="136">
        <v>71.114</v>
      </c>
      <c r="L12" s="136">
        <v>22.052</v>
      </c>
    </row>
    <row r="13" spans="2:12" ht="15.75" customHeight="1">
      <c r="B13" s="26" t="s">
        <v>285</v>
      </c>
      <c r="C13" s="136">
        <v>3.082</v>
      </c>
      <c r="D13" s="136">
        <v>27.16</v>
      </c>
      <c r="E13" s="136">
        <v>21.686</v>
      </c>
      <c r="F13" s="136">
        <v>42.413</v>
      </c>
      <c r="G13" s="136">
        <v>6.466</v>
      </c>
      <c r="H13" s="136">
        <v>19.246</v>
      </c>
      <c r="I13" s="136">
        <v>44.735</v>
      </c>
      <c r="J13" s="136">
        <v>1.178</v>
      </c>
      <c r="K13" s="136">
        <v>67.456</v>
      </c>
      <c r="L13" s="136">
        <v>21.905</v>
      </c>
    </row>
    <row r="14" spans="2:12" s="1" customFormat="1" ht="15.75" customHeight="1">
      <c r="B14" s="62" t="s">
        <v>286</v>
      </c>
      <c r="C14" s="137">
        <f aca="true" t="shared" si="1" ref="C14:L14">AVERAGE(C7,C8,C9,C11,C12,C13)</f>
        <v>3.063333333333333</v>
      </c>
      <c r="D14" s="137">
        <f t="shared" si="1"/>
        <v>26.580333333333332</v>
      </c>
      <c r="E14" s="137">
        <f t="shared" si="1"/>
        <v>21.5515</v>
      </c>
      <c r="F14" s="137">
        <f t="shared" si="1"/>
        <v>42.151</v>
      </c>
      <c r="G14" s="137">
        <f t="shared" si="1"/>
        <v>6.425833333333333</v>
      </c>
      <c r="H14" s="137">
        <f t="shared" si="1"/>
        <v>19.127166666666668</v>
      </c>
      <c r="I14" s="137">
        <f t="shared" si="1"/>
        <v>43.87449999999999</v>
      </c>
      <c r="J14" s="137">
        <f t="shared" si="1"/>
        <v>1.17</v>
      </c>
      <c r="K14" s="137">
        <f t="shared" si="1"/>
        <v>68.84983333333334</v>
      </c>
      <c r="L14" s="137">
        <f t="shared" si="1"/>
        <v>21.769333333333336</v>
      </c>
    </row>
    <row r="15" spans="2:12" ht="15.75" customHeight="1">
      <c r="B15" s="26" t="s">
        <v>287</v>
      </c>
      <c r="C15" s="136">
        <v>3.091</v>
      </c>
      <c r="D15" s="136">
        <v>27.423</v>
      </c>
      <c r="E15" s="136">
        <v>21.749</v>
      </c>
      <c r="F15" s="136">
        <v>42.537</v>
      </c>
      <c r="G15" s="136">
        <v>6.485</v>
      </c>
      <c r="H15" s="136">
        <v>19.303</v>
      </c>
      <c r="I15" s="136">
        <v>45.179</v>
      </c>
      <c r="J15" s="136">
        <v>1.194</v>
      </c>
      <c r="K15" s="136">
        <v>68.189</v>
      </c>
      <c r="L15" s="136">
        <v>21.969</v>
      </c>
    </row>
    <row r="16" spans="2:12" ht="15.75" customHeight="1">
      <c r="B16" s="26" t="s">
        <v>288</v>
      </c>
      <c r="C16" s="136">
        <v>3.089</v>
      </c>
      <c r="D16" s="136">
        <v>27.403</v>
      </c>
      <c r="E16" s="136">
        <v>21.734</v>
      </c>
      <c r="F16" s="136">
        <v>42.508</v>
      </c>
      <c r="G16" s="136">
        <v>6.48</v>
      </c>
      <c r="H16" s="136">
        <v>19.289</v>
      </c>
      <c r="I16" s="136">
        <v>46.053</v>
      </c>
      <c r="J16" s="136">
        <v>1.202</v>
      </c>
      <c r="K16" s="136">
        <v>69.95</v>
      </c>
      <c r="L16" s="136">
        <v>21.953</v>
      </c>
    </row>
    <row r="17" spans="2:12" ht="15.75" customHeight="1">
      <c r="B17" s="26" t="s">
        <v>289</v>
      </c>
      <c r="C17" s="136">
        <v>3.129</v>
      </c>
      <c r="D17" s="136">
        <v>28.122</v>
      </c>
      <c r="E17" s="136">
        <v>22.01</v>
      </c>
      <c r="F17" s="136">
        <v>43.048</v>
      </c>
      <c r="G17" s="136">
        <v>6.563</v>
      </c>
      <c r="H17" s="136">
        <v>19.534</v>
      </c>
      <c r="I17" s="136">
        <v>49.383</v>
      </c>
      <c r="J17" s="136">
        <v>1.215</v>
      </c>
      <c r="K17" s="136">
        <v>70.81</v>
      </c>
      <c r="L17" s="136">
        <v>22.232</v>
      </c>
    </row>
    <row r="18" spans="2:12" s="1" customFormat="1" ht="15.75" customHeight="1">
      <c r="B18" s="62" t="s">
        <v>290</v>
      </c>
      <c r="C18" s="137">
        <f aca="true" t="shared" si="2" ref="C18:L18">AVERAGE(C7,C8,C9,C11,C12,C13,C15,C16,C17)</f>
        <v>3.0765555555555557</v>
      </c>
      <c r="D18" s="137">
        <f t="shared" si="2"/>
        <v>26.936666666666667</v>
      </c>
      <c r="E18" s="137">
        <f t="shared" si="2"/>
        <v>21.644666666666666</v>
      </c>
      <c r="F18" s="137">
        <f t="shared" si="2"/>
        <v>42.33322222222222</v>
      </c>
      <c r="G18" s="137">
        <f t="shared" si="2"/>
        <v>6.453666666666667</v>
      </c>
      <c r="H18" s="137">
        <f t="shared" si="2"/>
        <v>19.20988888888889</v>
      </c>
      <c r="I18" s="137">
        <f t="shared" si="2"/>
        <v>44.87355555555555</v>
      </c>
      <c r="J18" s="137">
        <f t="shared" si="2"/>
        <v>1.181222222222222</v>
      </c>
      <c r="K18" s="137">
        <f t="shared" si="2"/>
        <v>69.11644444444444</v>
      </c>
      <c r="L18" s="137">
        <f t="shared" si="2"/>
        <v>21.863333333333333</v>
      </c>
    </row>
    <row r="19" spans="2:12" ht="15.75" customHeight="1">
      <c r="B19" s="26" t="s">
        <v>291</v>
      </c>
      <c r="C19" s="136">
        <v>3.175</v>
      </c>
      <c r="D19" s="136">
        <v>28.866</v>
      </c>
      <c r="E19" s="136">
        <v>22.341</v>
      </c>
      <c r="F19" s="136">
        <v>43.501</v>
      </c>
      <c r="G19" s="136">
        <v>6.661</v>
      </c>
      <c r="H19" s="136">
        <v>19.828</v>
      </c>
      <c r="I19" s="136">
        <v>50.957</v>
      </c>
      <c r="J19" s="136">
        <v>1.239</v>
      </c>
      <c r="K19" s="136">
        <v>74.028</v>
      </c>
      <c r="L19" s="136">
        <v>22.566</v>
      </c>
    </row>
    <row r="20" spans="2:12" ht="15.75" customHeight="1">
      <c r="B20" s="26" t="s">
        <v>292</v>
      </c>
      <c r="C20" s="136">
        <v>3.117</v>
      </c>
      <c r="D20" s="136">
        <v>28.182</v>
      </c>
      <c r="E20" s="136">
        <v>21.933</v>
      </c>
      <c r="F20" s="136">
        <v>42.897</v>
      </c>
      <c r="G20" s="136">
        <v>6.539</v>
      </c>
      <c r="H20" s="136">
        <v>19.466</v>
      </c>
      <c r="I20" s="136">
        <v>50.146</v>
      </c>
      <c r="J20" s="136">
        <v>1.239</v>
      </c>
      <c r="K20" s="136">
        <v>71.53</v>
      </c>
      <c r="L20" s="136">
        <v>22.154</v>
      </c>
    </row>
    <row r="21" spans="2:12" ht="15.75" customHeight="1">
      <c r="B21" s="26" t="s">
        <v>293</v>
      </c>
      <c r="C21" s="136">
        <v>3.161</v>
      </c>
      <c r="D21" s="136">
        <v>28.744</v>
      </c>
      <c r="E21" s="136">
        <v>22.241</v>
      </c>
      <c r="F21" s="136">
        <v>43.501</v>
      </c>
      <c r="G21" s="136">
        <v>6.632</v>
      </c>
      <c r="H21" s="136">
        <v>19.74</v>
      </c>
      <c r="I21" s="136">
        <v>48.639</v>
      </c>
      <c r="J21" s="136">
        <v>1.25</v>
      </c>
      <c r="K21" s="136">
        <v>70.929</v>
      </c>
      <c r="L21" s="136">
        <v>22.466</v>
      </c>
    </row>
    <row r="22" spans="2:12" s="1" customFormat="1" ht="15.75" customHeight="1">
      <c r="B22" s="62" t="s">
        <v>296</v>
      </c>
      <c r="C22" s="137">
        <f aca="true" t="shared" si="3" ref="C22:L22">AVERAGE(C7,C8,C9,C11,C12,C13,C15,C16,C17,C19,C20,C21)</f>
        <v>3.095166666666667</v>
      </c>
      <c r="D22" s="137">
        <f t="shared" si="3"/>
        <v>27.35183333333333</v>
      </c>
      <c r="E22" s="137">
        <f t="shared" si="3"/>
        <v>21.776416666666666</v>
      </c>
      <c r="F22" s="137">
        <f t="shared" si="3"/>
        <v>42.57483333333332</v>
      </c>
      <c r="G22" s="137">
        <f t="shared" si="3"/>
        <v>6.492916666666667</v>
      </c>
      <c r="H22" s="137">
        <f t="shared" si="3"/>
        <v>19.32691666666667</v>
      </c>
      <c r="I22" s="137">
        <f t="shared" si="3"/>
        <v>46.13366666666666</v>
      </c>
      <c r="J22" s="137">
        <f t="shared" si="3"/>
        <v>1.1965833333333333</v>
      </c>
      <c r="K22" s="137">
        <f t="shared" si="3"/>
        <v>69.87791666666666</v>
      </c>
      <c r="L22" s="137">
        <f t="shared" si="3"/>
        <v>21.996333333333336</v>
      </c>
    </row>
  </sheetData>
  <mergeCells count="1">
    <mergeCell ref="A1:K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7"/>
  <sheetViews>
    <sheetView workbookViewId="0" topLeftCell="A1">
      <selection activeCell="G117" sqref="G117"/>
    </sheetView>
  </sheetViews>
  <sheetFormatPr defaultColWidth="9.00390625" defaultRowHeight="12.75"/>
  <cols>
    <col min="1" max="1" width="8.625" style="0" customWidth="1"/>
    <col min="2" max="2" width="16.125" style="0" customWidth="1"/>
    <col min="3" max="3" width="12.00390625" style="0" customWidth="1"/>
    <col min="4" max="4" width="10.625" style="0" customWidth="1"/>
    <col min="5" max="5" width="13.00390625" style="0" customWidth="1"/>
  </cols>
  <sheetData>
    <row r="1" ht="12.75">
      <c r="F1" t="s">
        <v>340</v>
      </c>
    </row>
    <row r="2" ht="12.75">
      <c r="B2" s="1" t="s">
        <v>297</v>
      </c>
    </row>
    <row r="4" spans="2:5" ht="12.75">
      <c r="B4" s="153" t="s">
        <v>298</v>
      </c>
      <c r="C4" s="16" t="s">
        <v>299</v>
      </c>
      <c r="D4" s="16" t="s">
        <v>300</v>
      </c>
      <c r="E4" s="152" t="s">
        <v>301</v>
      </c>
    </row>
    <row r="5" spans="2:5" s="150" customFormat="1" ht="12.75">
      <c r="B5" s="84"/>
      <c r="C5" s="84"/>
      <c r="D5" s="84"/>
      <c r="E5" s="24" t="s">
        <v>302</v>
      </c>
    </row>
    <row r="6" spans="2:5" ht="12.75">
      <c r="B6" s="154" t="s">
        <v>303</v>
      </c>
      <c r="C6" s="76">
        <v>1704534</v>
      </c>
      <c r="D6" s="76">
        <v>466847</v>
      </c>
      <c r="E6" s="78">
        <v>3651</v>
      </c>
    </row>
    <row r="7" spans="2:5" ht="12.75">
      <c r="B7" s="155" t="s">
        <v>304</v>
      </c>
      <c r="C7" s="64">
        <v>997875</v>
      </c>
      <c r="D7" s="64">
        <v>377637</v>
      </c>
      <c r="E7" s="57">
        <v>2642</v>
      </c>
    </row>
    <row r="8" spans="2:5" ht="12.75">
      <c r="B8" s="156" t="s">
        <v>305</v>
      </c>
      <c r="C8" s="157">
        <v>2547522</v>
      </c>
      <c r="D8" s="157">
        <v>357353</v>
      </c>
      <c r="E8" s="158">
        <v>7129</v>
      </c>
    </row>
    <row r="9" spans="2:5" ht="10.5" customHeight="1">
      <c r="B9" s="155"/>
      <c r="C9" s="10"/>
      <c r="D9" s="64"/>
      <c r="E9" s="57"/>
    </row>
    <row r="10" spans="2:5" ht="12.75">
      <c r="B10" s="154" t="s">
        <v>306</v>
      </c>
      <c r="C10" s="76">
        <v>1580224</v>
      </c>
      <c r="D10" s="76">
        <v>449259</v>
      </c>
      <c r="E10" s="78">
        <v>3517</v>
      </c>
    </row>
    <row r="11" spans="2:5" ht="12.75">
      <c r="B11" s="155" t="s">
        <v>307</v>
      </c>
      <c r="C11" s="64">
        <v>906546</v>
      </c>
      <c r="D11" s="64">
        <v>370000</v>
      </c>
      <c r="E11" s="57">
        <v>2450</v>
      </c>
    </row>
    <row r="12" spans="2:5" ht="12.75">
      <c r="B12" s="156" t="s">
        <v>308</v>
      </c>
      <c r="C12" s="157">
        <v>3542658</v>
      </c>
      <c r="D12" s="157">
        <v>434619</v>
      </c>
      <c r="E12" s="158">
        <v>8151</v>
      </c>
    </row>
    <row r="13" spans="2:5" ht="10.5" customHeight="1">
      <c r="B13" s="155"/>
      <c r="C13" s="64"/>
      <c r="D13" s="64"/>
      <c r="E13" s="57"/>
    </row>
    <row r="14" spans="2:5" ht="12.75">
      <c r="B14" s="154" t="s">
        <v>317</v>
      </c>
      <c r="C14" s="76">
        <v>1516430</v>
      </c>
      <c r="D14" s="76">
        <v>453915</v>
      </c>
      <c r="E14" s="78">
        <v>3341</v>
      </c>
    </row>
    <row r="15" spans="2:5" ht="12.75">
      <c r="B15" s="155" t="s">
        <v>318</v>
      </c>
      <c r="C15" s="64">
        <v>1484555</v>
      </c>
      <c r="D15" s="64">
        <v>454000</v>
      </c>
      <c r="E15" s="57">
        <v>3270</v>
      </c>
    </row>
    <row r="16" spans="2:5" ht="12.75">
      <c r="B16" s="156" t="s">
        <v>319</v>
      </c>
      <c r="C16" s="157">
        <v>3331273</v>
      </c>
      <c r="D16" s="157">
        <v>421755</v>
      </c>
      <c r="E16" s="158">
        <v>7899</v>
      </c>
    </row>
    <row r="17" spans="2:5" ht="10.5" customHeight="1">
      <c r="B17" s="155"/>
      <c r="C17" s="64"/>
      <c r="D17" s="10"/>
      <c r="E17" s="57"/>
    </row>
    <row r="18" spans="2:5" ht="12.75">
      <c r="B18" s="154" t="s">
        <v>309</v>
      </c>
      <c r="C18" s="76">
        <v>1536697</v>
      </c>
      <c r="D18" s="76">
        <v>450622</v>
      </c>
      <c r="E18" s="78">
        <v>3408</v>
      </c>
    </row>
    <row r="19" spans="2:5" ht="12.75">
      <c r="B19" s="155" t="s">
        <v>320</v>
      </c>
      <c r="C19" s="64">
        <v>1940573</v>
      </c>
      <c r="D19" s="64">
        <v>450000</v>
      </c>
      <c r="E19" s="57">
        <v>4312</v>
      </c>
    </row>
    <row r="20" spans="2:5" ht="12.75">
      <c r="B20" s="156" t="s">
        <v>321</v>
      </c>
      <c r="C20" s="157">
        <v>2702456</v>
      </c>
      <c r="D20" s="157">
        <v>419000</v>
      </c>
      <c r="E20" s="158">
        <v>6450</v>
      </c>
    </row>
    <row r="21" spans="2:5" ht="10.5" customHeight="1">
      <c r="B21" s="155"/>
      <c r="C21" s="64"/>
      <c r="D21" s="64"/>
      <c r="E21" s="57"/>
    </row>
    <row r="22" spans="2:5" ht="12.75">
      <c r="B22" s="154" t="s">
        <v>322</v>
      </c>
      <c r="C22" s="76">
        <v>1624407</v>
      </c>
      <c r="D22" s="76">
        <v>469358</v>
      </c>
      <c r="E22" s="78">
        <v>3461</v>
      </c>
    </row>
    <row r="23" spans="2:5" ht="12.75">
      <c r="B23" s="155" t="s">
        <v>323</v>
      </c>
      <c r="C23" s="64">
        <v>1970294</v>
      </c>
      <c r="D23" s="64">
        <v>460000</v>
      </c>
      <c r="E23" s="57">
        <v>4283</v>
      </c>
    </row>
    <row r="24" spans="2:5" ht="12.75">
      <c r="B24" s="156" t="s">
        <v>324</v>
      </c>
      <c r="C24" s="157">
        <v>3732792</v>
      </c>
      <c r="D24" s="157">
        <v>426000</v>
      </c>
      <c r="E24" s="158">
        <v>8762</v>
      </c>
    </row>
    <row r="25" spans="2:5" ht="10.5" customHeight="1">
      <c r="B25" s="155"/>
      <c r="C25" s="64"/>
      <c r="D25" s="64"/>
      <c r="E25" s="57"/>
    </row>
    <row r="26" spans="2:5" ht="12.75">
      <c r="B26" s="154" t="s">
        <v>310</v>
      </c>
      <c r="C26" s="76">
        <v>1315828</v>
      </c>
      <c r="D26" s="76">
        <v>451285</v>
      </c>
      <c r="E26" s="78">
        <v>2916</v>
      </c>
    </row>
    <row r="27" spans="2:5" ht="12.75">
      <c r="B27" s="155" t="s">
        <v>325</v>
      </c>
      <c r="C27" s="64">
        <v>1905386</v>
      </c>
      <c r="D27" s="64">
        <v>418754</v>
      </c>
      <c r="E27" s="57">
        <v>4550</v>
      </c>
    </row>
    <row r="28" spans="2:5" ht="12.75">
      <c r="B28" s="156" t="s">
        <v>326</v>
      </c>
      <c r="C28" s="157">
        <v>3633713</v>
      </c>
      <c r="D28" s="157">
        <v>421000</v>
      </c>
      <c r="E28" s="158">
        <v>8631</v>
      </c>
    </row>
    <row r="29" spans="2:5" ht="10.5" customHeight="1">
      <c r="B29" s="155"/>
      <c r="C29" s="64"/>
      <c r="D29" s="64"/>
      <c r="E29" s="57"/>
    </row>
    <row r="30" spans="2:5" ht="12.75">
      <c r="B30" s="154" t="s">
        <v>311</v>
      </c>
      <c r="C30" s="76">
        <v>1339090</v>
      </c>
      <c r="D30" s="76">
        <v>447864</v>
      </c>
      <c r="E30" s="78">
        <v>2990</v>
      </c>
    </row>
    <row r="31" spans="2:5" ht="12.75">
      <c r="B31" s="155" t="s">
        <v>327</v>
      </c>
      <c r="C31" s="64">
        <v>2418143</v>
      </c>
      <c r="D31" s="64">
        <v>429326</v>
      </c>
      <c r="E31" s="57">
        <v>5632</v>
      </c>
    </row>
    <row r="32" spans="2:5" ht="12.75">
      <c r="B32" s="156" t="s">
        <v>328</v>
      </c>
      <c r="C32" s="157">
        <v>3481567</v>
      </c>
      <c r="D32" s="157">
        <v>439573</v>
      </c>
      <c r="E32" s="158">
        <v>7920</v>
      </c>
    </row>
    <row r="33" spans="2:5" ht="10.5" customHeight="1">
      <c r="B33" s="10"/>
      <c r="C33" s="10"/>
      <c r="D33" s="64"/>
      <c r="E33" s="57"/>
    </row>
    <row r="34" spans="2:5" ht="12.75">
      <c r="B34" s="154" t="s">
        <v>312</v>
      </c>
      <c r="C34" s="76">
        <v>1385662</v>
      </c>
      <c r="D34" s="76">
        <v>470826</v>
      </c>
      <c r="E34" s="78">
        <v>2943</v>
      </c>
    </row>
    <row r="35" spans="2:5" ht="12.75">
      <c r="B35" s="155" t="s">
        <v>329</v>
      </c>
      <c r="C35" s="64">
        <v>2705185</v>
      </c>
      <c r="D35" s="64">
        <v>474299</v>
      </c>
      <c r="E35" s="57">
        <v>5704</v>
      </c>
    </row>
    <row r="36" spans="2:5" ht="12.75">
      <c r="B36" s="156" t="s">
        <v>330</v>
      </c>
      <c r="C36" s="157">
        <v>3395266</v>
      </c>
      <c r="D36" s="157">
        <v>368088</v>
      </c>
      <c r="E36" s="158">
        <v>9224</v>
      </c>
    </row>
    <row r="37" spans="2:5" ht="10.5" customHeight="1">
      <c r="B37" s="155"/>
      <c r="C37" s="64"/>
      <c r="D37" s="64"/>
      <c r="E37" s="57"/>
    </row>
    <row r="38" spans="2:5" ht="12.75">
      <c r="B38" s="154" t="s">
        <v>313</v>
      </c>
      <c r="C38" s="76">
        <v>1466013</v>
      </c>
      <c r="D38" s="76">
        <v>450000</v>
      </c>
      <c r="E38" s="78">
        <v>3258</v>
      </c>
    </row>
    <row r="39" spans="2:5" ht="12.75">
      <c r="B39" s="155" t="s">
        <v>331</v>
      </c>
      <c r="C39" s="64">
        <v>2907508</v>
      </c>
      <c r="D39" s="64">
        <v>458526</v>
      </c>
      <c r="E39" s="57">
        <v>6341</v>
      </c>
    </row>
    <row r="40" spans="2:5" ht="12.75">
      <c r="B40" s="156" t="s">
        <v>332</v>
      </c>
      <c r="C40" s="157">
        <v>5164136</v>
      </c>
      <c r="D40" s="157">
        <v>487802</v>
      </c>
      <c r="E40" s="158">
        <v>10587</v>
      </c>
    </row>
    <row r="41" spans="2:5" ht="10.5" customHeight="1">
      <c r="B41" s="155"/>
      <c r="C41" s="64"/>
      <c r="D41" s="64"/>
      <c r="E41" s="57"/>
    </row>
    <row r="42" spans="2:5" ht="12.75">
      <c r="B42" s="154" t="s">
        <v>314</v>
      </c>
      <c r="C42" s="76">
        <v>1027688</v>
      </c>
      <c r="D42" s="76">
        <v>318365</v>
      </c>
      <c r="E42" s="78">
        <v>3228</v>
      </c>
    </row>
    <row r="43" spans="2:5" ht="12.75">
      <c r="B43" s="155" t="s">
        <v>333</v>
      </c>
      <c r="C43" s="64">
        <v>2394374</v>
      </c>
      <c r="D43" s="64">
        <v>394834</v>
      </c>
      <c r="E43" s="57">
        <v>6064</v>
      </c>
    </row>
    <row r="44" spans="2:5" ht="12.75">
      <c r="B44" s="156" t="s">
        <v>334</v>
      </c>
      <c r="C44" s="157">
        <v>5473147</v>
      </c>
      <c r="D44" s="157">
        <v>542359</v>
      </c>
      <c r="E44" s="158">
        <v>10091</v>
      </c>
    </row>
    <row r="45" spans="2:5" ht="10.5" customHeight="1">
      <c r="B45" s="155"/>
      <c r="C45" s="64"/>
      <c r="D45" s="64"/>
      <c r="E45" s="57"/>
    </row>
    <row r="46" spans="2:5" ht="12.75">
      <c r="B46" s="154" t="s">
        <v>335</v>
      </c>
      <c r="C46" s="76">
        <v>1184609</v>
      </c>
      <c r="D46" s="76">
        <v>423356</v>
      </c>
      <c r="E46" s="78">
        <v>2798</v>
      </c>
    </row>
    <row r="47" spans="2:5" ht="12.75">
      <c r="B47" s="155" t="s">
        <v>336</v>
      </c>
      <c r="C47" s="64">
        <v>3404887</v>
      </c>
      <c r="D47" s="64">
        <v>485034</v>
      </c>
      <c r="E47" s="57">
        <v>7020</v>
      </c>
    </row>
    <row r="48" spans="2:5" ht="12.75">
      <c r="B48" s="156" t="s">
        <v>337</v>
      </c>
      <c r="C48" s="157">
        <v>5009445</v>
      </c>
      <c r="D48" s="157">
        <v>452468</v>
      </c>
      <c r="E48" s="158">
        <v>11071</v>
      </c>
    </row>
    <row r="49" spans="2:5" ht="10.5" customHeight="1">
      <c r="B49" s="155"/>
      <c r="C49" s="64"/>
      <c r="D49" s="64"/>
      <c r="E49" s="57"/>
    </row>
    <row r="50" spans="2:5" ht="12.75">
      <c r="B50" s="154" t="s">
        <v>315</v>
      </c>
      <c r="C50" s="76">
        <v>1344916</v>
      </c>
      <c r="D50" s="76">
        <v>530104</v>
      </c>
      <c r="E50" s="78">
        <v>2537</v>
      </c>
    </row>
    <row r="51" spans="2:5" ht="12.75">
      <c r="B51" s="155" t="s">
        <v>338</v>
      </c>
      <c r="C51" s="64">
        <v>3685455</v>
      </c>
      <c r="D51" s="64">
        <v>508950</v>
      </c>
      <c r="E51" s="57">
        <v>7241</v>
      </c>
    </row>
    <row r="52" spans="2:5" ht="12.75">
      <c r="B52" s="156" t="s">
        <v>316</v>
      </c>
      <c r="C52" s="157">
        <v>3930281</v>
      </c>
      <c r="D52" s="157">
        <v>483954</v>
      </c>
      <c r="E52" s="158">
        <v>8121</v>
      </c>
    </row>
    <row r="53" spans="1:5" ht="10.5" customHeight="1">
      <c r="A53" s="151"/>
      <c r="B53" s="10"/>
      <c r="C53" s="10"/>
      <c r="D53" s="64"/>
      <c r="E53" s="57"/>
    </row>
    <row r="54" spans="1:5" ht="12.75">
      <c r="A54" s="151"/>
      <c r="B54" s="159" t="s">
        <v>345</v>
      </c>
      <c r="C54" s="76">
        <v>17025098</v>
      </c>
      <c r="D54" s="76">
        <v>5381801</v>
      </c>
      <c r="E54" s="78">
        <v>3163</v>
      </c>
    </row>
    <row r="55" spans="1:5" ht="12.75">
      <c r="A55" s="151"/>
      <c r="B55" s="160" t="s">
        <v>346</v>
      </c>
      <c r="C55" s="64">
        <v>26720780</v>
      </c>
      <c r="D55" s="64">
        <v>5281360</v>
      </c>
      <c r="E55" s="57">
        <v>5059</v>
      </c>
    </row>
    <row r="56" spans="1:5" ht="12.75">
      <c r="A56" s="151"/>
      <c r="B56" s="161" t="s">
        <v>347</v>
      </c>
      <c r="C56" s="157">
        <v>45944256</v>
      </c>
      <c r="D56" s="157">
        <v>5253971</v>
      </c>
      <c r="E56" s="158">
        <v>8745</v>
      </c>
    </row>
    <row r="57" ht="12.75">
      <c r="A57" s="151"/>
    </row>
    <row r="58" spans="1:2" ht="12.75">
      <c r="A58" s="151"/>
      <c r="B58" t="s">
        <v>339</v>
      </c>
    </row>
    <row r="59" ht="12.75">
      <c r="F59" t="s">
        <v>341</v>
      </c>
    </row>
    <row r="60" ht="12.75">
      <c r="A60" s="1" t="s">
        <v>342</v>
      </c>
    </row>
    <row r="62" spans="2:5" ht="12.75">
      <c r="B62" s="153" t="s">
        <v>298</v>
      </c>
      <c r="C62" s="16" t="s">
        <v>299</v>
      </c>
      <c r="D62" s="16" t="s">
        <v>343</v>
      </c>
      <c r="E62" s="152" t="s">
        <v>301</v>
      </c>
    </row>
    <row r="63" spans="1:6" ht="12.75">
      <c r="A63" s="150"/>
      <c r="B63" s="84"/>
      <c r="C63" s="84"/>
      <c r="D63" s="84"/>
      <c r="E63" s="24" t="s">
        <v>344</v>
      </c>
      <c r="F63" s="150"/>
    </row>
    <row r="64" spans="2:5" ht="12.75">
      <c r="B64" s="154" t="s">
        <v>303</v>
      </c>
      <c r="C64" s="76">
        <v>1958728</v>
      </c>
      <c r="D64" s="76">
        <v>639358</v>
      </c>
      <c r="E64" s="78">
        <v>3064</v>
      </c>
    </row>
    <row r="65" spans="2:5" ht="12.75">
      <c r="B65" s="155" t="s">
        <v>304</v>
      </c>
      <c r="C65" s="64">
        <v>1662927</v>
      </c>
      <c r="D65" s="64">
        <v>679185</v>
      </c>
      <c r="E65" s="57">
        <v>2448</v>
      </c>
    </row>
    <row r="66" spans="2:5" ht="12.75">
      <c r="B66" s="156" t="s">
        <v>305</v>
      </c>
      <c r="C66" s="157">
        <v>3221636</v>
      </c>
      <c r="D66" s="157">
        <v>894556</v>
      </c>
      <c r="E66" s="158">
        <v>3601</v>
      </c>
    </row>
    <row r="67" spans="2:5" ht="10.5" customHeight="1">
      <c r="B67" s="155"/>
      <c r="C67" s="10"/>
      <c r="D67" s="64"/>
      <c r="E67" s="57"/>
    </row>
    <row r="68" spans="2:5" ht="12.75">
      <c r="B68" s="154" t="s">
        <v>306</v>
      </c>
      <c r="C68" s="76">
        <v>1791733</v>
      </c>
      <c r="D68" s="76">
        <v>414047</v>
      </c>
      <c r="E68" s="78">
        <v>4327</v>
      </c>
    </row>
    <row r="69" spans="2:5" ht="12.75">
      <c r="B69" s="155" t="s">
        <v>307</v>
      </c>
      <c r="C69" s="64">
        <v>1537276</v>
      </c>
      <c r="D69" s="64">
        <v>622193</v>
      </c>
      <c r="E69" s="57">
        <v>2471</v>
      </c>
    </row>
    <row r="70" spans="2:5" ht="12.75">
      <c r="B70" s="156" t="s">
        <v>308</v>
      </c>
      <c r="C70" s="157">
        <v>3310277</v>
      </c>
      <c r="D70" s="157">
        <v>831543</v>
      </c>
      <c r="E70" s="158">
        <v>3981</v>
      </c>
    </row>
    <row r="71" spans="2:5" ht="10.5" customHeight="1">
      <c r="B71" s="155"/>
      <c r="C71" s="64"/>
      <c r="D71" s="64"/>
      <c r="E71" s="57"/>
    </row>
    <row r="72" spans="2:5" ht="12.75">
      <c r="B72" s="154" t="s">
        <v>317</v>
      </c>
      <c r="C72" s="76">
        <v>1840289</v>
      </c>
      <c r="D72" s="76">
        <v>614373</v>
      </c>
      <c r="E72" s="78">
        <v>2995</v>
      </c>
    </row>
    <row r="73" spans="2:5" ht="12.75">
      <c r="B73" s="155" t="s">
        <v>318</v>
      </c>
      <c r="C73" s="64">
        <v>1646106</v>
      </c>
      <c r="D73" s="64">
        <v>640197</v>
      </c>
      <c r="E73" s="57">
        <v>2571</v>
      </c>
    </row>
    <row r="74" spans="2:5" ht="12.75">
      <c r="B74" s="156" t="s">
        <v>319</v>
      </c>
      <c r="C74" s="157">
        <v>3607743</v>
      </c>
      <c r="D74" s="157">
        <v>846176</v>
      </c>
      <c r="E74" s="158">
        <v>4264</v>
      </c>
    </row>
    <row r="75" spans="2:5" ht="10.5" customHeight="1">
      <c r="B75" s="155"/>
      <c r="C75" s="64"/>
      <c r="D75" s="10"/>
      <c r="E75" s="57"/>
    </row>
    <row r="76" spans="2:5" ht="12.75">
      <c r="B76" s="154" t="s">
        <v>309</v>
      </c>
      <c r="C76" s="76">
        <v>1238032</v>
      </c>
      <c r="D76" s="76">
        <v>425723</v>
      </c>
      <c r="E76" s="78">
        <v>2908</v>
      </c>
    </row>
    <row r="77" spans="2:5" ht="12.75">
      <c r="B77" s="155" t="s">
        <v>320</v>
      </c>
      <c r="C77" s="64">
        <v>1049281</v>
      </c>
      <c r="D77" s="64">
        <v>415625</v>
      </c>
      <c r="E77" s="57">
        <v>2525</v>
      </c>
    </row>
    <row r="78" spans="2:5" ht="12.75">
      <c r="B78" s="156" t="s">
        <v>321</v>
      </c>
      <c r="C78" s="157">
        <v>2494093</v>
      </c>
      <c r="D78" s="157">
        <v>552798</v>
      </c>
      <c r="E78" s="158">
        <v>4512</v>
      </c>
    </row>
    <row r="79" spans="2:5" ht="10.5" customHeight="1">
      <c r="B79" s="155"/>
      <c r="C79" s="64"/>
      <c r="D79" s="64"/>
      <c r="E79" s="57"/>
    </row>
    <row r="80" spans="2:5" ht="12.75">
      <c r="B80" s="154" t="s">
        <v>322</v>
      </c>
      <c r="C80" s="76">
        <v>1175714</v>
      </c>
      <c r="D80" s="76">
        <v>418444</v>
      </c>
      <c r="E80" s="78">
        <v>2810</v>
      </c>
    </row>
    <row r="81" spans="2:5" ht="12.75">
      <c r="B81" s="155" t="s">
        <v>323</v>
      </c>
      <c r="C81" s="64">
        <v>1310428</v>
      </c>
      <c r="D81" s="64">
        <v>504237</v>
      </c>
      <c r="E81" s="57">
        <v>2599</v>
      </c>
    </row>
    <row r="82" spans="2:5" ht="12.75">
      <c r="B82" s="156" t="s">
        <v>324</v>
      </c>
      <c r="C82" s="157">
        <v>3344031</v>
      </c>
      <c r="D82" s="157">
        <v>659858</v>
      </c>
      <c r="E82" s="158">
        <v>5068</v>
      </c>
    </row>
    <row r="83" spans="2:5" ht="10.5" customHeight="1">
      <c r="B83" s="155"/>
      <c r="C83" s="64"/>
      <c r="D83" s="64"/>
      <c r="E83" s="57"/>
    </row>
    <row r="84" spans="2:5" ht="12.75">
      <c r="B84" s="154" t="s">
        <v>310</v>
      </c>
      <c r="C84" s="76">
        <v>1240338</v>
      </c>
      <c r="D84" s="76">
        <v>451684</v>
      </c>
      <c r="E84" s="78">
        <v>2746</v>
      </c>
    </row>
    <row r="85" spans="2:5" ht="12.75">
      <c r="B85" s="155" t="s">
        <v>325</v>
      </c>
      <c r="C85" s="64">
        <v>1293512</v>
      </c>
      <c r="D85" s="64">
        <v>477455</v>
      </c>
      <c r="E85" s="57">
        <v>2709</v>
      </c>
    </row>
    <row r="86" spans="2:5" ht="12.75">
      <c r="B86" s="156" t="s">
        <v>326</v>
      </c>
      <c r="C86" s="157">
        <v>3106586</v>
      </c>
      <c r="D86" s="157">
        <v>654144</v>
      </c>
      <c r="E86" s="158">
        <v>4749</v>
      </c>
    </row>
    <row r="87" spans="2:5" ht="10.5" customHeight="1">
      <c r="B87" s="155"/>
      <c r="C87" s="64"/>
      <c r="D87" s="64"/>
      <c r="E87" s="57"/>
    </row>
    <row r="88" spans="2:5" ht="12.75">
      <c r="B88" s="154" t="s">
        <v>311</v>
      </c>
      <c r="C88" s="76">
        <v>1251436</v>
      </c>
      <c r="D88" s="76">
        <v>460626</v>
      </c>
      <c r="E88" s="78">
        <v>2717</v>
      </c>
    </row>
    <row r="89" spans="2:5" ht="12.75">
      <c r="B89" s="155" t="s">
        <v>327</v>
      </c>
      <c r="C89" s="64">
        <v>1348922</v>
      </c>
      <c r="D89" s="64">
        <v>486737</v>
      </c>
      <c r="E89" s="57">
        <v>2771</v>
      </c>
    </row>
    <row r="90" spans="2:5" ht="12.75">
      <c r="B90" s="156" t="s">
        <v>328</v>
      </c>
      <c r="C90" s="157">
        <v>2764390</v>
      </c>
      <c r="D90" s="157">
        <v>550162</v>
      </c>
      <c r="E90" s="158">
        <v>5025</v>
      </c>
    </row>
    <row r="91" spans="2:5" ht="10.5" customHeight="1">
      <c r="B91" s="10"/>
      <c r="C91" s="10"/>
      <c r="D91" s="64"/>
      <c r="E91" s="26"/>
    </row>
    <row r="92" spans="2:5" ht="12.75">
      <c r="B92" s="154" t="s">
        <v>312</v>
      </c>
      <c r="C92" s="76">
        <v>1314023</v>
      </c>
      <c r="D92" s="76">
        <v>502754</v>
      </c>
      <c r="E92" s="76">
        <v>2614</v>
      </c>
    </row>
    <row r="93" spans="2:5" ht="12.75">
      <c r="B93" s="155" t="s">
        <v>329</v>
      </c>
      <c r="C93" s="64">
        <v>1211946</v>
      </c>
      <c r="D93" s="64">
        <v>448471</v>
      </c>
      <c r="E93" s="57">
        <v>2702</v>
      </c>
    </row>
    <row r="94" spans="2:5" ht="12.75">
      <c r="B94" s="156" t="s">
        <v>330</v>
      </c>
      <c r="C94" s="157">
        <v>3205676</v>
      </c>
      <c r="D94" s="157">
        <v>587505</v>
      </c>
      <c r="E94" s="57">
        <v>5456</v>
      </c>
    </row>
    <row r="95" spans="2:5" ht="10.5" customHeight="1">
      <c r="B95" s="155"/>
      <c r="C95" s="64"/>
      <c r="D95" s="64"/>
      <c r="E95" s="26"/>
    </row>
    <row r="96" spans="2:5" ht="12.75">
      <c r="B96" s="154" t="s">
        <v>313</v>
      </c>
      <c r="C96" s="76">
        <v>1133969</v>
      </c>
      <c r="D96" s="76">
        <v>458590</v>
      </c>
      <c r="E96" s="64">
        <v>2473</v>
      </c>
    </row>
    <row r="97" spans="2:5" ht="12.75">
      <c r="B97" s="155" t="s">
        <v>331</v>
      </c>
      <c r="C97" s="64">
        <v>981462</v>
      </c>
      <c r="D97" s="64">
        <v>345736</v>
      </c>
      <c r="E97" s="57">
        <v>2839</v>
      </c>
    </row>
    <row r="98" spans="2:5" ht="12.75">
      <c r="B98" s="156" t="s">
        <v>332</v>
      </c>
      <c r="C98" s="157">
        <v>2361007</v>
      </c>
      <c r="D98" s="157">
        <v>403007</v>
      </c>
      <c r="E98" s="158">
        <v>5858</v>
      </c>
    </row>
    <row r="99" spans="2:5" ht="10.5" customHeight="1">
      <c r="B99" s="155"/>
      <c r="C99" s="64"/>
      <c r="D99" s="64"/>
      <c r="E99" s="57"/>
    </row>
    <row r="100" spans="2:5" ht="12.75">
      <c r="B100" s="154" t="s">
        <v>314</v>
      </c>
      <c r="C100" s="76">
        <v>1224987</v>
      </c>
      <c r="D100" s="76">
        <v>501924</v>
      </c>
      <c r="E100" s="78">
        <v>2441</v>
      </c>
    </row>
    <row r="101" spans="2:5" ht="12.75">
      <c r="B101" s="155" t="s">
        <v>333</v>
      </c>
      <c r="C101" s="64">
        <v>1554069</v>
      </c>
      <c r="D101" s="64">
        <v>524599</v>
      </c>
      <c r="E101" s="57">
        <v>2962</v>
      </c>
    </row>
    <row r="102" spans="2:5" ht="12.75">
      <c r="B102" s="156" t="s">
        <v>334</v>
      </c>
      <c r="C102" s="157">
        <v>3212051</v>
      </c>
      <c r="D102" s="157">
        <v>527702</v>
      </c>
      <c r="E102" s="158">
        <v>6087</v>
      </c>
    </row>
    <row r="103" spans="2:5" ht="10.5" customHeight="1">
      <c r="B103" s="155"/>
      <c r="C103" s="64"/>
      <c r="D103" s="64"/>
      <c r="E103" s="57"/>
    </row>
    <row r="104" spans="2:5" ht="12.75">
      <c r="B104" s="154" t="s">
        <v>335</v>
      </c>
      <c r="C104" s="76">
        <v>1543740</v>
      </c>
      <c r="D104" s="76">
        <v>637867</v>
      </c>
      <c r="E104" s="78">
        <v>2420</v>
      </c>
    </row>
    <row r="105" spans="2:5" ht="12.75">
      <c r="B105" s="155" t="s">
        <v>336</v>
      </c>
      <c r="C105" s="64">
        <v>2075800</v>
      </c>
      <c r="D105" s="64">
        <v>642762</v>
      </c>
      <c r="E105" s="57">
        <v>3229</v>
      </c>
    </row>
    <row r="106" spans="2:5" ht="12.75">
      <c r="B106" s="156" t="s">
        <v>337</v>
      </c>
      <c r="C106" s="157">
        <v>4609164</v>
      </c>
      <c r="D106" s="157">
        <v>730675</v>
      </c>
      <c r="E106" s="158">
        <v>6308</v>
      </c>
    </row>
    <row r="107" spans="2:5" ht="10.5" customHeight="1">
      <c r="B107" s="155"/>
      <c r="C107" s="64"/>
      <c r="D107" s="64"/>
      <c r="E107" s="57"/>
    </row>
    <row r="108" spans="2:5" ht="12.75">
      <c r="B108" s="154" t="s">
        <v>315</v>
      </c>
      <c r="C108" s="76">
        <v>1447437</v>
      </c>
      <c r="D108" s="76">
        <v>608826</v>
      </c>
      <c r="E108" s="78">
        <v>2377</v>
      </c>
    </row>
    <row r="109" spans="2:5" ht="12.75">
      <c r="B109" s="155" t="s">
        <v>338</v>
      </c>
      <c r="C109" s="64">
        <v>2490750</v>
      </c>
      <c r="D109" s="64">
        <v>723423</v>
      </c>
      <c r="E109" s="57">
        <v>3443</v>
      </c>
    </row>
    <row r="110" spans="2:5" ht="12.75">
      <c r="B110" s="156" t="s">
        <v>316</v>
      </c>
      <c r="C110" s="157">
        <v>5486873</v>
      </c>
      <c r="D110" s="157">
        <v>859136</v>
      </c>
      <c r="E110" s="158">
        <v>6387</v>
      </c>
    </row>
    <row r="111" spans="1:5" ht="10.5" customHeight="1">
      <c r="A111" s="151"/>
      <c r="B111" s="10"/>
      <c r="C111" s="10"/>
      <c r="D111" s="64"/>
      <c r="E111" s="57"/>
    </row>
    <row r="112" spans="1:5" ht="12.75">
      <c r="A112" s="151"/>
      <c r="B112" s="159" t="s">
        <v>345</v>
      </c>
      <c r="C112" s="76">
        <v>17160427</v>
      </c>
      <c r="D112" s="76">
        <v>6134213</v>
      </c>
      <c r="E112" s="78">
        <v>2797</v>
      </c>
    </row>
    <row r="113" spans="1:5" ht="12.75">
      <c r="A113" s="151"/>
      <c r="B113" s="160" t="s">
        <v>346</v>
      </c>
      <c r="C113" s="64">
        <v>18162480</v>
      </c>
      <c r="D113" s="64">
        <v>6510619</v>
      </c>
      <c r="E113" s="57">
        <v>2790</v>
      </c>
    </row>
    <row r="114" spans="1:5" ht="12.75">
      <c r="A114" s="151"/>
      <c r="B114" s="161" t="s">
        <v>347</v>
      </c>
      <c r="C114" s="157">
        <v>40723508</v>
      </c>
      <c r="D114" s="157">
        <v>8097261</v>
      </c>
      <c r="E114" s="158">
        <v>5029</v>
      </c>
    </row>
    <row r="115" spans="1:2" ht="12.75">
      <c r="A115" s="151"/>
      <c r="B115" t="s">
        <v>361</v>
      </c>
    </row>
    <row r="116" spans="1:2" ht="12.75">
      <c r="A116" s="151"/>
      <c r="B116" t="s">
        <v>339</v>
      </c>
    </row>
    <row r="117" ht="12.75">
      <c r="A117" s="151"/>
    </row>
    <row r="118" ht="12.75">
      <c r="A118" s="151"/>
    </row>
    <row r="119" ht="12.75">
      <c r="A119" s="151"/>
    </row>
    <row r="120" ht="12.75">
      <c r="A120" s="151"/>
    </row>
    <row r="121" ht="12.75">
      <c r="A121" s="151"/>
    </row>
    <row r="122" ht="12.75">
      <c r="A122" s="151"/>
    </row>
    <row r="123" ht="12.75">
      <c r="A123" s="151"/>
    </row>
    <row r="124" ht="12.75">
      <c r="A124" s="151"/>
    </row>
    <row r="125" ht="12.75">
      <c r="A125" s="151"/>
    </row>
    <row r="126" ht="12.75">
      <c r="A126" s="151"/>
    </row>
    <row r="127" ht="12.75">
      <c r="A127" s="151"/>
    </row>
    <row r="128" ht="12.75">
      <c r="A128" s="151"/>
    </row>
    <row r="129" ht="12.75">
      <c r="A129" s="151"/>
    </row>
    <row r="130" ht="12.75">
      <c r="A130" s="151"/>
    </row>
    <row r="131" ht="12.75">
      <c r="A131" s="151"/>
    </row>
    <row r="132" ht="12.75">
      <c r="A132" s="151"/>
    </row>
    <row r="133" ht="12.75">
      <c r="A133" s="151"/>
    </row>
    <row r="134" ht="12.75">
      <c r="A134" s="151"/>
    </row>
    <row r="135" ht="12.75">
      <c r="A135" s="151"/>
    </row>
    <row r="136" ht="12.75">
      <c r="A136" s="151"/>
    </row>
    <row r="137" ht="12.75">
      <c r="A137" s="151"/>
    </row>
    <row r="138" spans="1:3" ht="18">
      <c r="A138" s="151"/>
      <c r="C138" s="168" t="s">
        <v>362</v>
      </c>
    </row>
    <row r="139" ht="12.75">
      <c r="A139" s="151"/>
    </row>
    <row r="140" ht="12.75">
      <c r="A140" s="151"/>
    </row>
    <row r="141" ht="12.75">
      <c r="A141" s="151"/>
    </row>
    <row r="142" ht="12.75">
      <c r="A142" s="151"/>
    </row>
    <row r="143" ht="12.75">
      <c r="A143" s="151"/>
    </row>
    <row r="144" ht="12.75">
      <c r="A144" s="151"/>
    </row>
    <row r="145" ht="12.75">
      <c r="A145" s="151"/>
    </row>
    <row r="146" ht="12.75">
      <c r="A146" s="151"/>
    </row>
    <row r="147" ht="12.75">
      <c r="A147" s="151"/>
    </row>
    <row r="148" ht="12.75">
      <c r="A148" s="151"/>
    </row>
    <row r="149" ht="12.75">
      <c r="A149" s="151"/>
    </row>
    <row r="150" ht="12.75">
      <c r="A150" s="151"/>
    </row>
    <row r="151" ht="12.75">
      <c r="A151" s="151"/>
    </row>
    <row r="152" ht="12.75">
      <c r="A152" s="151"/>
    </row>
    <row r="153" ht="12.75">
      <c r="A153" s="151"/>
    </row>
    <row r="154" ht="12.75">
      <c r="A154" s="151"/>
    </row>
    <row r="155" ht="12.75">
      <c r="A155" s="151"/>
    </row>
    <row r="156" ht="12.75">
      <c r="A156" s="151"/>
    </row>
    <row r="157" ht="12.75">
      <c r="A157" s="151"/>
    </row>
    <row r="158" ht="12.75">
      <c r="A158" s="151"/>
    </row>
    <row r="159" ht="12.75">
      <c r="A159" s="151"/>
    </row>
    <row r="160" ht="12.75">
      <c r="A160" s="151"/>
    </row>
    <row r="161" ht="12.75">
      <c r="A161" s="151"/>
    </row>
    <row r="162" ht="12.75">
      <c r="A162" s="151"/>
    </row>
    <row r="163" ht="12.75">
      <c r="A163" s="151"/>
    </row>
    <row r="164" ht="12.75">
      <c r="A164" s="151"/>
    </row>
    <row r="165" ht="12.75">
      <c r="A165" s="151"/>
    </row>
    <row r="166" ht="12.75">
      <c r="A166" s="151"/>
    </row>
    <row r="167" ht="12.75">
      <c r="A167" s="151"/>
    </row>
    <row r="168" ht="12.75">
      <c r="A168" s="151"/>
    </row>
    <row r="169" ht="12.75">
      <c r="A169" s="151"/>
    </row>
    <row r="170" ht="12.75">
      <c r="A170" s="151"/>
    </row>
    <row r="171" ht="12.75">
      <c r="A171" s="151"/>
    </row>
    <row r="172" ht="12.75">
      <c r="A172" s="151"/>
    </row>
    <row r="173" ht="12.75">
      <c r="A173" s="151"/>
    </row>
    <row r="174" ht="12.75">
      <c r="A174" s="151"/>
    </row>
    <row r="175" ht="12.75">
      <c r="A175" s="151"/>
    </row>
    <row r="176" ht="12.75">
      <c r="A176" s="151"/>
    </row>
    <row r="177" ht="12.75">
      <c r="A177" s="151"/>
    </row>
    <row r="178" ht="12.75">
      <c r="A178" s="151"/>
    </row>
    <row r="179" ht="12.75">
      <c r="A179" s="151"/>
    </row>
    <row r="180" ht="12.75">
      <c r="A180" s="151"/>
    </row>
    <row r="181" ht="12.75">
      <c r="A181" s="151"/>
    </row>
    <row r="182" ht="12.75">
      <c r="A182" s="151"/>
    </row>
    <row r="183" ht="12.75">
      <c r="A183" s="151"/>
    </row>
    <row r="184" ht="12.75">
      <c r="A184" s="151"/>
    </row>
    <row r="185" ht="12.75">
      <c r="A185" s="151"/>
    </row>
    <row r="186" ht="12.75">
      <c r="A186" s="151"/>
    </row>
    <row r="187" ht="12.75">
      <c r="A187" s="151"/>
    </row>
    <row r="188" ht="12.75">
      <c r="A188" s="151"/>
    </row>
    <row r="189" ht="12.75">
      <c r="A189" s="151"/>
    </row>
    <row r="190" ht="12.75">
      <c r="A190" s="151"/>
    </row>
    <row r="191" ht="12.75">
      <c r="A191" s="151"/>
    </row>
    <row r="192" ht="12.75">
      <c r="A192" s="151"/>
    </row>
    <row r="193" ht="12.75">
      <c r="A193" s="151"/>
    </row>
    <row r="194" ht="12.75">
      <c r="A194" s="151"/>
    </row>
    <row r="195" ht="12.75">
      <c r="A195" s="151"/>
    </row>
    <row r="196" ht="12.75">
      <c r="A196" s="151"/>
    </row>
    <row r="197" ht="12.75">
      <c r="A197" s="151"/>
    </row>
    <row r="198" ht="12.75">
      <c r="A198" s="151"/>
    </row>
    <row r="199" ht="12.75">
      <c r="A199" s="151"/>
    </row>
    <row r="200" ht="12.75">
      <c r="A200" s="151"/>
    </row>
    <row r="201" ht="12.75">
      <c r="A201" s="151"/>
    </row>
    <row r="202" ht="12.75">
      <c r="A202" s="151"/>
    </row>
    <row r="203" ht="12.75">
      <c r="A203" s="151"/>
    </row>
    <row r="204" ht="12.75">
      <c r="A204" s="151"/>
    </row>
    <row r="205" ht="12.75">
      <c r="A205" s="151"/>
    </row>
    <row r="206" ht="12.75">
      <c r="A206" s="151"/>
    </row>
    <row r="207" ht="12.75">
      <c r="A207" s="151"/>
    </row>
    <row r="208" ht="12.75">
      <c r="A208" s="151"/>
    </row>
    <row r="209" ht="12.75">
      <c r="A209" s="151"/>
    </row>
    <row r="210" ht="12.75">
      <c r="A210" s="151"/>
    </row>
    <row r="211" ht="12.75">
      <c r="A211" s="151"/>
    </row>
    <row r="212" ht="12.75">
      <c r="A212" s="151"/>
    </row>
    <row r="213" ht="12.75">
      <c r="A213" s="151"/>
    </row>
    <row r="214" ht="12.75">
      <c r="A214" s="151"/>
    </row>
    <row r="215" ht="12.75">
      <c r="A215" s="151"/>
    </row>
    <row r="216" ht="12.75">
      <c r="A216" s="151"/>
    </row>
    <row r="217" ht="12.75">
      <c r="A217" s="151"/>
    </row>
    <row r="218" ht="12.75">
      <c r="A218" s="151"/>
    </row>
    <row r="219" ht="12.75">
      <c r="A219" s="151"/>
    </row>
    <row r="220" ht="12.75">
      <c r="A220" s="151"/>
    </row>
    <row r="221" ht="12.75">
      <c r="A221" s="151"/>
    </row>
    <row r="222" ht="12.75">
      <c r="A222" s="151"/>
    </row>
    <row r="223" ht="12.75">
      <c r="A223" s="151"/>
    </row>
    <row r="224" ht="12.75">
      <c r="A224" s="151"/>
    </row>
    <row r="225" ht="12.75">
      <c r="A225" s="151"/>
    </row>
    <row r="226" ht="12.75">
      <c r="A226" s="151"/>
    </row>
    <row r="227" ht="12.75">
      <c r="A227" s="151"/>
    </row>
    <row r="228" ht="12.75">
      <c r="A228" s="151"/>
    </row>
    <row r="229" ht="12.75">
      <c r="A229" s="151"/>
    </row>
    <row r="230" ht="12.75">
      <c r="A230" s="151"/>
    </row>
    <row r="231" ht="12.75">
      <c r="A231" s="151"/>
    </row>
    <row r="232" ht="12.75">
      <c r="A232" s="151"/>
    </row>
    <row r="233" ht="12.75">
      <c r="A233" s="151"/>
    </row>
    <row r="234" ht="12.75">
      <c r="A234" s="151"/>
    </row>
    <row r="235" ht="12.75">
      <c r="A235" s="151"/>
    </row>
    <row r="236" ht="12.75">
      <c r="A236" s="151"/>
    </row>
    <row r="237" ht="12.75">
      <c r="A237" s="151"/>
    </row>
    <row r="238" ht="12.75">
      <c r="A238" s="151"/>
    </row>
    <row r="239" ht="12.75">
      <c r="A239" s="151"/>
    </row>
    <row r="240" ht="12.75">
      <c r="A240" s="151"/>
    </row>
    <row r="241" ht="12.75">
      <c r="A241" s="151"/>
    </row>
    <row r="242" ht="12.75">
      <c r="A242" s="151"/>
    </row>
    <row r="243" ht="12.75">
      <c r="A243" s="151"/>
    </row>
    <row r="244" ht="12.75">
      <c r="A244" s="151"/>
    </row>
    <row r="245" ht="12.75">
      <c r="A245" s="151"/>
    </row>
    <row r="246" ht="12.75">
      <c r="A246" s="151"/>
    </row>
    <row r="247" ht="12.75">
      <c r="A247" s="151"/>
    </row>
    <row r="248" ht="12.75">
      <c r="A248" s="151"/>
    </row>
    <row r="249" ht="12.75">
      <c r="A249" s="151"/>
    </row>
    <row r="250" ht="12.75">
      <c r="A250" s="151"/>
    </row>
    <row r="251" ht="12.75">
      <c r="A251" s="151"/>
    </row>
    <row r="252" ht="12.75">
      <c r="A252" s="151"/>
    </row>
    <row r="253" ht="12.75">
      <c r="A253" s="151"/>
    </row>
    <row r="254" ht="12.75">
      <c r="A254" s="151"/>
    </row>
    <row r="255" ht="12.75">
      <c r="A255" s="151"/>
    </row>
    <row r="256" ht="12.75">
      <c r="A256" s="151"/>
    </row>
    <row r="257" ht="12.75">
      <c r="A257" s="151"/>
    </row>
    <row r="258" ht="12.75">
      <c r="A258" s="151"/>
    </row>
    <row r="259" ht="12.75">
      <c r="A259" s="151"/>
    </row>
    <row r="260" ht="12.75">
      <c r="A260" s="151"/>
    </row>
    <row r="261" ht="12.75">
      <c r="A261" s="151"/>
    </row>
    <row r="262" ht="12.75">
      <c r="A262" s="151"/>
    </row>
    <row r="263" ht="12.75">
      <c r="A263" s="151"/>
    </row>
    <row r="264" ht="12.75">
      <c r="A264" s="151"/>
    </row>
    <row r="265" ht="12.75">
      <c r="A265" s="151"/>
    </row>
    <row r="266" ht="12.75">
      <c r="A266" s="151"/>
    </row>
    <row r="267" ht="12.75">
      <c r="A267" s="151"/>
    </row>
    <row r="268" ht="12.75">
      <c r="A268" s="151"/>
    </row>
    <row r="269" ht="12.75">
      <c r="A269" s="151"/>
    </row>
    <row r="270" ht="12.75">
      <c r="A270" s="151"/>
    </row>
    <row r="271" ht="12.75">
      <c r="A271" s="151"/>
    </row>
    <row r="272" ht="12.75">
      <c r="A272" s="151"/>
    </row>
    <row r="273" ht="12.75">
      <c r="A273" s="151"/>
    </row>
    <row r="274" ht="12.75">
      <c r="A274" s="151"/>
    </row>
    <row r="275" ht="12.75">
      <c r="A275" s="151"/>
    </row>
    <row r="276" ht="12.75">
      <c r="A276" s="151"/>
    </row>
    <row r="277" ht="12.75">
      <c r="A277" s="151"/>
    </row>
    <row r="278" ht="12.75">
      <c r="A278" s="151"/>
    </row>
    <row r="279" ht="12.75">
      <c r="A279" s="151"/>
    </row>
    <row r="280" ht="12.75">
      <c r="A280" s="151"/>
    </row>
    <row r="281" ht="12.75">
      <c r="A281" s="151"/>
    </row>
    <row r="282" ht="12.75">
      <c r="A282" s="151"/>
    </row>
    <row r="283" ht="12.75">
      <c r="A283" s="151"/>
    </row>
    <row r="284" ht="12.75">
      <c r="A284" s="151"/>
    </row>
    <row r="285" ht="12.75">
      <c r="A285" s="151"/>
    </row>
    <row r="286" ht="12.75">
      <c r="A286" s="151"/>
    </row>
    <row r="287" ht="12.75">
      <c r="A287" s="151"/>
    </row>
    <row r="288" ht="12.75">
      <c r="A288" s="151"/>
    </row>
    <row r="289" ht="12.75">
      <c r="A289" s="151"/>
    </row>
    <row r="290" ht="12.75">
      <c r="A290" s="151"/>
    </row>
    <row r="291" ht="12.75">
      <c r="A291" s="151"/>
    </row>
    <row r="292" ht="12.75">
      <c r="A292" s="151"/>
    </row>
    <row r="293" ht="12.75">
      <c r="A293" s="151"/>
    </row>
    <row r="294" ht="12.75">
      <c r="A294" s="151"/>
    </row>
    <row r="295" ht="12.75">
      <c r="A295" s="151"/>
    </row>
    <row r="296" ht="12.75">
      <c r="A296" s="151"/>
    </row>
    <row r="297" ht="12.75">
      <c r="A297" s="151"/>
    </row>
    <row r="298" ht="12.75">
      <c r="A298" s="151"/>
    </row>
    <row r="299" ht="12.75">
      <c r="A299" s="151"/>
    </row>
    <row r="300" ht="12.75">
      <c r="A300" s="151"/>
    </row>
    <row r="301" ht="12.75">
      <c r="A301" s="151"/>
    </row>
    <row r="302" ht="12.75">
      <c r="A302" s="151"/>
    </row>
    <row r="303" ht="12.75">
      <c r="A303" s="151"/>
    </row>
    <row r="304" ht="12.75">
      <c r="A304" s="151"/>
    </row>
    <row r="305" ht="12.75">
      <c r="A305" s="151"/>
    </row>
    <row r="306" ht="12.75">
      <c r="A306" s="151"/>
    </row>
    <row r="307" ht="12.75">
      <c r="A307" s="151"/>
    </row>
    <row r="308" ht="12.75">
      <c r="A308" s="151"/>
    </row>
    <row r="309" ht="12.75">
      <c r="A309" s="151"/>
    </row>
    <row r="310" ht="12.75">
      <c r="A310" s="151"/>
    </row>
    <row r="311" ht="12.75">
      <c r="A311" s="151"/>
    </row>
    <row r="312" ht="12.75">
      <c r="A312" s="151"/>
    </row>
    <row r="313" ht="12.75">
      <c r="A313" s="151"/>
    </row>
    <row r="314" ht="12.75">
      <c r="A314" s="151"/>
    </row>
    <row r="315" ht="12.75">
      <c r="A315" s="151"/>
    </row>
    <row r="316" ht="12.75">
      <c r="A316" s="151"/>
    </row>
    <row r="317" ht="12.75">
      <c r="A317" s="151"/>
    </row>
    <row r="318" ht="12.75">
      <c r="A318" s="151"/>
    </row>
    <row r="319" ht="12.75">
      <c r="A319" s="151"/>
    </row>
    <row r="320" ht="12.75">
      <c r="A320" s="151"/>
    </row>
    <row r="321" ht="12.75">
      <c r="A321" s="151"/>
    </row>
    <row r="322" ht="12.75">
      <c r="A322" s="151"/>
    </row>
    <row r="323" ht="12.75">
      <c r="A323" s="151"/>
    </row>
    <row r="324" ht="12.75">
      <c r="A324" s="151"/>
    </row>
    <row r="325" ht="12.75">
      <c r="A325" s="151"/>
    </row>
    <row r="326" ht="12.75">
      <c r="A326" s="151"/>
    </row>
    <row r="327" ht="12.75">
      <c r="A327" s="151"/>
    </row>
    <row r="328" ht="12.75">
      <c r="A328" s="151"/>
    </row>
    <row r="329" ht="12.75">
      <c r="A329" s="151"/>
    </row>
    <row r="330" ht="12.75">
      <c r="A330" s="151"/>
    </row>
    <row r="331" ht="12.75">
      <c r="A331" s="151"/>
    </row>
    <row r="332" ht="12.75">
      <c r="A332" s="151"/>
    </row>
    <row r="333" ht="12.75">
      <c r="A333" s="151"/>
    </row>
    <row r="334" ht="12.75">
      <c r="A334" s="151"/>
    </row>
    <row r="335" ht="12.75">
      <c r="A335" s="151"/>
    </row>
    <row r="336" ht="12.75">
      <c r="A336" s="151"/>
    </row>
    <row r="337" ht="12.75">
      <c r="A337" s="151"/>
    </row>
    <row r="338" ht="12.75">
      <c r="A338" s="151"/>
    </row>
    <row r="339" ht="12.75">
      <c r="A339" s="151"/>
    </row>
    <row r="340" ht="12.75">
      <c r="A340" s="151"/>
    </row>
    <row r="341" ht="12.75">
      <c r="A341" s="151"/>
    </row>
    <row r="342" ht="12.75">
      <c r="A342" s="151"/>
    </row>
    <row r="343" ht="12.75">
      <c r="A343" s="151"/>
    </row>
    <row r="344" ht="12.75">
      <c r="A344" s="151"/>
    </row>
    <row r="345" ht="12.75">
      <c r="A345" s="151"/>
    </row>
    <row r="346" ht="12.75">
      <c r="A346" s="151"/>
    </row>
    <row r="347" ht="12.75">
      <c r="A347" s="151"/>
    </row>
    <row r="348" ht="12.75">
      <c r="A348" s="151"/>
    </row>
    <row r="349" ht="12.75">
      <c r="A349" s="151"/>
    </row>
    <row r="350" ht="12.75">
      <c r="A350" s="151"/>
    </row>
    <row r="351" ht="12.75">
      <c r="A351" s="151"/>
    </row>
    <row r="352" ht="12.75">
      <c r="A352" s="151"/>
    </row>
    <row r="353" ht="12.75">
      <c r="A353" s="151"/>
    </row>
    <row r="354" ht="12.75">
      <c r="A354" s="151"/>
    </row>
    <row r="355" ht="12.75">
      <c r="A355" s="151"/>
    </row>
    <row r="356" ht="12.75">
      <c r="A356" s="151"/>
    </row>
    <row r="357" ht="12.75">
      <c r="A357" s="151"/>
    </row>
    <row r="358" ht="12.75">
      <c r="A358" s="151"/>
    </row>
    <row r="359" ht="12.75">
      <c r="A359" s="151"/>
    </row>
    <row r="360" ht="12.75">
      <c r="A360" s="151"/>
    </row>
    <row r="361" ht="12.75">
      <c r="A361" s="151"/>
    </row>
    <row r="362" ht="12.75">
      <c r="A362" s="151"/>
    </row>
    <row r="363" ht="12.75">
      <c r="A363" s="151"/>
    </row>
    <row r="364" ht="12.75">
      <c r="A364" s="151"/>
    </row>
    <row r="365" ht="12.75">
      <c r="A365" s="151"/>
    </row>
    <row r="366" ht="12.75">
      <c r="A366" s="151"/>
    </row>
    <row r="367" ht="12.75">
      <c r="A367" s="151"/>
    </row>
    <row r="368" ht="12.75">
      <c r="A368" s="151"/>
    </row>
    <row r="369" ht="12.75">
      <c r="A369" s="151"/>
    </row>
    <row r="370" ht="12.75">
      <c r="A370" s="151"/>
    </row>
    <row r="371" ht="12.75">
      <c r="A371" s="151"/>
    </row>
    <row r="372" ht="12.75">
      <c r="A372" s="151"/>
    </row>
    <row r="373" ht="12.75">
      <c r="A373" s="151"/>
    </row>
    <row r="374" ht="12.75">
      <c r="A374" s="151"/>
    </row>
    <row r="375" ht="12.75">
      <c r="A375" s="151"/>
    </row>
    <row r="376" ht="12.75">
      <c r="A376" s="151"/>
    </row>
    <row r="377" ht="12.75">
      <c r="A377" s="151"/>
    </row>
    <row r="378" ht="12.75">
      <c r="A378" s="151"/>
    </row>
    <row r="379" ht="12.75">
      <c r="A379" s="151"/>
    </row>
    <row r="380" ht="12.75">
      <c r="A380" s="151"/>
    </row>
    <row r="381" ht="12.75">
      <c r="A381" s="151"/>
    </row>
    <row r="382" ht="12.75">
      <c r="A382" s="151"/>
    </row>
    <row r="383" ht="12.75">
      <c r="A383" s="151"/>
    </row>
    <row r="384" ht="12.75">
      <c r="A384" s="151"/>
    </row>
    <row r="385" ht="12.75">
      <c r="A385" s="151"/>
    </row>
    <row r="386" ht="12.75">
      <c r="A386" s="151"/>
    </row>
    <row r="387" ht="12.75">
      <c r="A387" s="151"/>
    </row>
    <row r="388" ht="12.75">
      <c r="A388" s="151"/>
    </row>
    <row r="389" ht="12.75">
      <c r="A389" s="151"/>
    </row>
    <row r="390" ht="12.75">
      <c r="A390" s="151"/>
    </row>
    <row r="391" ht="12.75">
      <c r="A391" s="151"/>
    </row>
    <row r="392" ht="12.75">
      <c r="A392" s="151"/>
    </row>
    <row r="393" ht="12.75">
      <c r="A393" s="151"/>
    </row>
    <row r="394" ht="12.75">
      <c r="A394" s="151"/>
    </row>
    <row r="395" ht="12.75">
      <c r="A395" s="151"/>
    </row>
    <row r="396" ht="12.75">
      <c r="A396" s="151"/>
    </row>
    <row r="397" ht="12.75">
      <c r="A397" s="151"/>
    </row>
    <row r="398" ht="12.75">
      <c r="A398" s="151"/>
    </row>
    <row r="399" ht="12.75">
      <c r="A399" s="151"/>
    </row>
    <row r="400" ht="12.75">
      <c r="A400" s="151"/>
    </row>
    <row r="401" ht="12.75">
      <c r="A401" s="151"/>
    </row>
    <row r="402" ht="12.75">
      <c r="A402" s="151"/>
    </row>
    <row r="403" ht="12.75">
      <c r="A403" s="151"/>
    </row>
    <row r="404" ht="12.75">
      <c r="A404" s="151"/>
    </row>
    <row r="405" ht="12.75">
      <c r="A405" s="151"/>
    </row>
    <row r="406" ht="12.75">
      <c r="A406" s="151"/>
    </row>
    <row r="407" ht="12.75">
      <c r="A407" s="151"/>
    </row>
    <row r="408" ht="12.75">
      <c r="A408" s="151"/>
    </row>
    <row r="409" ht="12.75">
      <c r="A409" s="151"/>
    </row>
    <row r="410" ht="12.75">
      <c r="A410" s="151"/>
    </row>
    <row r="411" ht="12.75">
      <c r="A411" s="151"/>
    </row>
    <row r="412" ht="12.75">
      <c r="A412" s="151"/>
    </row>
    <row r="413" ht="12.75">
      <c r="A413" s="151"/>
    </row>
    <row r="414" ht="12.75">
      <c r="A414" s="151"/>
    </row>
    <row r="415" ht="12.75">
      <c r="A415" s="151"/>
    </row>
    <row r="416" ht="12.75">
      <c r="A416" s="151"/>
    </row>
    <row r="417" ht="12.75">
      <c r="A417" s="151"/>
    </row>
    <row r="418" ht="12.75">
      <c r="A418" s="151"/>
    </row>
    <row r="419" ht="12.75">
      <c r="A419" s="151"/>
    </row>
    <row r="420" ht="12.75">
      <c r="A420" s="151"/>
    </row>
    <row r="421" ht="12.75">
      <c r="A421" s="151"/>
    </row>
    <row r="422" ht="12.75">
      <c r="A422" s="151"/>
    </row>
    <row r="423" ht="12.75">
      <c r="A423" s="151"/>
    </row>
    <row r="424" ht="12.75">
      <c r="A424" s="151"/>
    </row>
    <row r="425" ht="12.75">
      <c r="A425" s="151"/>
    </row>
    <row r="426" ht="12.75">
      <c r="A426" s="151"/>
    </row>
    <row r="427" ht="12.75">
      <c r="A427" s="151"/>
    </row>
    <row r="428" ht="12.75">
      <c r="A428" s="151"/>
    </row>
    <row r="429" ht="12.75">
      <c r="A429" s="151"/>
    </row>
    <row r="430" ht="12.75">
      <c r="A430" s="151"/>
    </row>
    <row r="431" ht="12.75">
      <c r="A431" s="151"/>
    </row>
    <row r="432" ht="12.75">
      <c r="A432" s="151"/>
    </row>
    <row r="433" ht="12.75">
      <c r="A433" s="151"/>
    </row>
    <row r="434" ht="12.75">
      <c r="A434" s="151"/>
    </row>
    <row r="435" ht="12.75">
      <c r="A435" s="151"/>
    </row>
    <row r="436" ht="12.75">
      <c r="A436" s="151"/>
    </row>
    <row r="437" ht="12.75">
      <c r="A437" s="151"/>
    </row>
    <row r="438" ht="12.75">
      <c r="A438" s="151"/>
    </row>
    <row r="439" ht="12.75">
      <c r="A439" s="151"/>
    </row>
    <row r="440" ht="12.75">
      <c r="A440" s="151"/>
    </row>
    <row r="441" ht="12.75">
      <c r="A441" s="151"/>
    </row>
    <row r="442" ht="12.75">
      <c r="A442" s="151"/>
    </row>
    <row r="443" ht="12.75">
      <c r="A443" s="151"/>
    </row>
    <row r="444" ht="12.75">
      <c r="A444" s="151"/>
    </row>
    <row r="445" ht="12.75">
      <c r="A445" s="151"/>
    </row>
    <row r="446" ht="12.75">
      <c r="A446" s="151"/>
    </row>
    <row r="447" ht="12.75">
      <c r="A447" s="151"/>
    </row>
    <row r="448" ht="12.75">
      <c r="A448" s="151"/>
    </row>
    <row r="449" ht="12.75">
      <c r="A449" s="151"/>
    </row>
    <row r="450" ht="12.75">
      <c r="A450" s="151"/>
    </row>
    <row r="451" ht="12.75">
      <c r="A451" s="151"/>
    </row>
    <row r="452" ht="12.75">
      <c r="A452" s="151"/>
    </row>
    <row r="453" ht="12.75">
      <c r="A453" s="151"/>
    </row>
    <row r="454" ht="12.75">
      <c r="A454" s="151"/>
    </row>
    <row r="455" ht="12.75">
      <c r="A455" s="151"/>
    </row>
    <row r="456" ht="12.75">
      <c r="A456" s="151"/>
    </row>
    <row r="457" ht="12.75">
      <c r="A457" s="151"/>
    </row>
    <row r="458" ht="12.75">
      <c r="A458" s="151"/>
    </row>
    <row r="459" ht="12.75">
      <c r="A459" s="151"/>
    </row>
    <row r="460" ht="12.75">
      <c r="A460" s="151"/>
    </row>
    <row r="461" ht="12.75">
      <c r="A461" s="151"/>
    </row>
    <row r="462" ht="12.75">
      <c r="A462" s="151"/>
    </row>
    <row r="463" ht="12.75">
      <c r="A463" s="151"/>
    </row>
    <row r="464" ht="12.75">
      <c r="A464" s="151"/>
    </row>
    <row r="465" ht="12.75">
      <c r="A465" s="151"/>
    </row>
    <row r="466" ht="12.75">
      <c r="A466" s="151"/>
    </row>
    <row r="467" ht="12.75">
      <c r="A467" s="151"/>
    </row>
    <row r="468" ht="12.75">
      <c r="A468" s="151"/>
    </row>
    <row r="469" ht="12.75">
      <c r="A469" s="151"/>
    </row>
    <row r="470" ht="12.75">
      <c r="A470" s="151"/>
    </row>
    <row r="471" ht="12.75">
      <c r="A471" s="151"/>
    </row>
    <row r="472" ht="12.75">
      <c r="A472" s="151"/>
    </row>
    <row r="473" ht="12.75">
      <c r="A473" s="151"/>
    </row>
    <row r="474" ht="12.75">
      <c r="A474" s="151"/>
    </row>
    <row r="475" ht="12.75">
      <c r="A475" s="151"/>
    </row>
    <row r="476" ht="12.75">
      <c r="A476" s="151"/>
    </row>
    <row r="477" ht="12.75">
      <c r="A477" s="151"/>
    </row>
    <row r="478" ht="12.75">
      <c r="A478" s="151"/>
    </row>
    <row r="479" ht="12.75">
      <c r="A479" s="151"/>
    </row>
    <row r="480" ht="12.75">
      <c r="A480" s="151"/>
    </row>
    <row r="481" ht="12.75">
      <c r="A481" s="151"/>
    </row>
    <row r="482" ht="12.75">
      <c r="A482" s="151"/>
    </row>
    <row r="483" ht="12.75">
      <c r="A483" s="151"/>
    </row>
    <row r="484" ht="12.75">
      <c r="A484" s="151"/>
    </row>
    <row r="485" ht="12.75">
      <c r="A485" s="151"/>
    </row>
    <row r="486" ht="12.75">
      <c r="A486" s="151"/>
    </row>
    <row r="487" ht="12.75">
      <c r="A487" s="151"/>
    </row>
    <row r="488" ht="12.75">
      <c r="A488" s="151"/>
    </row>
    <row r="489" ht="12.75">
      <c r="A489" s="151"/>
    </row>
    <row r="490" ht="12.75">
      <c r="A490" s="151"/>
    </row>
    <row r="491" ht="12.75">
      <c r="A491" s="151"/>
    </row>
    <row r="492" ht="12.75">
      <c r="A492" s="151"/>
    </row>
    <row r="493" ht="12.75">
      <c r="A493" s="151"/>
    </row>
    <row r="494" ht="12.75">
      <c r="A494" s="151"/>
    </row>
    <row r="495" ht="12.75">
      <c r="A495" s="151"/>
    </row>
    <row r="496" ht="12.75">
      <c r="A496" s="151"/>
    </row>
    <row r="497" ht="12.75">
      <c r="A497" s="15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C1">
      <selection activeCell="C37" sqref="A37:IV55"/>
    </sheetView>
  </sheetViews>
  <sheetFormatPr defaultColWidth="9.00390625" defaultRowHeight="12.75"/>
  <cols>
    <col min="1" max="1" width="5.75390625" style="0" customWidth="1"/>
    <col min="2" max="2" width="28.125" style="0" customWidth="1"/>
    <col min="3" max="3" width="7.625" style="0" customWidth="1"/>
    <col min="5" max="5" width="7.375" style="0" customWidth="1"/>
    <col min="6" max="6" width="8.125" style="0" customWidth="1"/>
    <col min="8" max="8" width="7.375" style="0" customWidth="1"/>
    <col min="9" max="9" width="7.625" style="0" customWidth="1"/>
    <col min="11" max="11" width="7.75390625" style="0" customWidth="1"/>
    <col min="12" max="12" width="8.625" style="0" customWidth="1"/>
    <col min="13" max="13" width="10.125" style="0" customWidth="1"/>
  </cols>
  <sheetData>
    <row r="1" spans="3:4" ht="12.75">
      <c r="C1" s="1" t="s">
        <v>81</v>
      </c>
      <c r="D1" s="1"/>
    </row>
    <row r="2" ht="12.75">
      <c r="E2" s="1" t="s">
        <v>82</v>
      </c>
    </row>
    <row r="3" spans="5:12" ht="12.75">
      <c r="E3" s="1"/>
      <c r="L3" t="s">
        <v>247</v>
      </c>
    </row>
    <row r="4" ht="12.75">
      <c r="E4" s="1"/>
    </row>
    <row r="5" spans="1:13" ht="12.75">
      <c r="A5" s="13"/>
      <c r="B5" s="4"/>
      <c r="C5" s="13"/>
      <c r="D5" s="4"/>
      <c r="E5" s="4"/>
      <c r="F5" s="13"/>
      <c r="G5" s="4"/>
      <c r="H5" s="4"/>
      <c r="I5" s="13"/>
      <c r="J5" s="4"/>
      <c r="K5" s="4"/>
      <c r="L5" s="42" t="s">
        <v>79</v>
      </c>
      <c r="M5" s="30"/>
    </row>
    <row r="6" spans="1:13" ht="12.75">
      <c r="A6" s="31"/>
      <c r="B6" s="32"/>
      <c r="C6" s="14"/>
      <c r="D6" s="52">
        <v>1998</v>
      </c>
      <c r="E6" s="36"/>
      <c r="F6" s="14"/>
      <c r="G6" s="52">
        <v>1999</v>
      </c>
      <c r="H6" s="36"/>
      <c r="I6" s="14"/>
      <c r="J6" s="52">
        <v>2000</v>
      </c>
      <c r="K6" s="36"/>
      <c r="L6" s="47" t="s">
        <v>80</v>
      </c>
      <c r="M6" s="48"/>
    </row>
    <row r="7" spans="1:13" ht="12.75">
      <c r="A7" s="31"/>
      <c r="B7" s="33" t="s">
        <v>0</v>
      </c>
      <c r="C7" s="53" t="s">
        <v>45</v>
      </c>
      <c r="D7" s="3" t="s">
        <v>46</v>
      </c>
      <c r="E7" s="3" t="s">
        <v>47</v>
      </c>
      <c r="F7" s="53" t="s">
        <v>45</v>
      </c>
      <c r="G7" s="3" t="s">
        <v>46</v>
      </c>
      <c r="H7" s="3" t="s">
        <v>47</v>
      </c>
      <c r="I7" s="53" t="s">
        <v>45</v>
      </c>
      <c r="J7" s="3" t="s">
        <v>46</v>
      </c>
      <c r="K7" s="3" t="s">
        <v>47</v>
      </c>
      <c r="L7" s="43" t="s">
        <v>75</v>
      </c>
      <c r="M7" s="49" t="s">
        <v>78</v>
      </c>
    </row>
    <row r="8" spans="1:13" ht="12.75">
      <c r="A8" s="34"/>
      <c r="B8" s="15"/>
      <c r="C8" s="14"/>
      <c r="D8" s="14"/>
      <c r="E8" s="14"/>
      <c r="F8" s="14"/>
      <c r="G8" s="14"/>
      <c r="H8" s="14"/>
      <c r="I8" s="14"/>
      <c r="J8" s="14"/>
      <c r="K8" s="14"/>
      <c r="L8" s="44" t="s">
        <v>76</v>
      </c>
      <c r="M8" s="50" t="s">
        <v>77</v>
      </c>
    </row>
    <row r="9" spans="1:13" ht="12.75">
      <c r="A9" s="31">
        <v>2519</v>
      </c>
      <c r="B9" s="13" t="s">
        <v>48</v>
      </c>
      <c r="C9" s="37">
        <v>310.4</v>
      </c>
      <c r="D9" s="37">
        <v>1454.4</v>
      </c>
      <c r="E9" s="31">
        <v>4.69</v>
      </c>
      <c r="F9" s="37">
        <v>373.1</v>
      </c>
      <c r="G9" s="37">
        <v>1803.3</v>
      </c>
      <c r="H9" s="39">
        <v>4.83</v>
      </c>
      <c r="I9" s="37">
        <v>385.03</v>
      </c>
      <c r="J9" s="37">
        <v>2058.19</v>
      </c>
      <c r="K9" s="40">
        <v>5.35</v>
      </c>
      <c r="L9" s="45">
        <f>(F9/C9+I9/F9)/2</f>
        <v>1.1169863822059258</v>
      </c>
      <c r="M9" s="51">
        <f>(H9/E9+K9/H9)/2</f>
        <v>1.0687556008775996</v>
      </c>
    </row>
    <row r="10" spans="1:13" ht="12.75">
      <c r="A10" s="31">
        <v>2523</v>
      </c>
      <c r="B10" s="31" t="s">
        <v>49</v>
      </c>
      <c r="C10" s="37">
        <v>1557.6</v>
      </c>
      <c r="D10" s="37">
        <v>2434.5</v>
      </c>
      <c r="E10" s="31">
        <v>1.56</v>
      </c>
      <c r="F10" s="37">
        <v>1652.5</v>
      </c>
      <c r="G10" s="37">
        <v>3239.3</v>
      </c>
      <c r="H10" s="39">
        <v>1.96</v>
      </c>
      <c r="I10" s="37">
        <v>1490.74</v>
      </c>
      <c r="J10" s="37">
        <v>3019.21</v>
      </c>
      <c r="K10" s="40">
        <v>2.03</v>
      </c>
      <c r="L10" s="45">
        <f aca="true" t="shared" si="0" ref="L10:L33">(F10/C10+I10/F10)/2</f>
        <v>0.981519509435751</v>
      </c>
      <c r="M10" s="51">
        <f aca="true" t="shared" si="1" ref="M10:M33">(H10/E10+K10/H10)/2</f>
        <v>1.146062271062271</v>
      </c>
    </row>
    <row r="11" spans="1:13" ht="12.75">
      <c r="A11" s="31">
        <v>2710</v>
      </c>
      <c r="B11" s="31" t="s">
        <v>50</v>
      </c>
      <c r="C11" s="37">
        <v>2507.9</v>
      </c>
      <c r="D11" s="37">
        <v>12139.1</v>
      </c>
      <c r="E11" s="31">
        <v>4.84</v>
      </c>
      <c r="F11" s="37">
        <v>2916.6</v>
      </c>
      <c r="G11" s="37">
        <v>18367.4</v>
      </c>
      <c r="H11" s="39">
        <v>6.3</v>
      </c>
      <c r="I11" s="37">
        <v>2873.7</v>
      </c>
      <c r="J11" s="37">
        <v>35545.64</v>
      </c>
      <c r="K11" s="40">
        <v>12.37</v>
      </c>
      <c r="L11" s="45">
        <f t="shared" si="0"/>
        <v>1.074128061435717</v>
      </c>
      <c r="M11" s="51">
        <f t="shared" si="1"/>
        <v>1.6325724780270234</v>
      </c>
    </row>
    <row r="12" spans="1:13" ht="12.75">
      <c r="A12" s="31">
        <v>2914</v>
      </c>
      <c r="B12" s="31" t="s">
        <v>70</v>
      </c>
      <c r="C12" s="37">
        <v>77.3</v>
      </c>
      <c r="D12" s="37">
        <v>1631.7</v>
      </c>
      <c r="E12" s="31">
        <v>21.11</v>
      </c>
      <c r="F12" s="37">
        <v>81.4</v>
      </c>
      <c r="G12" s="37">
        <v>1687.9</v>
      </c>
      <c r="H12" s="39">
        <v>20.74</v>
      </c>
      <c r="I12" s="37">
        <v>82</v>
      </c>
      <c r="J12" s="37">
        <v>2548.9</v>
      </c>
      <c r="K12" s="40">
        <v>31.07</v>
      </c>
      <c r="L12" s="45">
        <f t="shared" si="0"/>
        <v>1.0302055554319463</v>
      </c>
      <c r="M12" s="51">
        <f t="shared" si="1"/>
        <v>1.2402720607078594</v>
      </c>
    </row>
    <row r="13" spans="1:13" ht="12.75">
      <c r="A13" s="31">
        <v>2921</v>
      </c>
      <c r="B13" s="31" t="s">
        <v>51</v>
      </c>
      <c r="C13" s="37">
        <v>15.9</v>
      </c>
      <c r="D13" s="37">
        <v>1692.3</v>
      </c>
      <c r="E13" s="31">
        <v>106.58</v>
      </c>
      <c r="F13" s="37">
        <v>16.1</v>
      </c>
      <c r="G13" s="37">
        <v>1825.8</v>
      </c>
      <c r="H13" s="39">
        <v>113.43</v>
      </c>
      <c r="I13" s="37">
        <v>18.16</v>
      </c>
      <c r="J13" s="37">
        <v>2086.69</v>
      </c>
      <c r="K13" s="40">
        <v>114.89</v>
      </c>
      <c r="L13" s="45">
        <f t="shared" si="0"/>
        <v>1.0702644634556036</v>
      </c>
      <c r="M13" s="51">
        <f t="shared" si="1"/>
        <v>1.0385711722895985</v>
      </c>
    </row>
    <row r="14" spans="1:13" ht="12.75">
      <c r="A14" s="31">
        <v>3923</v>
      </c>
      <c r="B14" s="31" t="s">
        <v>52</v>
      </c>
      <c r="C14" s="37">
        <v>16.9</v>
      </c>
      <c r="D14" s="37">
        <v>967</v>
      </c>
      <c r="E14" s="31">
        <v>57.21</v>
      </c>
      <c r="F14" s="37">
        <v>20.2</v>
      </c>
      <c r="G14" s="37">
        <v>1116.4</v>
      </c>
      <c r="H14" s="39">
        <v>55.27</v>
      </c>
      <c r="I14" s="37">
        <v>21.07</v>
      </c>
      <c r="J14" s="37">
        <v>1273.46</v>
      </c>
      <c r="K14" s="40">
        <v>60.43</v>
      </c>
      <c r="L14" s="45">
        <f t="shared" si="0"/>
        <v>1.1191677895600212</v>
      </c>
      <c r="M14" s="51">
        <f t="shared" si="1"/>
        <v>1.0297248570816029</v>
      </c>
    </row>
    <row r="15" spans="1:13" ht="12.75">
      <c r="A15" s="31">
        <v>3926</v>
      </c>
      <c r="B15" s="31" t="s">
        <v>53</v>
      </c>
      <c r="C15" s="37">
        <v>5.3</v>
      </c>
      <c r="D15" s="37">
        <v>750.1</v>
      </c>
      <c r="E15" s="31">
        <v>142.46</v>
      </c>
      <c r="F15" s="37">
        <v>5</v>
      </c>
      <c r="G15" s="37">
        <v>1067.3</v>
      </c>
      <c r="H15" s="39">
        <v>214.22</v>
      </c>
      <c r="I15" s="37">
        <v>6.59</v>
      </c>
      <c r="J15" s="37">
        <v>1266.47</v>
      </c>
      <c r="K15" s="40">
        <v>192.17</v>
      </c>
      <c r="L15" s="45">
        <f t="shared" si="0"/>
        <v>1.130698113207547</v>
      </c>
      <c r="M15" s="51">
        <f t="shared" si="1"/>
        <v>1.2003943884360768</v>
      </c>
    </row>
    <row r="16" spans="1:13" ht="12.75">
      <c r="A16" s="31">
        <v>4008</v>
      </c>
      <c r="B16" s="31" t="s">
        <v>54</v>
      </c>
      <c r="C16" s="37">
        <v>11.8</v>
      </c>
      <c r="D16" s="37">
        <v>891.9</v>
      </c>
      <c r="E16" s="31">
        <v>75.41</v>
      </c>
      <c r="F16" s="37">
        <v>10.7</v>
      </c>
      <c r="G16" s="37">
        <v>1008.7</v>
      </c>
      <c r="H16" s="39">
        <v>94.24</v>
      </c>
      <c r="I16" s="37">
        <v>10.84</v>
      </c>
      <c r="J16" s="37">
        <v>1233.68</v>
      </c>
      <c r="K16" s="40">
        <v>113.78</v>
      </c>
      <c r="L16" s="45">
        <f t="shared" si="0"/>
        <v>0.9599318865832409</v>
      </c>
      <c r="M16" s="51">
        <f t="shared" si="1"/>
        <v>1.2285222926215016</v>
      </c>
    </row>
    <row r="17" spans="1:13" ht="12.75">
      <c r="A17" s="31">
        <v>4407</v>
      </c>
      <c r="B17" s="31" t="s">
        <v>55</v>
      </c>
      <c r="C17" s="37">
        <v>545.7</v>
      </c>
      <c r="D17" s="37">
        <v>4286.6</v>
      </c>
      <c r="E17" s="31">
        <v>7.86</v>
      </c>
      <c r="F17" s="37">
        <v>558.2</v>
      </c>
      <c r="G17" s="37">
        <v>4930</v>
      </c>
      <c r="H17" s="39">
        <v>8.83</v>
      </c>
      <c r="I17" s="37">
        <v>643.73</v>
      </c>
      <c r="J17" s="37">
        <v>5452.33</v>
      </c>
      <c r="K17" s="40">
        <v>8.47</v>
      </c>
      <c r="L17" s="45">
        <f t="shared" si="0"/>
        <v>1.0880655047340246</v>
      </c>
      <c r="M17" s="51">
        <f t="shared" si="1"/>
        <v>1.0413197836429706</v>
      </c>
    </row>
    <row r="18" spans="1:13" ht="12.75">
      <c r="A18" s="31">
        <v>4805</v>
      </c>
      <c r="B18" s="31" t="s">
        <v>56</v>
      </c>
      <c r="C18" s="37">
        <v>118.7</v>
      </c>
      <c r="D18" s="37">
        <v>1345.2</v>
      </c>
      <c r="E18" s="31">
        <v>11.33</v>
      </c>
      <c r="F18" s="37">
        <v>133.7</v>
      </c>
      <c r="G18" s="37">
        <v>1659.3</v>
      </c>
      <c r="H18" s="39">
        <v>12.41</v>
      </c>
      <c r="I18" s="37">
        <v>142.41</v>
      </c>
      <c r="J18" s="37">
        <v>2227.6</v>
      </c>
      <c r="K18" s="40">
        <v>15.64</v>
      </c>
      <c r="L18" s="45">
        <f t="shared" si="0"/>
        <v>1.0957574231940512</v>
      </c>
      <c r="M18" s="51">
        <f t="shared" si="1"/>
        <v>1.1777980630886602</v>
      </c>
    </row>
    <row r="19" spans="1:13" ht="12.75">
      <c r="A19" s="31">
        <v>4811</v>
      </c>
      <c r="B19" s="31" t="s">
        <v>57</v>
      </c>
      <c r="C19" s="37">
        <v>20.4</v>
      </c>
      <c r="D19" s="37">
        <v>1625.3</v>
      </c>
      <c r="E19" s="31">
        <v>79.79</v>
      </c>
      <c r="F19" s="37">
        <v>21.8</v>
      </c>
      <c r="G19" s="37">
        <v>2068.9</v>
      </c>
      <c r="H19" s="39">
        <v>94.89</v>
      </c>
      <c r="I19" s="37">
        <v>17.61</v>
      </c>
      <c r="J19" s="37">
        <v>1652</v>
      </c>
      <c r="K19" s="40">
        <v>93.8</v>
      </c>
      <c r="L19" s="45">
        <f t="shared" si="0"/>
        <v>0.9382128080590035</v>
      </c>
      <c r="M19" s="51">
        <f t="shared" si="1"/>
        <v>1.0888798939243123</v>
      </c>
    </row>
    <row r="20" spans="1:13" ht="12.75">
      <c r="A20" s="31">
        <v>4818</v>
      </c>
      <c r="B20" s="31" t="s">
        <v>71</v>
      </c>
      <c r="C20" s="37">
        <v>61</v>
      </c>
      <c r="D20" s="37">
        <v>2665.3</v>
      </c>
      <c r="E20" s="31">
        <v>43.68</v>
      </c>
      <c r="F20" s="37">
        <v>72.01</v>
      </c>
      <c r="G20" s="37">
        <v>3691.9</v>
      </c>
      <c r="H20" s="39">
        <v>51.22</v>
      </c>
      <c r="I20" s="37">
        <v>86.35</v>
      </c>
      <c r="J20" s="37">
        <v>4961.13</v>
      </c>
      <c r="K20" s="40">
        <v>57.45</v>
      </c>
      <c r="L20" s="45">
        <f t="shared" si="0"/>
        <v>1.1898154058748671</v>
      </c>
      <c r="M20" s="51">
        <f t="shared" si="1"/>
        <v>1.1471256112753574</v>
      </c>
    </row>
    <row r="21" spans="1:13" ht="12.75">
      <c r="A21" s="31">
        <v>4823</v>
      </c>
      <c r="B21" s="31" t="s">
        <v>58</v>
      </c>
      <c r="C21" s="37">
        <v>86.5</v>
      </c>
      <c r="D21" s="37">
        <v>2240.6</v>
      </c>
      <c r="E21" s="31">
        <v>25.91</v>
      </c>
      <c r="F21" s="37">
        <v>109.9</v>
      </c>
      <c r="G21" s="37">
        <v>3160.2</v>
      </c>
      <c r="H21" s="39">
        <v>28.76</v>
      </c>
      <c r="I21" s="37">
        <v>137.75</v>
      </c>
      <c r="J21" s="37">
        <v>4678.41</v>
      </c>
      <c r="K21" s="40">
        <v>33.96</v>
      </c>
      <c r="L21" s="45">
        <f t="shared" si="0"/>
        <v>1.2619662120582558</v>
      </c>
      <c r="M21" s="51">
        <f t="shared" si="1"/>
        <v>1.1454014082125514</v>
      </c>
    </row>
    <row r="22" spans="1:13" ht="12.75">
      <c r="A22" s="31">
        <v>5402</v>
      </c>
      <c r="B22" s="31" t="s">
        <v>59</v>
      </c>
      <c r="C22" s="37">
        <v>51</v>
      </c>
      <c r="D22" s="37">
        <v>5257.5</v>
      </c>
      <c r="E22" s="31">
        <v>103.03</v>
      </c>
      <c r="F22" s="37">
        <v>50</v>
      </c>
      <c r="G22" s="37">
        <v>5194.3</v>
      </c>
      <c r="H22" s="39">
        <v>103.8</v>
      </c>
      <c r="I22" s="37">
        <v>249.45</v>
      </c>
      <c r="J22" s="37">
        <v>6216.38</v>
      </c>
      <c r="K22" s="40">
        <v>24.92</v>
      </c>
      <c r="L22" s="45">
        <f t="shared" si="0"/>
        <v>2.9846960784313725</v>
      </c>
      <c r="M22" s="51">
        <f t="shared" si="1"/>
        <v>0.6237753113418711</v>
      </c>
    </row>
    <row r="23" spans="1:13" ht="12.75">
      <c r="A23" s="31">
        <v>7019</v>
      </c>
      <c r="B23" s="31" t="s">
        <v>60</v>
      </c>
      <c r="C23" s="37">
        <v>36.6</v>
      </c>
      <c r="D23" s="37">
        <v>2173</v>
      </c>
      <c r="E23" s="31">
        <v>59.45</v>
      </c>
      <c r="F23" s="37">
        <v>39.6</v>
      </c>
      <c r="G23" s="37">
        <v>2673.1</v>
      </c>
      <c r="H23" s="39">
        <v>67.45</v>
      </c>
      <c r="I23" s="37">
        <v>54.98</v>
      </c>
      <c r="J23" s="37">
        <v>3415.42</v>
      </c>
      <c r="K23" s="40">
        <v>62.12</v>
      </c>
      <c r="L23" s="45">
        <f t="shared" si="0"/>
        <v>1.2351755257492962</v>
      </c>
      <c r="M23" s="51">
        <f t="shared" si="1"/>
        <v>1.0277726827522613</v>
      </c>
    </row>
    <row r="24" spans="1:13" ht="12.75">
      <c r="A24" s="31">
        <v>7208</v>
      </c>
      <c r="B24" s="31" t="s">
        <v>72</v>
      </c>
      <c r="C24" s="37">
        <v>1108.6</v>
      </c>
      <c r="D24" s="37">
        <v>11359.7</v>
      </c>
      <c r="E24" s="31">
        <v>10.25</v>
      </c>
      <c r="F24" s="37">
        <v>1078.1</v>
      </c>
      <c r="G24" s="37">
        <v>9541.8</v>
      </c>
      <c r="H24" s="39">
        <v>8.85</v>
      </c>
      <c r="I24" s="37">
        <v>1303.53</v>
      </c>
      <c r="J24" s="37">
        <v>14275.48</v>
      </c>
      <c r="K24" s="40">
        <v>10.95</v>
      </c>
      <c r="L24" s="45">
        <f t="shared" si="0"/>
        <v>1.0907935819564032</v>
      </c>
      <c r="M24" s="51">
        <f t="shared" si="1"/>
        <v>1.050351384869781</v>
      </c>
    </row>
    <row r="25" spans="1:13" ht="12.75">
      <c r="A25" s="31">
        <v>7209</v>
      </c>
      <c r="B25" s="31" t="s">
        <v>73</v>
      </c>
      <c r="C25" s="37">
        <v>803.1</v>
      </c>
      <c r="D25" s="37">
        <v>10749.8</v>
      </c>
      <c r="E25" s="31">
        <v>13.39</v>
      </c>
      <c r="F25" s="37">
        <v>793.8</v>
      </c>
      <c r="G25" s="37">
        <v>9189.7</v>
      </c>
      <c r="H25" s="31">
        <v>11.58</v>
      </c>
      <c r="I25" s="37">
        <v>913.02</v>
      </c>
      <c r="J25" s="37">
        <v>13367.26</v>
      </c>
      <c r="K25" s="40">
        <v>14.64</v>
      </c>
      <c r="L25" s="45">
        <f t="shared" si="0"/>
        <v>1.069304418733417</v>
      </c>
      <c r="M25" s="51">
        <f t="shared" si="1"/>
        <v>1.0645366002778347</v>
      </c>
    </row>
    <row r="26" spans="1:13" ht="12.75">
      <c r="A26" s="31">
        <v>7210</v>
      </c>
      <c r="B26" s="31" t="s">
        <v>74</v>
      </c>
      <c r="C26" s="37">
        <v>325.1</v>
      </c>
      <c r="D26" s="37">
        <v>7161.6</v>
      </c>
      <c r="E26" s="31">
        <v>22.03</v>
      </c>
      <c r="F26" s="37">
        <v>261.4</v>
      </c>
      <c r="G26" s="37">
        <v>5688.1</v>
      </c>
      <c r="H26" s="31">
        <v>21.76</v>
      </c>
      <c r="I26" s="37">
        <v>301.34</v>
      </c>
      <c r="J26" s="37">
        <v>7407.22</v>
      </c>
      <c r="K26" s="40">
        <v>24.58</v>
      </c>
      <c r="L26" s="45">
        <f t="shared" si="0"/>
        <v>0.978426472038384</v>
      </c>
      <c r="M26" s="51">
        <f t="shared" si="1"/>
        <v>1.0586697868548236</v>
      </c>
    </row>
    <row r="27" spans="1:13" ht="12.75">
      <c r="A27" s="31">
        <v>7304</v>
      </c>
      <c r="B27" s="31" t="s">
        <v>61</v>
      </c>
      <c r="C27" s="37">
        <v>117.9</v>
      </c>
      <c r="D27" s="37">
        <v>2521.2</v>
      </c>
      <c r="E27" s="31">
        <v>21.39</v>
      </c>
      <c r="F27" s="37">
        <v>110.7</v>
      </c>
      <c r="G27" s="37">
        <v>2572.5</v>
      </c>
      <c r="H27" s="31">
        <v>23.25</v>
      </c>
      <c r="I27" s="37">
        <v>134.18</v>
      </c>
      <c r="J27" s="37">
        <v>3079.08</v>
      </c>
      <c r="K27" s="40">
        <v>22.95</v>
      </c>
      <c r="L27" s="45">
        <f t="shared" si="0"/>
        <v>1.0755180427122337</v>
      </c>
      <c r="M27" s="51">
        <f t="shared" si="1"/>
        <v>1.0370266479663393</v>
      </c>
    </row>
    <row r="28" spans="1:13" ht="12.75">
      <c r="A28" s="31">
        <v>7308</v>
      </c>
      <c r="B28" s="31" t="s">
        <v>62</v>
      </c>
      <c r="C28" s="37">
        <v>57</v>
      </c>
      <c r="D28" s="37">
        <v>2102.3</v>
      </c>
      <c r="E28" s="31">
        <v>36.9</v>
      </c>
      <c r="F28" s="37">
        <v>61.2</v>
      </c>
      <c r="G28" s="37">
        <v>2563</v>
      </c>
      <c r="H28" s="31">
        <v>41.85</v>
      </c>
      <c r="I28" s="37">
        <v>61.6</v>
      </c>
      <c r="J28" s="37">
        <v>2691.3</v>
      </c>
      <c r="K28" s="40">
        <v>43.69</v>
      </c>
      <c r="L28" s="45">
        <f t="shared" si="0"/>
        <v>1.040110079119367</v>
      </c>
      <c r="M28" s="51">
        <f t="shared" si="1"/>
        <v>1.089056444327884</v>
      </c>
    </row>
    <row r="29" spans="1:13" ht="12.75">
      <c r="A29" s="31">
        <v>7326</v>
      </c>
      <c r="B29" s="31" t="s">
        <v>63</v>
      </c>
      <c r="C29" s="37">
        <v>51.2</v>
      </c>
      <c r="D29" s="37">
        <v>2546.3</v>
      </c>
      <c r="E29" s="31">
        <v>49.72</v>
      </c>
      <c r="F29" s="37">
        <v>58.1</v>
      </c>
      <c r="G29" s="37">
        <v>3386.9</v>
      </c>
      <c r="H29" s="31">
        <v>58.34</v>
      </c>
      <c r="I29" s="37">
        <v>73.21</v>
      </c>
      <c r="J29" s="37">
        <v>4044.02</v>
      </c>
      <c r="K29" s="40">
        <v>55.23</v>
      </c>
      <c r="L29" s="45">
        <f t="shared" si="0"/>
        <v>1.1974172359079174</v>
      </c>
      <c r="M29" s="51">
        <f t="shared" si="1"/>
        <v>1.0600313417806841</v>
      </c>
    </row>
    <row r="30" spans="1:13" ht="12.75">
      <c r="A30" s="31">
        <v>7604</v>
      </c>
      <c r="B30" s="31" t="s">
        <v>64</v>
      </c>
      <c r="C30" s="37">
        <v>7.2</v>
      </c>
      <c r="D30" s="37">
        <v>688.9</v>
      </c>
      <c r="E30" s="31">
        <v>95.71</v>
      </c>
      <c r="F30" s="37">
        <v>8.1</v>
      </c>
      <c r="G30" s="37">
        <v>843</v>
      </c>
      <c r="H30" s="31">
        <v>104.29</v>
      </c>
      <c r="I30" s="37">
        <v>8.5</v>
      </c>
      <c r="J30" s="37">
        <v>1028.65</v>
      </c>
      <c r="K30" s="40">
        <v>121.04</v>
      </c>
      <c r="L30" s="45">
        <f t="shared" si="0"/>
        <v>1.0871913580246915</v>
      </c>
      <c r="M30" s="51">
        <f t="shared" si="1"/>
        <v>1.1251278214939557</v>
      </c>
    </row>
    <row r="31" spans="1:13" ht="12.75">
      <c r="A31" s="31">
        <v>7614</v>
      </c>
      <c r="B31" s="31" t="s">
        <v>65</v>
      </c>
      <c r="C31" s="37">
        <v>3.7</v>
      </c>
      <c r="D31" s="37">
        <v>270.6</v>
      </c>
      <c r="E31" s="31">
        <v>72.62</v>
      </c>
      <c r="F31" s="37">
        <v>2.8</v>
      </c>
      <c r="G31" s="37">
        <v>214</v>
      </c>
      <c r="H31" s="31">
        <v>77.48</v>
      </c>
      <c r="I31" s="37">
        <v>2.09</v>
      </c>
      <c r="J31" s="37">
        <v>188.11</v>
      </c>
      <c r="K31" s="40">
        <v>89.88</v>
      </c>
      <c r="L31" s="45">
        <f t="shared" si="0"/>
        <v>0.751592664092664</v>
      </c>
      <c r="M31" s="51">
        <f t="shared" si="1"/>
        <v>1.1134825067284</v>
      </c>
    </row>
    <row r="32" spans="1:13" ht="12.75">
      <c r="A32" s="31">
        <v>7616</v>
      </c>
      <c r="B32" s="31" t="s">
        <v>66</v>
      </c>
      <c r="C32" s="37">
        <v>4.8</v>
      </c>
      <c r="D32" s="37">
        <v>772.6</v>
      </c>
      <c r="E32" s="31">
        <v>161.41</v>
      </c>
      <c r="F32" s="37">
        <v>5.6</v>
      </c>
      <c r="G32" s="37">
        <v>990.6</v>
      </c>
      <c r="H32" s="31">
        <v>177.01</v>
      </c>
      <c r="I32" s="37">
        <v>7.53</v>
      </c>
      <c r="J32" s="37">
        <v>1341.9</v>
      </c>
      <c r="K32" s="40">
        <v>178.2</v>
      </c>
      <c r="L32" s="45">
        <f t="shared" si="0"/>
        <v>1.255654761904762</v>
      </c>
      <c r="M32" s="51">
        <f t="shared" si="1"/>
        <v>1.0516855354972845</v>
      </c>
    </row>
    <row r="33" spans="1:13" ht="12.75">
      <c r="A33" s="34">
        <v>8544</v>
      </c>
      <c r="B33" s="34" t="s">
        <v>67</v>
      </c>
      <c r="C33" s="38">
        <v>36.7</v>
      </c>
      <c r="D33" s="38">
        <v>9684.4</v>
      </c>
      <c r="E33" s="34">
        <v>264.01</v>
      </c>
      <c r="F33" s="38">
        <v>37.3</v>
      </c>
      <c r="G33" s="38">
        <v>12134.9</v>
      </c>
      <c r="H33" s="34">
        <v>325.3</v>
      </c>
      <c r="I33" s="38">
        <v>43.72</v>
      </c>
      <c r="J33" s="38">
        <v>14443.25</v>
      </c>
      <c r="K33" s="41">
        <v>330.33</v>
      </c>
      <c r="L33" s="46">
        <f t="shared" si="0"/>
        <v>1.094233368154225</v>
      </c>
      <c r="M33" s="35">
        <f t="shared" si="1"/>
        <v>1.1238064735994442</v>
      </c>
    </row>
    <row r="36" ht="12.75">
      <c r="A36" t="s">
        <v>68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375" style="0" customWidth="1"/>
    <col min="2" max="2" width="11.625" style="0" customWidth="1"/>
    <col min="3" max="3" width="9.875" style="0" customWidth="1"/>
    <col min="4" max="5" width="10.00390625" style="0" customWidth="1"/>
    <col min="6" max="6" width="11.25390625" style="0" customWidth="1"/>
    <col min="7" max="7" width="10.875" style="0" customWidth="1"/>
  </cols>
  <sheetData>
    <row r="1" ht="12.75">
      <c r="G1" t="s">
        <v>132</v>
      </c>
    </row>
    <row r="3" ht="12.75">
      <c r="A3" s="1" t="s">
        <v>128</v>
      </c>
    </row>
    <row r="5" spans="1:7" ht="12.75">
      <c r="A5" s="13"/>
      <c r="B5" s="74"/>
      <c r="C5" s="74"/>
      <c r="D5" s="74"/>
      <c r="E5" s="18"/>
      <c r="F5" s="66" t="s">
        <v>129</v>
      </c>
      <c r="G5" s="60"/>
    </row>
    <row r="6" spans="1:7" ht="12.75">
      <c r="A6" s="31"/>
      <c r="B6" s="11" t="s">
        <v>83</v>
      </c>
      <c r="C6" s="21">
        <v>1998</v>
      </c>
      <c r="D6" s="21">
        <v>1999</v>
      </c>
      <c r="E6" s="7">
        <v>2000</v>
      </c>
      <c r="F6" s="7" t="s">
        <v>84</v>
      </c>
      <c r="G6" s="7" t="s">
        <v>130</v>
      </c>
    </row>
    <row r="7" spans="1:7" ht="12.75">
      <c r="A7" s="34"/>
      <c r="B7" s="12"/>
      <c r="C7" s="12"/>
      <c r="D7" s="12"/>
      <c r="E7" s="19"/>
      <c r="F7" s="73" t="s">
        <v>131</v>
      </c>
      <c r="G7" s="73"/>
    </row>
    <row r="8" spans="1:7" ht="12.75">
      <c r="A8" s="11" t="s">
        <v>85</v>
      </c>
      <c r="B8" s="62" t="s">
        <v>86</v>
      </c>
      <c r="C8" s="67">
        <v>838543</v>
      </c>
      <c r="D8" s="67">
        <v>892540</v>
      </c>
      <c r="E8" s="67">
        <v>1139100</v>
      </c>
      <c r="F8" s="82">
        <v>16.95142035102742</v>
      </c>
      <c r="G8" s="79">
        <v>27.624532233849465</v>
      </c>
    </row>
    <row r="9" spans="1:7" ht="12.75">
      <c r="A9" s="12"/>
      <c r="B9" s="12" t="s">
        <v>87</v>
      </c>
      <c r="C9" s="12">
        <v>100</v>
      </c>
      <c r="D9" s="12">
        <v>100</v>
      </c>
      <c r="E9" s="12">
        <v>100</v>
      </c>
      <c r="F9" s="82"/>
      <c r="G9" s="79"/>
    </row>
    <row r="10" spans="1:7" ht="12.75">
      <c r="A10" s="11" t="s">
        <v>88</v>
      </c>
      <c r="B10" s="10"/>
      <c r="C10" s="10"/>
      <c r="D10" s="10"/>
      <c r="E10" s="10"/>
      <c r="F10" s="82"/>
      <c r="G10" s="79"/>
    </row>
    <row r="11" spans="1:7" ht="12.75">
      <c r="A11" s="9" t="s">
        <v>89</v>
      </c>
      <c r="B11" s="62" t="s">
        <v>86</v>
      </c>
      <c r="C11" s="67">
        <v>238202</v>
      </c>
      <c r="D11" s="67">
        <v>235754</v>
      </c>
      <c r="E11" s="67">
        <v>292157</v>
      </c>
      <c r="F11" s="82">
        <v>9.083210602544503</v>
      </c>
      <c r="G11" s="79">
        <v>23.92451453633872</v>
      </c>
    </row>
    <row r="12" spans="1:7" ht="12.75">
      <c r="A12" s="12"/>
      <c r="B12" s="12" t="s">
        <v>87</v>
      </c>
      <c r="C12" s="12">
        <v>28.41</v>
      </c>
      <c r="D12" s="12">
        <v>26.41</v>
      </c>
      <c r="E12" s="12">
        <v>25.65</v>
      </c>
      <c r="F12" s="82"/>
      <c r="G12" s="79"/>
    </row>
    <row r="13" spans="1:7" ht="12.75">
      <c r="A13" s="10" t="s">
        <v>90</v>
      </c>
      <c r="B13" s="10"/>
      <c r="C13" s="10"/>
      <c r="D13" s="10"/>
      <c r="E13" s="10"/>
      <c r="F13" s="82"/>
      <c r="G13" s="79"/>
    </row>
    <row r="14" spans="1:7" ht="12.75">
      <c r="A14" s="74" t="s">
        <v>91</v>
      </c>
      <c r="B14" s="26" t="s">
        <v>86</v>
      </c>
      <c r="C14" s="69">
        <v>161477</v>
      </c>
      <c r="D14" s="69">
        <v>154748</v>
      </c>
      <c r="E14" s="69">
        <v>182190</v>
      </c>
      <c r="F14" s="83">
        <v>3.485809510338323</v>
      </c>
      <c r="G14" s="80">
        <v>17.73334711918733</v>
      </c>
    </row>
    <row r="15" spans="1:7" ht="12.75">
      <c r="A15" s="12"/>
      <c r="B15" s="12" t="s">
        <v>87</v>
      </c>
      <c r="C15" s="12">
        <v>19.26</v>
      </c>
      <c r="D15" s="12">
        <v>17.34</v>
      </c>
      <c r="E15" s="81">
        <v>16</v>
      </c>
      <c r="F15" s="83"/>
      <c r="G15" s="79"/>
    </row>
    <row r="16" spans="1:7" ht="12.75">
      <c r="A16" s="74" t="s">
        <v>92</v>
      </c>
      <c r="B16" s="26" t="s">
        <v>86</v>
      </c>
      <c r="C16" s="69">
        <v>27733</v>
      </c>
      <c r="D16" s="69">
        <v>30008</v>
      </c>
      <c r="E16" s="69">
        <v>39068</v>
      </c>
      <c r="F16" s="83">
        <v>20.318572289426843</v>
      </c>
      <c r="G16" s="80">
        <v>30.191948813649674</v>
      </c>
    </row>
    <row r="17" spans="1:7" ht="12.75">
      <c r="A17" s="12"/>
      <c r="B17" s="12" t="s">
        <v>87</v>
      </c>
      <c r="C17" s="12">
        <v>3.31</v>
      </c>
      <c r="D17" s="12">
        <v>3.36</v>
      </c>
      <c r="E17" s="12">
        <v>3.43</v>
      </c>
      <c r="F17" s="83"/>
      <c r="G17" s="79"/>
    </row>
    <row r="18" spans="1:7" ht="12.75">
      <c r="A18" s="74" t="s">
        <v>93</v>
      </c>
      <c r="B18" s="26" t="s">
        <v>86</v>
      </c>
      <c r="C18" s="69">
        <v>33862</v>
      </c>
      <c r="D18" s="69">
        <v>35860</v>
      </c>
      <c r="E18" s="69">
        <v>49967</v>
      </c>
      <c r="F18" s="83">
        <v>23.53906057074531</v>
      </c>
      <c r="G18" s="80">
        <v>39.33909648633576</v>
      </c>
    </row>
    <row r="19" spans="1:7" ht="12.75">
      <c r="A19" s="12"/>
      <c r="B19" s="12" t="s">
        <v>87</v>
      </c>
      <c r="C19" s="12">
        <v>7.04</v>
      </c>
      <c r="D19" s="12">
        <v>4.02</v>
      </c>
      <c r="E19" s="12">
        <v>4.39</v>
      </c>
      <c r="F19" s="82"/>
      <c r="G19" s="79"/>
    </row>
    <row r="20" spans="1:7" ht="12.75">
      <c r="A20" s="11" t="s">
        <v>88</v>
      </c>
      <c r="B20" s="10"/>
      <c r="C20" s="10"/>
      <c r="D20" s="10"/>
      <c r="E20" s="10"/>
      <c r="F20" s="82"/>
      <c r="G20" s="79"/>
    </row>
    <row r="21" spans="1:7" ht="12.75">
      <c r="A21" s="9" t="s">
        <v>94</v>
      </c>
      <c r="B21" s="62" t="s">
        <v>86</v>
      </c>
      <c r="C21" s="67">
        <v>441239</v>
      </c>
      <c r="D21" s="67">
        <v>493907</v>
      </c>
      <c r="E21" s="67">
        <v>612968</v>
      </c>
      <c r="F21" s="82">
        <v>23.925065338425537</v>
      </c>
      <c r="G21" s="79">
        <v>24.105955169697936</v>
      </c>
    </row>
    <row r="22" spans="1:7" ht="12.75">
      <c r="A22" s="12"/>
      <c r="B22" s="12" t="s">
        <v>87</v>
      </c>
      <c r="C22" s="12">
        <v>52.62</v>
      </c>
      <c r="D22" s="12">
        <v>55.34</v>
      </c>
      <c r="E22" s="12">
        <v>53.81</v>
      </c>
      <c r="F22" s="82"/>
      <c r="G22" s="79"/>
    </row>
    <row r="23" spans="1:7" ht="12.75">
      <c r="A23" s="10" t="s">
        <v>90</v>
      </c>
      <c r="B23" s="10"/>
      <c r="C23" s="10"/>
      <c r="D23" s="10"/>
      <c r="E23" s="10"/>
      <c r="F23" s="82"/>
      <c r="G23" s="79"/>
    </row>
    <row r="24" spans="1:7" ht="12.75">
      <c r="A24" s="74" t="s">
        <v>95</v>
      </c>
      <c r="B24" s="26" t="s">
        <v>86</v>
      </c>
      <c r="C24" s="69">
        <v>227140</v>
      </c>
      <c r="D24" s="69">
        <v>239699</v>
      </c>
      <c r="E24" s="69">
        <v>294617</v>
      </c>
      <c r="F24" s="83">
        <v>25.196330290826296</v>
      </c>
      <c r="G24" s="80">
        <v>22.91123450661037</v>
      </c>
    </row>
    <row r="25" spans="1:7" ht="12.75">
      <c r="A25" s="12"/>
      <c r="B25" s="12" t="s">
        <v>87</v>
      </c>
      <c r="C25" s="12">
        <v>27.09</v>
      </c>
      <c r="D25" s="12">
        <v>26.86</v>
      </c>
      <c r="E25" s="12">
        <v>25.86</v>
      </c>
      <c r="F25" s="83"/>
      <c r="G25" s="80"/>
    </row>
    <row r="26" spans="1:7" ht="12.75">
      <c r="A26" s="74" t="s">
        <v>96</v>
      </c>
      <c r="B26" s="26" t="s">
        <v>86</v>
      </c>
      <c r="C26" s="69">
        <v>49679</v>
      </c>
      <c r="D26" s="69">
        <v>56697</v>
      </c>
      <c r="E26" s="69">
        <v>69134</v>
      </c>
      <c r="F26" s="83">
        <v>17.289954003770138</v>
      </c>
      <c r="G26" s="80">
        <v>21.935904897966367</v>
      </c>
    </row>
    <row r="27" spans="1:7" ht="12.75">
      <c r="A27" s="12"/>
      <c r="B27" s="12" t="s">
        <v>87</v>
      </c>
      <c r="C27" s="12">
        <v>5.92</v>
      </c>
      <c r="D27" s="12">
        <v>6.35</v>
      </c>
      <c r="E27" s="12">
        <v>6.07</v>
      </c>
      <c r="F27" s="83"/>
      <c r="G27" s="80"/>
    </row>
    <row r="28" spans="1:7" ht="12.75">
      <c r="A28" s="74" t="s">
        <v>97</v>
      </c>
      <c r="B28" s="26" t="s">
        <v>86</v>
      </c>
      <c r="C28" s="69">
        <v>56864</v>
      </c>
      <c r="D28" s="69">
        <v>70666</v>
      </c>
      <c r="E28" s="69">
        <v>86778</v>
      </c>
      <c r="F28" s="83">
        <v>27.095554569599972</v>
      </c>
      <c r="G28" s="80">
        <v>22.80021509636883</v>
      </c>
    </row>
    <row r="29" spans="1:7" ht="12.75">
      <c r="A29" s="12"/>
      <c r="B29" s="12" t="s">
        <v>87</v>
      </c>
      <c r="C29" s="12">
        <v>6.78</v>
      </c>
      <c r="D29" s="12">
        <v>7.92</v>
      </c>
      <c r="E29" s="12">
        <v>7.62</v>
      </c>
      <c r="F29" s="82"/>
      <c r="G29" s="80"/>
    </row>
    <row r="30" spans="1:7" ht="12.75">
      <c r="A30" s="11" t="s">
        <v>88</v>
      </c>
      <c r="B30" s="10"/>
      <c r="C30" s="10"/>
      <c r="D30" s="10"/>
      <c r="E30" s="10"/>
      <c r="F30" s="82"/>
      <c r="G30" s="79"/>
    </row>
    <row r="31" spans="1:7" ht="12.75">
      <c r="A31" s="9" t="s">
        <v>98</v>
      </c>
      <c r="B31" s="62" t="s">
        <v>86</v>
      </c>
      <c r="C31" s="67">
        <v>14272</v>
      </c>
      <c r="D31" s="67">
        <v>15174</v>
      </c>
      <c r="E31" s="67">
        <v>19996</v>
      </c>
      <c r="F31" s="82">
        <v>25.675131255826887</v>
      </c>
      <c r="G31" s="79">
        <v>31.778041386582316</v>
      </c>
    </row>
    <row r="32" spans="1:7" ht="12.75">
      <c r="A32" s="12"/>
      <c r="B32" s="12" t="s">
        <v>87</v>
      </c>
      <c r="C32" s="81">
        <v>1.7</v>
      </c>
      <c r="D32" s="81">
        <v>1.7</v>
      </c>
      <c r="E32" s="12">
        <v>1.76</v>
      </c>
      <c r="F32" s="82"/>
      <c r="G32" s="79"/>
    </row>
    <row r="33" spans="1:7" ht="12.75">
      <c r="A33" s="10" t="s">
        <v>90</v>
      </c>
      <c r="B33" s="10"/>
      <c r="C33" s="10"/>
      <c r="D33" s="10"/>
      <c r="E33" s="10"/>
      <c r="F33" s="82"/>
      <c r="G33" s="79"/>
    </row>
    <row r="34" spans="1:7" ht="12.75">
      <c r="A34" s="74" t="s">
        <v>99</v>
      </c>
      <c r="B34" s="26" t="s">
        <v>86</v>
      </c>
      <c r="C34" s="69">
        <v>12024</v>
      </c>
      <c r="D34" s="69">
        <v>12690</v>
      </c>
      <c r="E34" s="69">
        <v>16658</v>
      </c>
      <c r="F34" s="83">
        <v>23.076848389570017</v>
      </c>
      <c r="G34" s="80">
        <v>31.26871552403466</v>
      </c>
    </row>
    <row r="35" spans="1:7" ht="12.75">
      <c r="A35" s="12"/>
      <c r="B35" s="12" t="s">
        <v>87</v>
      </c>
      <c r="C35" s="12">
        <v>1.43</v>
      </c>
      <c r="D35" s="12">
        <v>1.42</v>
      </c>
      <c r="E35" s="12">
        <v>1.46</v>
      </c>
      <c r="F35" s="82"/>
      <c r="G35" s="79"/>
    </row>
    <row r="36" spans="1:7" ht="12.75">
      <c r="A36" s="11" t="s">
        <v>88</v>
      </c>
      <c r="B36" s="10"/>
      <c r="C36" s="10"/>
      <c r="D36" s="10"/>
      <c r="E36" s="10"/>
      <c r="F36" s="82"/>
      <c r="G36" s="79"/>
    </row>
    <row r="37" spans="1:7" ht="12.75">
      <c r="A37" s="9" t="s">
        <v>100</v>
      </c>
      <c r="B37" s="62" t="s">
        <v>86</v>
      </c>
      <c r="C37" s="67">
        <v>144830</v>
      </c>
      <c r="D37" s="67">
        <v>147705</v>
      </c>
      <c r="E37" s="67">
        <v>213979</v>
      </c>
      <c r="F37" s="82">
        <v>13.557692700264468</v>
      </c>
      <c r="G37" s="79">
        <v>44.869164889475655</v>
      </c>
    </row>
    <row r="38" spans="1:7" ht="12.75">
      <c r="A38" s="12"/>
      <c r="B38" s="12" t="s">
        <v>87</v>
      </c>
      <c r="C38" s="12">
        <v>17.27</v>
      </c>
      <c r="D38" s="12">
        <v>16.55</v>
      </c>
      <c r="E38" s="12">
        <v>18.78</v>
      </c>
      <c r="F38" s="82"/>
      <c r="G38" s="79"/>
    </row>
    <row r="39" spans="1:7" ht="12.75">
      <c r="A39" s="10" t="s">
        <v>90</v>
      </c>
      <c r="B39" s="10"/>
      <c r="C39" s="10"/>
      <c r="D39" s="10"/>
      <c r="E39" s="10"/>
      <c r="F39" s="82"/>
      <c r="G39" s="79"/>
    </row>
    <row r="40" spans="1:7" ht="12.75">
      <c r="A40" s="74" t="s">
        <v>101</v>
      </c>
      <c r="B40" s="26" t="s">
        <v>86</v>
      </c>
      <c r="C40" s="69">
        <v>55831</v>
      </c>
      <c r="D40" s="26">
        <v>60315</v>
      </c>
      <c r="E40" s="69">
        <v>105492</v>
      </c>
      <c r="F40" s="83">
        <v>22.5809114445839</v>
      </c>
      <c r="G40" s="80">
        <v>74.90176572991794</v>
      </c>
    </row>
    <row r="41" spans="1:7" ht="12.75">
      <c r="A41" s="12"/>
      <c r="B41" s="12" t="s">
        <v>87</v>
      </c>
      <c r="C41" s="12">
        <v>6.66</v>
      </c>
      <c r="D41" s="12">
        <v>6.76</v>
      </c>
      <c r="E41" s="12">
        <v>9.26</v>
      </c>
      <c r="F41" s="83"/>
      <c r="G41" s="80"/>
    </row>
    <row r="42" spans="1:7" ht="12.75">
      <c r="A42" s="74" t="s">
        <v>102</v>
      </c>
      <c r="B42" s="26" t="s">
        <v>86</v>
      </c>
      <c r="C42" s="69">
        <v>15441</v>
      </c>
      <c r="D42" s="69">
        <v>11692</v>
      </c>
      <c r="E42" s="69">
        <v>15530</v>
      </c>
      <c r="F42" s="83">
        <v>-2.809531759736809</v>
      </c>
      <c r="G42" s="80">
        <v>32.825863838522054</v>
      </c>
    </row>
    <row r="43" spans="1:7" ht="12.75">
      <c r="A43" s="12"/>
      <c r="B43" s="12" t="s">
        <v>87</v>
      </c>
      <c r="C43" s="12">
        <v>1.84</v>
      </c>
      <c r="D43" s="12">
        <v>1.31</v>
      </c>
      <c r="E43" s="12">
        <v>1.36</v>
      </c>
      <c r="F43" s="83"/>
      <c r="G43" s="80"/>
    </row>
    <row r="44" spans="1:7" ht="12.75">
      <c r="A44" s="74" t="s">
        <v>103</v>
      </c>
      <c r="B44" s="26" t="s">
        <v>86</v>
      </c>
      <c r="C44" s="69">
        <v>17884</v>
      </c>
      <c r="D44" s="69">
        <v>18108</v>
      </c>
      <c r="E44" s="69">
        <v>20076</v>
      </c>
      <c r="F44" s="83">
        <v>4.906486332964808</v>
      </c>
      <c r="G44" s="80">
        <v>10.868124585818435</v>
      </c>
    </row>
    <row r="45" spans="1:7" ht="12.75">
      <c r="A45" s="12"/>
      <c r="B45" s="12" t="s">
        <v>87</v>
      </c>
      <c r="C45" s="12">
        <v>2.13</v>
      </c>
      <c r="D45" s="12">
        <v>2.03</v>
      </c>
      <c r="E45" s="12">
        <v>1.76</v>
      </c>
      <c r="F45" s="83"/>
      <c r="G45" s="80"/>
    </row>
    <row r="46" spans="1:7" ht="12.75">
      <c r="A46" s="10" t="s">
        <v>104</v>
      </c>
      <c r="B46" s="26" t="s">
        <v>86</v>
      </c>
      <c r="C46" s="69">
        <v>7958</v>
      </c>
      <c r="D46" s="69">
        <v>8011</v>
      </c>
      <c r="E46" s="69">
        <v>10512</v>
      </c>
      <c r="F46" s="83">
        <v>15.728494212403044</v>
      </c>
      <c r="G46" s="80">
        <v>31.219573087005358</v>
      </c>
    </row>
    <row r="47" spans="1:7" ht="12.75">
      <c r="A47" s="12"/>
      <c r="B47" s="12" t="s">
        <v>87</v>
      </c>
      <c r="C47" s="12">
        <v>0.95</v>
      </c>
      <c r="D47" s="81">
        <v>0.9</v>
      </c>
      <c r="E47" s="12">
        <v>0.92</v>
      </c>
      <c r="F47" s="84"/>
      <c r="G47" s="79"/>
    </row>
    <row r="49" spans="1:2" ht="12.75">
      <c r="A49" t="s">
        <v>134</v>
      </c>
      <c r="B49" t="s">
        <v>137</v>
      </c>
    </row>
    <row r="50" ht="12.75">
      <c r="B50" t="s">
        <v>138</v>
      </c>
    </row>
    <row r="51" ht="12.75">
      <c r="B51" t="s">
        <v>139</v>
      </c>
    </row>
    <row r="52" ht="12.75">
      <c r="B52" t="s">
        <v>140</v>
      </c>
    </row>
    <row r="53" ht="12.75">
      <c r="A53" t="s">
        <v>119</v>
      </c>
    </row>
    <row r="57" ht="12.75">
      <c r="G57" t="s">
        <v>141</v>
      </c>
    </row>
    <row r="59" ht="12.75">
      <c r="A59" s="1" t="s">
        <v>133</v>
      </c>
    </row>
    <row r="61" spans="1:7" ht="12.75">
      <c r="A61" s="13"/>
      <c r="B61" s="74"/>
      <c r="C61" s="74"/>
      <c r="D61" s="74"/>
      <c r="E61" s="18"/>
      <c r="F61" s="66" t="s">
        <v>129</v>
      </c>
      <c r="G61" s="60"/>
    </row>
    <row r="62" spans="1:7" ht="12.75">
      <c r="A62" s="31"/>
      <c r="B62" s="11" t="s">
        <v>83</v>
      </c>
      <c r="C62" s="21">
        <v>1998</v>
      </c>
      <c r="D62" s="21">
        <v>1999</v>
      </c>
      <c r="E62" s="7">
        <v>2000</v>
      </c>
      <c r="F62" s="7" t="s">
        <v>84</v>
      </c>
      <c r="G62" s="7" t="s">
        <v>130</v>
      </c>
    </row>
    <row r="63" spans="1:7" ht="12.75">
      <c r="A63" s="34"/>
      <c r="B63" s="12"/>
      <c r="C63" s="12"/>
      <c r="D63" s="12"/>
      <c r="E63" s="19"/>
      <c r="F63" s="73" t="s">
        <v>131</v>
      </c>
      <c r="G63" s="73"/>
    </row>
    <row r="64" spans="1:7" ht="12.75">
      <c r="A64" s="9" t="s">
        <v>105</v>
      </c>
      <c r="B64" s="62" t="s">
        <v>123</v>
      </c>
      <c r="C64" s="67">
        <v>377807</v>
      </c>
      <c r="D64" s="67">
        <v>423648</v>
      </c>
      <c r="E64" s="67">
        <v>548372</v>
      </c>
      <c r="F64" s="82">
        <v>19.39163449874856</v>
      </c>
      <c r="G64" s="82">
        <v>29.440478888133555</v>
      </c>
    </row>
    <row r="65" spans="1:7" ht="12.75">
      <c r="A65" s="12"/>
      <c r="B65" s="12" t="s">
        <v>87</v>
      </c>
      <c r="C65" s="12">
        <v>100</v>
      </c>
      <c r="D65" s="12">
        <v>100</v>
      </c>
      <c r="E65" s="12">
        <v>100</v>
      </c>
      <c r="F65" s="82"/>
      <c r="G65" s="82"/>
    </row>
    <row r="66" spans="1:7" ht="12.75">
      <c r="A66" s="11" t="s">
        <v>88</v>
      </c>
      <c r="B66" s="10"/>
      <c r="C66" s="10"/>
      <c r="D66" s="10"/>
      <c r="E66" s="10"/>
      <c r="F66" s="82"/>
      <c r="G66" s="82"/>
    </row>
    <row r="67" spans="1:7" ht="12.75">
      <c r="A67" s="9" t="s">
        <v>89</v>
      </c>
      <c r="B67" s="62" t="s">
        <v>123</v>
      </c>
      <c r="C67" s="67">
        <v>123070</v>
      </c>
      <c r="D67" s="67">
        <v>126078</v>
      </c>
      <c r="E67" s="67">
        <v>165518</v>
      </c>
      <c r="F67" s="82">
        <v>11.934974560449405</v>
      </c>
      <c r="G67" s="82">
        <v>31.28222211646758</v>
      </c>
    </row>
    <row r="68" spans="1:7" ht="12.75">
      <c r="A68" s="12"/>
      <c r="B68" s="12" t="s">
        <v>87</v>
      </c>
      <c r="C68" s="12">
        <v>32.57</v>
      </c>
      <c r="D68" s="12">
        <v>29.76</v>
      </c>
      <c r="E68" s="12">
        <v>30.18</v>
      </c>
      <c r="F68" s="82"/>
      <c r="G68" s="82"/>
    </row>
    <row r="69" spans="1:7" ht="12.75">
      <c r="A69" s="10" t="s">
        <v>90</v>
      </c>
      <c r="B69" s="10"/>
      <c r="C69" s="10"/>
      <c r="D69" s="10"/>
      <c r="E69" s="10"/>
      <c r="F69" s="82"/>
      <c r="G69" s="82"/>
    </row>
    <row r="70" spans="1:7" ht="12.75">
      <c r="A70" s="74" t="s">
        <v>91</v>
      </c>
      <c r="B70" s="26" t="s">
        <v>123</v>
      </c>
      <c r="C70" s="69">
        <v>76808</v>
      </c>
      <c r="D70" s="69">
        <v>76513</v>
      </c>
      <c r="E70" s="69">
        <v>95357</v>
      </c>
      <c r="F70" s="83">
        <v>5.761000089672005</v>
      </c>
      <c r="G70" s="83">
        <v>24.62849450420191</v>
      </c>
    </row>
    <row r="71" spans="1:7" ht="12.75">
      <c r="A71" s="12"/>
      <c r="B71" s="12" t="s">
        <v>87</v>
      </c>
      <c r="C71" s="12">
        <v>20.33</v>
      </c>
      <c r="D71" s="12">
        <v>18.06</v>
      </c>
      <c r="E71" s="12">
        <v>17.39</v>
      </c>
      <c r="F71" s="83"/>
      <c r="G71" s="83"/>
    </row>
    <row r="72" spans="1:7" ht="12.75">
      <c r="A72" s="74" t="s">
        <v>92</v>
      </c>
      <c r="B72" s="26" t="s">
        <v>123</v>
      </c>
      <c r="C72" s="69">
        <v>16510</v>
      </c>
      <c r="D72" s="69">
        <v>19012</v>
      </c>
      <c r="E72" s="69">
        <v>26673</v>
      </c>
      <c r="F72" s="83">
        <v>23.1590888161932</v>
      </c>
      <c r="G72" s="83">
        <v>40.29560277719335</v>
      </c>
    </row>
    <row r="73" spans="1:7" ht="12.75">
      <c r="A73" s="12"/>
      <c r="B73" s="12" t="s">
        <v>87</v>
      </c>
      <c r="C73" s="12">
        <v>4.37</v>
      </c>
      <c r="D73" s="12">
        <v>4.49</v>
      </c>
      <c r="E73" s="12">
        <v>4.86</v>
      </c>
      <c r="F73" s="83"/>
      <c r="G73" s="83"/>
    </row>
    <row r="74" spans="1:7" ht="12.75">
      <c r="A74" s="74" t="s">
        <v>93</v>
      </c>
      <c r="B74" s="26" t="s">
        <v>123</v>
      </c>
      <c r="C74" s="69">
        <v>22295</v>
      </c>
      <c r="D74" s="69">
        <v>22675</v>
      </c>
      <c r="E74" s="69">
        <v>31923</v>
      </c>
      <c r="F74" s="83">
        <v>24.638264972767868</v>
      </c>
      <c r="G74" s="83">
        <v>40.78500551267916</v>
      </c>
    </row>
    <row r="75" spans="1:7" ht="12.75">
      <c r="A75" s="12"/>
      <c r="B75" s="12" t="s">
        <v>87</v>
      </c>
      <c r="C75" s="81">
        <v>5.9</v>
      </c>
      <c r="D75" s="12">
        <v>5.35</v>
      </c>
      <c r="E75" s="12">
        <v>5.82</v>
      </c>
      <c r="F75" s="83"/>
      <c r="G75" s="83"/>
    </row>
    <row r="76" spans="1:7" ht="12.75">
      <c r="A76" s="11" t="s">
        <v>88</v>
      </c>
      <c r="B76" s="10"/>
      <c r="C76" s="10"/>
      <c r="D76" s="10"/>
      <c r="E76" s="10"/>
      <c r="F76" s="82"/>
      <c r="G76" s="82"/>
    </row>
    <row r="77" spans="1:7" ht="12.75">
      <c r="A77" s="9" t="s">
        <v>94</v>
      </c>
      <c r="B77" s="62" t="s">
        <v>123</v>
      </c>
      <c r="C77" s="67">
        <v>210250</v>
      </c>
      <c r="D77" s="67">
        <v>251550</v>
      </c>
      <c r="E77" s="67">
        <v>323902</v>
      </c>
      <c r="F77" s="82">
        <v>28.74283846318851</v>
      </c>
      <c r="G77" s="82">
        <v>28.762472669449437</v>
      </c>
    </row>
    <row r="78" spans="1:7" ht="12.75">
      <c r="A78" s="12"/>
      <c r="B78" s="12" t="s">
        <v>87</v>
      </c>
      <c r="C78" s="12">
        <v>55.65</v>
      </c>
      <c r="D78" s="12">
        <v>59.38</v>
      </c>
      <c r="E78" s="12">
        <v>59.07</v>
      </c>
      <c r="F78" s="82"/>
      <c r="G78" s="82"/>
    </row>
    <row r="79" spans="1:7" ht="12.75">
      <c r="A79" s="10" t="s">
        <v>90</v>
      </c>
      <c r="B79" s="10"/>
      <c r="C79" s="10"/>
      <c r="D79" s="10"/>
      <c r="E79" s="10"/>
      <c r="F79" s="82"/>
      <c r="G79" s="82"/>
    </row>
    <row r="80" spans="1:7" ht="12.75">
      <c r="A80" s="74" t="s">
        <v>95</v>
      </c>
      <c r="B80" s="26" t="s">
        <v>123</v>
      </c>
      <c r="C80" s="69">
        <v>108804</v>
      </c>
      <c r="D80" s="69">
        <v>117143</v>
      </c>
      <c r="E80" s="69">
        <v>146730</v>
      </c>
      <c r="F80" s="83">
        <v>24.883495986590972</v>
      </c>
      <c r="G80" s="83">
        <v>25.257164320531317</v>
      </c>
    </row>
    <row r="81" spans="1:7" ht="12.75">
      <c r="A81" s="12"/>
      <c r="B81" s="12" t="s">
        <v>87</v>
      </c>
      <c r="C81" s="12">
        <v>28.8</v>
      </c>
      <c r="D81" s="12">
        <v>27.65</v>
      </c>
      <c r="E81" s="12">
        <v>26.76</v>
      </c>
      <c r="F81" s="83"/>
      <c r="G81" s="83"/>
    </row>
    <row r="82" spans="1:7" ht="12.75">
      <c r="A82" s="74" t="s">
        <v>96</v>
      </c>
      <c r="B82" s="26" t="s">
        <v>123</v>
      </c>
      <c r="C82" s="69">
        <v>28206</v>
      </c>
      <c r="D82" s="69">
        <v>34061</v>
      </c>
      <c r="E82" s="69">
        <v>45886</v>
      </c>
      <c r="F82" s="83">
        <v>25.598822355136974</v>
      </c>
      <c r="G82" s="83">
        <v>34.71712515780513</v>
      </c>
    </row>
    <row r="83" spans="1:7" ht="12.75">
      <c r="A83" s="12"/>
      <c r="B83" s="12" t="s">
        <v>87</v>
      </c>
      <c r="C83" s="12">
        <v>7.47</v>
      </c>
      <c r="D83" s="12">
        <v>8.04</v>
      </c>
      <c r="E83" s="12">
        <v>8.37</v>
      </c>
      <c r="F83" s="83"/>
      <c r="G83" s="83"/>
    </row>
    <row r="84" spans="1:7" ht="12.75">
      <c r="A84" s="74" t="s">
        <v>97</v>
      </c>
      <c r="B84" s="26" t="s">
        <v>123</v>
      </c>
      <c r="C84" s="69">
        <v>26960</v>
      </c>
      <c r="D84" s="69">
        <v>37350</v>
      </c>
      <c r="E84" s="69">
        <v>50365</v>
      </c>
      <c r="F84" s="83">
        <v>37.5157929406366</v>
      </c>
      <c r="G84" s="83">
        <v>34.84605087014725</v>
      </c>
    </row>
    <row r="85" spans="1:7" ht="12.75">
      <c r="A85" s="12"/>
      <c r="B85" s="12" t="s">
        <v>87</v>
      </c>
      <c r="C85" s="12">
        <v>7.14</v>
      </c>
      <c r="D85" s="12">
        <v>8.82</v>
      </c>
      <c r="E85" s="12">
        <v>9.18</v>
      </c>
      <c r="F85" s="82"/>
      <c r="G85" s="83"/>
    </row>
    <row r="86" spans="1:7" ht="12.75">
      <c r="A86" s="11" t="s">
        <v>88</v>
      </c>
      <c r="B86" s="10"/>
      <c r="C86" s="10"/>
      <c r="D86" s="10"/>
      <c r="E86" s="10"/>
      <c r="F86" s="82"/>
      <c r="G86" s="82"/>
    </row>
    <row r="87" spans="1:7" ht="12.75">
      <c r="A87" s="9" t="s">
        <v>98</v>
      </c>
      <c r="B87" s="62" t="s">
        <v>123</v>
      </c>
      <c r="C87" s="67">
        <v>6975</v>
      </c>
      <c r="D87" s="67">
        <v>8147</v>
      </c>
      <c r="E87" s="67">
        <v>11588</v>
      </c>
      <c r="F87" s="82">
        <v>42.303103174542784</v>
      </c>
      <c r="G87" s="82">
        <v>42.23640603903277</v>
      </c>
    </row>
    <row r="88" spans="1:7" ht="12.75">
      <c r="A88" s="12"/>
      <c r="B88" s="12" t="s">
        <v>87</v>
      </c>
      <c r="C88" s="12">
        <v>1.85</v>
      </c>
      <c r="D88" s="12">
        <v>1.92</v>
      </c>
      <c r="E88" s="12">
        <v>2.11</v>
      </c>
      <c r="F88" s="82"/>
      <c r="G88" s="82"/>
    </row>
    <row r="89" spans="1:7" ht="12.75">
      <c r="A89" s="10" t="s">
        <v>90</v>
      </c>
      <c r="B89" s="10"/>
      <c r="C89" s="10"/>
      <c r="D89" s="10"/>
      <c r="E89" s="10"/>
      <c r="F89" s="82"/>
      <c r="G89" s="82"/>
    </row>
    <row r="90" spans="1:7" ht="12.75">
      <c r="A90" s="74" t="s">
        <v>99</v>
      </c>
      <c r="B90" s="26" t="s">
        <v>123</v>
      </c>
      <c r="C90" s="69">
        <v>5572</v>
      </c>
      <c r="D90" s="69">
        <v>6556</v>
      </c>
      <c r="E90" s="69">
        <v>9288</v>
      </c>
      <c r="F90" s="83">
        <v>37.02479922172278</v>
      </c>
      <c r="G90" s="83">
        <v>41.671751067724216</v>
      </c>
    </row>
    <row r="91" spans="1:7" ht="12.75">
      <c r="A91" s="12"/>
      <c r="B91" s="12" t="s">
        <v>87</v>
      </c>
      <c r="C91" s="12">
        <v>1.47</v>
      </c>
      <c r="D91" s="12">
        <v>1.55</v>
      </c>
      <c r="E91" s="12">
        <v>1.69</v>
      </c>
      <c r="F91" s="82"/>
      <c r="G91" s="82"/>
    </row>
    <row r="92" spans="1:7" ht="12.75">
      <c r="A92" s="11" t="s">
        <v>88</v>
      </c>
      <c r="B92" s="10"/>
      <c r="C92" s="10"/>
      <c r="D92" s="10"/>
      <c r="E92" s="10"/>
      <c r="F92" s="82"/>
      <c r="G92" s="82"/>
    </row>
    <row r="93" spans="1:7" ht="12.75">
      <c r="A93" s="9" t="s">
        <v>100</v>
      </c>
      <c r="B93" s="62" t="s">
        <v>123</v>
      </c>
      <c r="C93" s="67">
        <v>37212</v>
      </c>
      <c r="D93" s="67">
        <v>37873</v>
      </c>
      <c r="E93" s="67">
        <v>47364</v>
      </c>
      <c r="F93" s="82">
        <v>2.146449023560313</v>
      </c>
      <c r="G93" s="82">
        <v>25.060069178570487</v>
      </c>
    </row>
    <row r="94" spans="1:7" ht="12.75">
      <c r="A94" s="12"/>
      <c r="B94" s="12" t="s">
        <v>87</v>
      </c>
      <c r="C94" s="12">
        <v>9.85</v>
      </c>
      <c r="D94" s="12">
        <v>8.94</v>
      </c>
      <c r="E94" s="12">
        <v>8.64</v>
      </c>
      <c r="F94" s="82"/>
      <c r="G94" s="82"/>
    </row>
    <row r="95" spans="1:7" ht="12.75">
      <c r="A95" s="10" t="s">
        <v>90</v>
      </c>
      <c r="B95" s="10"/>
      <c r="C95" s="10"/>
      <c r="D95" s="10"/>
      <c r="E95" s="10"/>
      <c r="F95" s="82"/>
      <c r="G95" s="82"/>
    </row>
    <row r="96" spans="1:7" ht="12.75">
      <c r="A96" s="74" t="s">
        <v>101</v>
      </c>
      <c r="B96" s="26" t="s">
        <v>123</v>
      </c>
      <c r="C96" s="69">
        <v>7150</v>
      </c>
      <c r="D96" s="69">
        <v>4270</v>
      </c>
      <c r="E96" s="69">
        <v>4916</v>
      </c>
      <c r="F96" s="83">
        <v>-20.4181928816043</v>
      </c>
      <c r="G96" s="83">
        <v>15.128805620608901</v>
      </c>
    </row>
    <row r="97" spans="1:7" ht="12.75">
      <c r="A97" s="12"/>
      <c r="B97" s="12" t="s">
        <v>87</v>
      </c>
      <c r="C97" s="12">
        <v>1.89</v>
      </c>
      <c r="D97" s="12">
        <v>1.01</v>
      </c>
      <c r="E97" s="81">
        <v>0.9</v>
      </c>
      <c r="F97" s="83"/>
      <c r="G97" s="83"/>
    </row>
    <row r="98" spans="1:7" ht="12.75">
      <c r="A98" s="74" t="s">
        <v>102</v>
      </c>
      <c r="B98" s="26" t="s">
        <v>123</v>
      </c>
      <c r="C98" s="69">
        <v>6993</v>
      </c>
      <c r="D98" s="69">
        <v>5643</v>
      </c>
      <c r="E98" s="69">
        <v>6797</v>
      </c>
      <c r="F98" s="83">
        <v>-7.063140703355188</v>
      </c>
      <c r="G98" s="83">
        <v>20.45011518695729</v>
      </c>
    </row>
    <row r="99" spans="1:7" ht="12.75">
      <c r="A99" s="12"/>
      <c r="B99" s="12" t="s">
        <v>87</v>
      </c>
      <c r="C99" s="12">
        <v>1.85</v>
      </c>
      <c r="D99" s="12">
        <v>1.33</v>
      </c>
      <c r="E99" s="12">
        <v>1.24</v>
      </c>
      <c r="F99" s="83"/>
      <c r="G99" s="83"/>
    </row>
    <row r="100" spans="1:7" ht="12.75">
      <c r="A100" s="74" t="s">
        <v>103</v>
      </c>
      <c r="B100" s="26" t="s">
        <v>123</v>
      </c>
      <c r="C100" s="69">
        <v>4513</v>
      </c>
      <c r="D100" s="69">
        <v>6084</v>
      </c>
      <c r="E100" s="69">
        <v>7865</v>
      </c>
      <c r="F100" s="83">
        <v>16.63294842276485</v>
      </c>
      <c r="G100" s="83">
        <v>29.273504273504273</v>
      </c>
    </row>
    <row r="101" spans="1:7" ht="12.75">
      <c r="A101" s="12"/>
      <c r="B101" s="12" t="s">
        <v>87</v>
      </c>
      <c r="C101" s="12">
        <v>1.19</v>
      </c>
      <c r="D101" s="12">
        <v>1.94</v>
      </c>
      <c r="E101" s="12">
        <v>1.43</v>
      </c>
      <c r="F101" s="83"/>
      <c r="G101" s="83"/>
    </row>
    <row r="102" spans="1:7" ht="12.75">
      <c r="A102" s="10" t="s">
        <v>104</v>
      </c>
      <c r="B102" s="26" t="s">
        <v>123</v>
      </c>
      <c r="C102" s="26">
        <v>419</v>
      </c>
      <c r="D102" s="26">
        <v>572</v>
      </c>
      <c r="E102" s="26">
        <v>561</v>
      </c>
      <c r="F102" s="83">
        <v>11.77119668318952</v>
      </c>
      <c r="G102" s="83">
        <v>-1.923076923076934</v>
      </c>
    </row>
    <row r="103" spans="1:7" ht="12.75">
      <c r="A103" s="12"/>
      <c r="B103" s="12" t="s">
        <v>87</v>
      </c>
      <c r="C103" s="12">
        <v>0.01</v>
      </c>
      <c r="D103" s="12">
        <v>0.01</v>
      </c>
      <c r="E103" s="81">
        <v>0.1</v>
      </c>
      <c r="F103" s="12"/>
      <c r="G103" s="82"/>
    </row>
    <row r="105" spans="1:7" ht="12.75">
      <c r="A105" t="s">
        <v>134</v>
      </c>
      <c r="B105" t="s">
        <v>137</v>
      </c>
      <c r="G105" s="32"/>
    </row>
    <row r="106" ht="12.75">
      <c r="B106" t="s">
        <v>138</v>
      </c>
    </row>
    <row r="107" ht="12.75">
      <c r="B107" t="s">
        <v>139</v>
      </c>
    </row>
    <row r="108" ht="12.75">
      <c r="B108" t="s">
        <v>140</v>
      </c>
    </row>
    <row r="109" ht="12.75">
      <c r="A109" t="s">
        <v>119</v>
      </c>
    </row>
    <row r="113" ht="12.75">
      <c r="G113" t="s">
        <v>135</v>
      </c>
    </row>
    <row r="115" ht="12.75">
      <c r="A115" s="1" t="s">
        <v>136</v>
      </c>
    </row>
    <row r="117" spans="1:7" ht="12.75">
      <c r="A117" s="13"/>
      <c r="B117" s="74"/>
      <c r="C117" s="74"/>
      <c r="D117" s="74"/>
      <c r="E117" s="18"/>
      <c r="F117" s="66" t="s">
        <v>129</v>
      </c>
      <c r="G117" s="87"/>
    </row>
    <row r="118" spans="1:7" ht="12.75">
      <c r="A118" s="31"/>
      <c r="B118" s="11" t="s">
        <v>83</v>
      </c>
      <c r="C118" s="21">
        <v>1998</v>
      </c>
      <c r="D118" s="21">
        <v>1999</v>
      </c>
      <c r="E118" s="7">
        <v>2000</v>
      </c>
      <c r="F118" s="86" t="s">
        <v>84</v>
      </c>
      <c r="G118" s="16" t="s">
        <v>130</v>
      </c>
    </row>
    <row r="119" spans="1:7" ht="12.75">
      <c r="A119" s="34"/>
      <c r="B119" s="12"/>
      <c r="C119" s="12"/>
      <c r="D119" s="12"/>
      <c r="E119" s="19"/>
      <c r="F119" s="36" t="s">
        <v>131</v>
      </c>
      <c r="G119" s="88"/>
    </row>
    <row r="120" spans="1:7" ht="12.75">
      <c r="A120" s="9" t="s">
        <v>106</v>
      </c>
      <c r="B120" s="9" t="s">
        <v>353</v>
      </c>
      <c r="C120" s="75">
        <v>460736</v>
      </c>
      <c r="D120" s="77">
        <v>468892</v>
      </c>
      <c r="E120" s="75">
        <v>590728</v>
      </c>
      <c r="F120" s="87">
        <v>14.900034972162231</v>
      </c>
      <c r="G120" s="82">
        <v>25.983808638236525</v>
      </c>
    </row>
    <row r="121" spans="1:7" ht="12.75">
      <c r="A121" s="10"/>
      <c r="B121" s="74" t="s">
        <v>87</v>
      </c>
      <c r="C121" s="74">
        <v>100</v>
      </c>
      <c r="D121" s="18">
        <v>100</v>
      </c>
      <c r="E121" s="74">
        <v>100</v>
      </c>
      <c r="F121" s="87"/>
      <c r="G121" s="82"/>
    </row>
    <row r="122" spans="1:7" ht="12.75">
      <c r="A122" s="62" t="s">
        <v>88</v>
      </c>
      <c r="B122" s="26"/>
      <c r="C122" s="26"/>
      <c r="D122" s="61"/>
      <c r="E122" s="26"/>
      <c r="F122" s="87"/>
      <c r="G122" s="82"/>
    </row>
    <row r="123" spans="1:7" ht="12.75">
      <c r="A123" s="11" t="s">
        <v>89</v>
      </c>
      <c r="B123" s="11" t="s">
        <v>353</v>
      </c>
      <c r="C123" s="63">
        <v>115132</v>
      </c>
      <c r="D123" s="56">
        <v>109676</v>
      </c>
      <c r="E123" s="63">
        <v>126639</v>
      </c>
      <c r="F123" s="87">
        <v>5.875407103721106</v>
      </c>
      <c r="G123" s="82">
        <v>15.46646486013347</v>
      </c>
    </row>
    <row r="124" spans="1:7" ht="12.75">
      <c r="A124" s="10"/>
      <c r="B124" s="74" t="s">
        <v>87</v>
      </c>
      <c r="C124" s="74">
        <v>24.99</v>
      </c>
      <c r="D124" s="18">
        <v>23.39</v>
      </c>
      <c r="E124" s="74">
        <v>21.44</v>
      </c>
      <c r="F124" s="87"/>
      <c r="G124" s="82"/>
    </row>
    <row r="125" spans="1:7" ht="12.75">
      <c r="A125" s="26" t="s">
        <v>90</v>
      </c>
      <c r="B125" s="26"/>
      <c r="C125" s="26"/>
      <c r="D125" s="61"/>
      <c r="E125" s="26"/>
      <c r="F125" s="87"/>
      <c r="G125" s="82"/>
    </row>
    <row r="126" spans="1:7" ht="12.75">
      <c r="A126" s="10" t="s">
        <v>91</v>
      </c>
      <c r="B126" s="10" t="s">
        <v>353</v>
      </c>
      <c r="C126" s="64">
        <v>84669</v>
      </c>
      <c r="D126" s="57">
        <v>78235</v>
      </c>
      <c r="E126" s="64">
        <v>86833.4</v>
      </c>
      <c r="F126" s="90">
        <v>1.354819515860522</v>
      </c>
      <c r="G126" s="83">
        <v>10.990477407809806</v>
      </c>
    </row>
    <row r="127" spans="1:7" ht="12.75">
      <c r="A127" s="10"/>
      <c r="B127" s="74" t="s">
        <v>87</v>
      </c>
      <c r="C127" s="74">
        <v>18.38</v>
      </c>
      <c r="D127" s="18">
        <v>16.69</v>
      </c>
      <c r="E127" s="89">
        <v>14.7</v>
      </c>
      <c r="F127" s="90"/>
      <c r="G127" s="83"/>
    </row>
    <row r="128" spans="1:7" ht="12.75">
      <c r="A128" s="74" t="s">
        <v>92</v>
      </c>
      <c r="B128" s="26" t="s">
        <v>353</v>
      </c>
      <c r="C128" s="69">
        <v>11223</v>
      </c>
      <c r="D128" s="70">
        <v>10996</v>
      </c>
      <c r="E128" s="69">
        <v>12395</v>
      </c>
      <c r="F128" s="90">
        <v>16.14086537598179</v>
      </c>
      <c r="G128" s="83">
        <v>12.72280829392507</v>
      </c>
    </row>
    <row r="129" spans="1:7" ht="12.75">
      <c r="A129" s="12"/>
      <c r="B129" s="12" t="s">
        <v>87</v>
      </c>
      <c r="C129" s="12">
        <v>2.44</v>
      </c>
      <c r="D129" s="19">
        <v>2.35</v>
      </c>
      <c r="E129" s="81">
        <v>2.1</v>
      </c>
      <c r="F129" s="87"/>
      <c r="G129" s="83"/>
    </row>
    <row r="130" spans="1:7" ht="12.75">
      <c r="A130" s="74" t="s">
        <v>93</v>
      </c>
      <c r="B130" s="26" t="s">
        <v>353</v>
      </c>
      <c r="C130" s="69">
        <v>11567</v>
      </c>
      <c r="D130" s="70">
        <v>13185</v>
      </c>
      <c r="E130" s="69">
        <v>18044</v>
      </c>
      <c r="F130" s="90">
        <v>22.00127831747166</v>
      </c>
      <c r="G130" s="83">
        <v>36.85248388320062</v>
      </c>
    </row>
    <row r="131" spans="1:7" ht="12.75">
      <c r="A131" s="12"/>
      <c r="B131" s="12" t="s">
        <v>87</v>
      </c>
      <c r="C131" s="12">
        <v>2.51</v>
      </c>
      <c r="D131" s="19">
        <v>2.81</v>
      </c>
      <c r="E131" s="12">
        <v>3.05</v>
      </c>
      <c r="F131" s="87"/>
      <c r="G131" s="82"/>
    </row>
    <row r="132" spans="1:7" ht="12.75">
      <c r="A132" s="11" t="s">
        <v>88</v>
      </c>
      <c r="B132" s="10"/>
      <c r="C132" s="10"/>
      <c r="D132" s="20"/>
      <c r="E132" s="10"/>
      <c r="F132" s="87"/>
      <c r="G132" s="82"/>
    </row>
    <row r="133" spans="1:7" ht="12.75">
      <c r="A133" s="9" t="s">
        <v>94</v>
      </c>
      <c r="B133" s="62" t="s">
        <v>353</v>
      </c>
      <c r="C133" s="67">
        <v>230989</v>
      </c>
      <c r="D133" s="68">
        <v>242357</v>
      </c>
      <c r="E133" s="67">
        <v>289066</v>
      </c>
      <c r="F133" s="87">
        <v>19.35972979677176</v>
      </c>
      <c r="G133" s="82">
        <v>19.27280829520089</v>
      </c>
    </row>
    <row r="134" spans="1:7" ht="12.75">
      <c r="A134" s="12"/>
      <c r="B134" s="12" t="s">
        <v>87</v>
      </c>
      <c r="C134" s="12">
        <v>50.14</v>
      </c>
      <c r="D134" s="19">
        <v>51.69</v>
      </c>
      <c r="E134" s="12">
        <v>48.93</v>
      </c>
      <c r="F134" s="87"/>
      <c r="G134" s="82"/>
    </row>
    <row r="135" spans="1:7" ht="12.75">
      <c r="A135" s="10" t="s">
        <v>90</v>
      </c>
      <c r="B135" s="10"/>
      <c r="C135" s="10"/>
      <c r="D135" s="20"/>
      <c r="E135" s="10"/>
      <c r="F135" s="87"/>
      <c r="G135" s="82"/>
    </row>
    <row r="136" spans="1:7" ht="12.75">
      <c r="A136" s="74" t="s">
        <v>95</v>
      </c>
      <c r="B136" s="26" t="s">
        <v>353</v>
      </c>
      <c r="C136" s="69">
        <v>118336</v>
      </c>
      <c r="D136" s="70">
        <v>122556</v>
      </c>
      <c r="E136" s="69">
        <v>147887</v>
      </c>
      <c r="F136" s="90">
        <v>25.581867872699224</v>
      </c>
      <c r="G136" s="83">
        <v>20.66891869839094</v>
      </c>
    </row>
    <row r="137" spans="1:7" ht="12.75">
      <c r="A137" s="12"/>
      <c r="B137" s="12" t="s">
        <v>87</v>
      </c>
      <c r="C137" s="12">
        <v>25.68</v>
      </c>
      <c r="D137" s="19">
        <v>26.14</v>
      </c>
      <c r="E137" s="12">
        <v>25.03</v>
      </c>
      <c r="F137" s="90"/>
      <c r="G137" s="83"/>
    </row>
    <row r="138" spans="1:7" ht="12.75">
      <c r="A138" s="74" t="s">
        <v>96</v>
      </c>
      <c r="B138" s="26" t="s">
        <v>353</v>
      </c>
      <c r="C138" s="69">
        <v>21473</v>
      </c>
      <c r="D138" s="70">
        <v>22636</v>
      </c>
      <c r="E138" s="69">
        <v>23247</v>
      </c>
      <c r="F138" s="90">
        <v>5.799419751333825</v>
      </c>
      <c r="G138" s="83">
        <v>2.699240148436118</v>
      </c>
    </row>
    <row r="139" spans="1:7" ht="12.75">
      <c r="A139" s="12"/>
      <c r="B139" s="12" t="s">
        <v>87</v>
      </c>
      <c r="C139" s="12">
        <v>4.66</v>
      </c>
      <c r="D139" s="19">
        <v>4.83</v>
      </c>
      <c r="E139" s="12">
        <v>3.94</v>
      </c>
      <c r="F139" s="90"/>
      <c r="G139" s="83"/>
    </row>
    <row r="140" spans="1:7" ht="12.75">
      <c r="A140" s="74" t="s">
        <v>97</v>
      </c>
      <c r="B140" s="26" t="s">
        <v>353</v>
      </c>
      <c r="C140" s="69">
        <v>29904</v>
      </c>
      <c r="D140" s="70">
        <v>33316</v>
      </c>
      <c r="E140" s="69">
        <v>36413</v>
      </c>
      <c r="F140" s="90">
        <v>16.917113590287077</v>
      </c>
      <c r="G140" s="83">
        <v>9.295833833593463</v>
      </c>
    </row>
    <row r="141" spans="1:7" ht="12.75">
      <c r="A141" s="12"/>
      <c r="B141" s="12" t="s">
        <v>87</v>
      </c>
      <c r="C141" s="12">
        <v>6.49</v>
      </c>
      <c r="D141" s="19">
        <v>7.11</v>
      </c>
      <c r="E141" s="12">
        <v>6.16</v>
      </c>
      <c r="F141" s="87"/>
      <c r="G141" s="82"/>
    </row>
    <row r="142" spans="1:7" ht="12.75">
      <c r="A142" s="62" t="s">
        <v>88</v>
      </c>
      <c r="B142" s="26"/>
      <c r="C142" s="26"/>
      <c r="D142" s="61"/>
      <c r="E142" s="26"/>
      <c r="F142" s="87"/>
      <c r="G142" s="82"/>
    </row>
    <row r="143" spans="1:7" ht="12.75">
      <c r="A143" s="9" t="s">
        <v>98</v>
      </c>
      <c r="B143" s="62" t="s">
        <v>353</v>
      </c>
      <c r="C143" s="67">
        <v>7297</v>
      </c>
      <c r="D143" s="68">
        <v>7027</v>
      </c>
      <c r="E143" s="67">
        <v>8408</v>
      </c>
      <c r="F143" s="87">
        <v>11.741206914775077</v>
      </c>
      <c r="G143" s="82">
        <v>19.652767895261135</v>
      </c>
    </row>
    <row r="144" spans="1:7" ht="12.75">
      <c r="A144" s="12"/>
      <c r="B144" s="12" t="s">
        <v>87</v>
      </c>
      <c r="C144" s="12">
        <v>1.58</v>
      </c>
      <c r="D144" s="19">
        <v>1.5</v>
      </c>
      <c r="E144" s="12">
        <v>1.42</v>
      </c>
      <c r="F144" s="87"/>
      <c r="G144" s="82"/>
    </row>
    <row r="145" spans="1:7" ht="12.75">
      <c r="A145" s="10" t="s">
        <v>90</v>
      </c>
      <c r="B145" s="10"/>
      <c r="C145" s="10"/>
      <c r="D145" s="20"/>
      <c r="E145" s="10"/>
      <c r="F145" s="87"/>
      <c r="G145" s="82"/>
    </row>
    <row r="146" spans="1:7" ht="12.75">
      <c r="A146" s="74" t="s">
        <v>99</v>
      </c>
      <c r="B146" s="74" t="s">
        <v>353</v>
      </c>
      <c r="C146" s="76">
        <v>6452</v>
      </c>
      <c r="D146" s="78">
        <v>6134</v>
      </c>
      <c r="E146" s="76">
        <v>7369</v>
      </c>
      <c r="F146" s="90">
        <v>11.50323685722818</v>
      </c>
      <c r="G146" s="83">
        <v>20.133681121617215</v>
      </c>
    </row>
    <row r="147" spans="1:7" ht="12.75">
      <c r="A147" s="12"/>
      <c r="B147" s="26" t="s">
        <v>87</v>
      </c>
      <c r="C147" s="85">
        <v>1.4</v>
      </c>
      <c r="D147" s="61">
        <v>1.31</v>
      </c>
      <c r="E147" s="26">
        <v>1.25</v>
      </c>
      <c r="F147" s="87"/>
      <c r="G147" s="82"/>
    </row>
    <row r="148" spans="1:7" ht="12.75">
      <c r="A148" s="62" t="s">
        <v>88</v>
      </c>
      <c r="B148" s="26"/>
      <c r="C148" s="26"/>
      <c r="D148" s="61"/>
      <c r="E148" s="26"/>
      <c r="F148" s="87"/>
      <c r="G148" s="82"/>
    </row>
    <row r="149" spans="1:7" ht="12.75">
      <c r="A149" s="9" t="s">
        <v>100</v>
      </c>
      <c r="B149" s="9" t="s">
        <v>353</v>
      </c>
      <c r="C149" s="75">
        <v>107318</v>
      </c>
      <c r="D149" s="77">
        <v>109832</v>
      </c>
      <c r="E149" s="75">
        <v>166615</v>
      </c>
      <c r="F149" s="87">
        <v>17.919063286276028</v>
      </c>
      <c r="G149" s="82">
        <v>51.699868890669364</v>
      </c>
    </row>
    <row r="150" spans="1:7" ht="12.75">
      <c r="A150" s="12"/>
      <c r="B150" s="26" t="s">
        <v>87</v>
      </c>
      <c r="C150" s="26">
        <v>23.29</v>
      </c>
      <c r="D150" s="61">
        <v>23.42</v>
      </c>
      <c r="E150" s="26">
        <v>28.21</v>
      </c>
      <c r="F150" s="87"/>
      <c r="G150" s="82"/>
    </row>
    <row r="151" spans="1:7" ht="12.75">
      <c r="A151" s="10" t="s">
        <v>90</v>
      </c>
      <c r="B151" s="10"/>
      <c r="C151" s="10"/>
      <c r="D151" s="20"/>
      <c r="E151" s="10"/>
      <c r="F151" s="87"/>
      <c r="G151" s="82"/>
    </row>
    <row r="152" spans="1:7" ht="12.75">
      <c r="A152" s="74" t="s">
        <v>101</v>
      </c>
      <c r="B152" s="26" t="s">
        <v>353</v>
      </c>
      <c r="C152" s="69">
        <v>48042</v>
      </c>
      <c r="D152" s="70">
        <v>56045</v>
      </c>
      <c r="E152" s="69">
        <v>100576</v>
      </c>
      <c r="F152" s="90">
        <v>28.012374433930948</v>
      </c>
      <c r="G152" s="83">
        <v>79.45579445088768</v>
      </c>
    </row>
    <row r="153" spans="1:7" ht="12.75">
      <c r="A153" s="12"/>
      <c r="B153" s="12" t="s">
        <v>87</v>
      </c>
      <c r="C153" s="12">
        <v>10.43</v>
      </c>
      <c r="D153" s="19">
        <v>11.95</v>
      </c>
      <c r="E153" s="12">
        <v>17.03</v>
      </c>
      <c r="F153" s="90"/>
      <c r="G153" s="83"/>
    </row>
    <row r="154" spans="1:7" ht="12.75">
      <c r="A154" s="74" t="s">
        <v>102</v>
      </c>
      <c r="B154" s="74" t="s">
        <v>353</v>
      </c>
      <c r="C154" s="76">
        <v>8448</v>
      </c>
      <c r="D154" s="78">
        <v>6049</v>
      </c>
      <c r="E154" s="76">
        <v>8732</v>
      </c>
      <c r="F154" s="90">
        <v>1.3374064529418916</v>
      </c>
      <c r="G154" s="83">
        <v>44.35443875020664</v>
      </c>
    </row>
    <row r="155" spans="1:7" ht="12.75">
      <c r="A155" s="12"/>
      <c r="B155" s="26" t="s">
        <v>87</v>
      </c>
      <c r="C155" s="26">
        <v>1.83</v>
      </c>
      <c r="D155" s="61">
        <v>1.29</v>
      </c>
      <c r="E155" s="26">
        <v>1.48</v>
      </c>
      <c r="F155" s="90"/>
      <c r="G155" s="83"/>
    </row>
    <row r="156" spans="1:7" ht="12.75">
      <c r="A156" s="74" t="s">
        <v>103</v>
      </c>
      <c r="B156" s="74" t="s">
        <v>353</v>
      </c>
      <c r="C156" s="76">
        <v>13137</v>
      </c>
      <c r="D156" s="78">
        <v>12024</v>
      </c>
      <c r="E156" s="76">
        <v>12211</v>
      </c>
      <c r="F156" s="90">
        <v>0.3370001653724491</v>
      </c>
      <c r="G156" s="83">
        <v>1.5552228875582301</v>
      </c>
    </row>
    <row r="157" spans="1:7" ht="12.75">
      <c r="A157" s="12"/>
      <c r="B157" s="26" t="s">
        <v>87</v>
      </c>
      <c r="C157" s="85">
        <v>2.85</v>
      </c>
      <c r="D157" s="61">
        <v>2.56</v>
      </c>
      <c r="E157" s="26">
        <v>2.07</v>
      </c>
      <c r="F157" s="90"/>
      <c r="G157" s="83"/>
    </row>
    <row r="158" spans="1:7" ht="12.75">
      <c r="A158" s="10" t="s">
        <v>104</v>
      </c>
      <c r="B158" s="12" t="s">
        <v>353</v>
      </c>
      <c r="C158" s="65">
        <v>7539</v>
      </c>
      <c r="D158" s="58">
        <v>7439</v>
      </c>
      <c r="E158" s="65">
        <v>9951</v>
      </c>
      <c r="F158" s="83">
        <v>16.225503774297323</v>
      </c>
      <c r="G158" s="83">
        <v>33.767979567146114</v>
      </c>
    </row>
    <row r="159" spans="1:7" ht="12.75">
      <c r="A159" s="12"/>
      <c r="B159" s="12" t="s">
        <v>87</v>
      </c>
      <c r="C159" s="12">
        <v>1.63</v>
      </c>
      <c r="D159" s="19">
        <v>1.59</v>
      </c>
      <c r="E159" s="12">
        <v>1.68</v>
      </c>
      <c r="F159" s="12"/>
      <c r="G159" s="19"/>
    </row>
    <row r="161" spans="1:2" ht="12.75">
      <c r="A161" t="s">
        <v>134</v>
      </c>
      <c r="B161" t="s">
        <v>137</v>
      </c>
    </row>
    <row r="162" ht="12.75">
      <c r="B162" t="s">
        <v>138</v>
      </c>
    </row>
    <row r="163" ht="12.75">
      <c r="B163" t="s">
        <v>139</v>
      </c>
    </row>
    <row r="164" ht="12.75">
      <c r="B164" t="s">
        <v>140</v>
      </c>
    </row>
    <row r="165" ht="12.75">
      <c r="A165" t="s">
        <v>119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D15" sqref="D15"/>
    </sheetView>
  </sheetViews>
  <sheetFormatPr defaultColWidth="9.00390625" defaultRowHeight="12.75"/>
  <cols>
    <col min="2" max="2" width="5.625" style="0" customWidth="1"/>
    <col min="3" max="3" width="27.625" style="0" customWidth="1"/>
  </cols>
  <sheetData>
    <row r="1" ht="12.75">
      <c r="F1" t="s">
        <v>142</v>
      </c>
    </row>
    <row r="2" ht="12.75">
      <c r="A2" s="1" t="s">
        <v>145</v>
      </c>
    </row>
    <row r="3" ht="12.75">
      <c r="A3" s="1" t="s">
        <v>146</v>
      </c>
    </row>
    <row r="4" ht="12.75">
      <c r="A4" s="1"/>
    </row>
    <row r="5" spans="2:6" ht="15.75" customHeight="1">
      <c r="B5" s="91"/>
      <c r="C5" s="72" t="s">
        <v>109</v>
      </c>
      <c r="D5" s="71">
        <v>1998</v>
      </c>
      <c r="E5" s="71">
        <v>1999</v>
      </c>
      <c r="F5" s="72">
        <v>2000</v>
      </c>
    </row>
    <row r="6" spans="2:6" ht="12.75">
      <c r="B6" s="21">
        <v>0</v>
      </c>
      <c r="C6" s="6" t="s">
        <v>110</v>
      </c>
      <c r="D6" s="10">
        <v>4.3</v>
      </c>
      <c r="E6" s="10">
        <v>4.1</v>
      </c>
      <c r="F6" s="20">
        <v>3.5</v>
      </c>
    </row>
    <row r="7" spans="2:6" ht="12.75">
      <c r="B7" s="21">
        <v>1</v>
      </c>
      <c r="C7" s="6" t="s">
        <v>111</v>
      </c>
      <c r="D7" s="10">
        <v>0.8</v>
      </c>
      <c r="E7" s="10">
        <v>0.8</v>
      </c>
      <c r="F7" s="20">
        <v>0.6</v>
      </c>
    </row>
    <row r="8" spans="2:6" ht="12.75">
      <c r="B8" s="21">
        <v>2</v>
      </c>
      <c r="C8" s="6" t="s">
        <v>112</v>
      </c>
      <c r="D8" s="10">
        <v>3.7</v>
      </c>
      <c r="E8" s="10">
        <v>3.8</v>
      </c>
      <c r="F8" s="20">
        <v>3.6</v>
      </c>
    </row>
    <row r="9" spans="2:6" ht="12.75">
      <c r="B9" s="21">
        <v>3</v>
      </c>
      <c r="C9" s="6" t="s">
        <v>113</v>
      </c>
      <c r="D9" s="10">
        <v>7.6</v>
      </c>
      <c r="E9" s="10">
        <v>9</v>
      </c>
      <c r="F9" s="20">
        <v>12.4</v>
      </c>
    </row>
    <row r="10" spans="2:6" ht="12.75">
      <c r="B10" s="21">
        <v>4</v>
      </c>
      <c r="C10" s="6" t="s">
        <v>114</v>
      </c>
      <c r="D10" s="10">
        <v>0.2</v>
      </c>
      <c r="E10" s="10">
        <v>0.2</v>
      </c>
      <c r="F10" s="20">
        <v>0.2</v>
      </c>
    </row>
    <row r="11" spans="2:6" ht="12.75">
      <c r="B11" s="21">
        <v>5</v>
      </c>
      <c r="C11" s="6" t="s">
        <v>115</v>
      </c>
      <c r="D11" s="10">
        <v>9.8</v>
      </c>
      <c r="E11" s="10">
        <v>9.7</v>
      </c>
      <c r="F11" s="20">
        <v>9.5</v>
      </c>
    </row>
    <row r="12" spans="2:6" ht="12.75">
      <c r="B12" s="21">
        <v>6</v>
      </c>
      <c r="C12" s="6" t="s">
        <v>116</v>
      </c>
      <c r="D12" s="10">
        <v>23.4</v>
      </c>
      <c r="E12" s="10">
        <v>22.7</v>
      </c>
      <c r="F12" s="20">
        <v>22.1</v>
      </c>
    </row>
    <row r="13" spans="2:6" ht="12.75">
      <c r="B13" s="21">
        <v>7</v>
      </c>
      <c r="C13" s="6" t="s">
        <v>117</v>
      </c>
      <c r="D13" s="10">
        <v>39</v>
      </c>
      <c r="E13" s="10">
        <v>38.5</v>
      </c>
      <c r="F13" s="20">
        <v>37.5</v>
      </c>
    </row>
    <row r="14" spans="2:6" ht="12.75">
      <c r="B14" s="21">
        <v>8</v>
      </c>
      <c r="C14" s="6" t="s">
        <v>118</v>
      </c>
      <c r="D14" s="10">
        <v>11.2</v>
      </c>
      <c r="E14" s="10">
        <v>11.1</v>
      </c>
      <c r="F14" s="20">
        <v>10.5</v>
      </c>
    </row>
    <row r="15" spans="2:6" ht="12.75">
      <c r="B15" s="23">
        <v>9</v>
      </c>
      <c r="C15" s="73" t="s">
        <v>100</v>
      </c>
      <c r="D15" s="169">
        <v>0</v>
      </c>
      <c r="E15" s="12">
        <v>0.1</v>
      </c>
      <c r="F15" s="19">
        <v>0.1</v>
      </c>
    </row>
    <row r="19" ht="12.75">
      <c r="F19" t="s">
        <v>144</v>
      </c>
    </row>
    <row r="20" ht="12.75">
      <c r="A20" s="1" t="s">
        <v>147</v>
      </c>
    </row>
    <row r="21" ht="12.75">
      <c r="A21" t="s">
        <v>148</v>
      </c>
    </row>
    <row r="23" spans="2:6" ht="15.75" customHeight="1">
      <c r="B23" s="91"/>
      <c r="C23" s="72" t="s">
        <v>120</v>
      </c>
      <c r="D23" s="71">
        <v>1998</v>
      </c>
      <c r="E23" s="71">
        <v>1999</v>
      </c>
      <c r="F23" s="72">
        <v>2000</v>
      </c>
    </row>
    <row r="24" spans="2:6" ht="12.75">
      <c r="B24" s="21">
        <v>0</v>
      </c>
      <c r="C24" s="6" t="s">
        <v>110</v>
      </c>
      <c r="D24" s="10">
        <v>3.2</v>
      </c>
      <c r="E24" s="22">
        <v>3</v>
      </c>
      <c r="F24" s="20">
        <v>2.5</v>
      </c>
    </row>
    <row r="25" spans="2:6" ht="12.75">
      <c r="B25" s="21">
        <v>1</v>
      </c>
      <c r="C25" s="6" t="s">
        <v>111</v>
      </c>
      <c r="D25" s="10">
        <v>0.5</v>
      </c>
      <c r="E25" s="10">
        <v>0.5</v>
      </c>
      <c r="F25" s="20">
        <v>0.4</v>
      </c>
    </row>
    <row r="26" spans="2:6" ht="12.75">
      <c r="B26" s="21">
        <v>2</v>
      </c>
      <c r="C26" s="6" t="s">
        <v>112</v>
      </c>
      <c r="D26" s="10">
        <v>3.6</v>
      </c>
      <c r="E26" s="10">
        <v>3.8</v>
      </c>
      <c r="F26" s="20">
        <v>3.3</v>
      </c>
    </row>
    <row r="27" spans="2:6" ht="12.75">
      <c r="B27" s="21">
        <v>3</v>
      </c>
      <c r="C27" s="6" t="s">
        <v>113</v>
      </c>
      <c r="D27" s="10">
        <v>3.5</v>
      </c>
      <c r="E27" s="10">
        <v>4.8</v>
      </c>
      <c r="F27" s="92">
        <v>7</v>
      </c>
    </row>
    <row r="28" spans="2:6" ht="12.75">
      <c r="B28" s="21">
        <v>4</v>
      </c>
      <c r="C28" s="6" t="s">
        <v>114</v>
      </c>
      <c r="D28" s="10">
        <v>0.2</v>
      </c>
      <c r="E28" s="10">
        <v>0.1</v>
      </c>
      <c r="F28" s="20">
        <v>0.1</v>
      </c>
    </row>
    <row r="29" spans="2:6" ht="12.75">
      <c r="B29" s="21">
        <v>5</v>
      </c>
      <c r="C29" s="6" t="s">
        <v>115</v>
      </c>
      <c r="D29" s="10">
        <v>8.9</v>
      </c>
      <c r="E29" s="10">
        <v>7.9</v>
      </c>
      <c r="F29" s="20">
        <v>7.9</v>
      </c>
    </row>
    <row r="30" spans="2:6" ht="12.75">
      <c r="B30" s="21">
        <v>6</v>
      </c>
      <c r="C30" s="6" t="s">
        <v>116</v>
      </c>
      <c r="D30" s="10">
        <v>30</v>
      </c>
      <c r="E30" s="10">
        <v>27.5</v>
      </c>
      <c r="F30" s="20">
        <v>26.8</v>
      </c>
    </row>
    <row r="31" spans="2:6" ht="12.75">
      <c r="B31" s="21">
        <v>7</v>
      </c>
      <c r="C31" s="6" t="s">
        <v>117</v>
      </c>
      <c r="D31" s="10">
        <v>37.4</v>
      </c>
      <c r="E31" s="10">
        <v>39.4</v>
      </c>
      <c r="F31" s="20">
        <v>39.5</v>
      </c>
    </row>
    <row r="32" spans="2:6" ht="12.75">
      <c r="B32" s="21">
        <v>8</v>
      </c>
      <c r="C32" s="6" t="s">
        <v>118</v>
      </c>
      <c r="D32" s="10">
        <v>12.7</v>
      </c>
      <c r="E32" s="10">
        <v>12.9</v>
      </c>
      <c r="F32" s="20">
        <v>12.4</v>
      </c>
    </row>
    <row r="33" spans="2:6" ht="12.75">
      <c r="B33" s="23">
        <v>9</v>
      </c>
      <c r="C33" s="73" t="s">
        <v>100</v>
      </c>
      <c r="D33" s="169">
        <v>0</v>
      </c>
      <c r="E33" s="12">
        <v>0.1</v>
      </c>
      <c r="F33" s="19">
        <v>0.1</v>
      </c>
    </row>
    <row r="37" ht="12.75">
      <c r="F37" t="s">
        <v>143</v>
      </c>
    </row>
    <row r="38" ht="12.75">
      <c r="A38" s="1" t="s">
        <v>149</v>
      </c>
    </row>
    <row r="39" ht="12.75">
      <c r="A39" s="1" t="s">
        <v>150</v>
      </c>
    </row>
    <row r="40" ht="12.75">
      <c r="A40" s="1"/>
    </row>
    <row r="41" spans="2:6" ht="15.75" customHeight="1">
      <c r="B41" s="91"/>
      <c r="C41" s="72" t="s">
        <v>121</v>
      </c>
      <c r="D41" s="71">
        <v>1998</v>
      </c>
      <c r="E41" s="71">
        <v>1999</v>
      </c>
      <c r="F41" s="72">
        <v>2000</v>
      </c>
    </row>
    <row r="42" spans="2:6" ht="13.5" customHeight="1">
      <c r="B42" s="21">
        <v>0</v>
      </c>
      <c r="C42" s="6" t="s">
        <v>110</v>
      </c>
      <c r="D42" s="10">
        <v>5.3</v>
      </c>
      <c r="E42" s="10">
        <v>5.2</v>
      </c>
      <c r="F42" s="20">
        <v>4.5</v>
      </c>
    </row>
    <row r="43" spans="2:6" ht="12.75">
      <c r="B43" s="21">
        <v>1</v>
      </c>
      <c r="C43" s="6" t="s">
        <v>111</v>
      </c>
      <c r="D43" s="10">
        <v>0.9</v>
      </c>
      <c r="E43" s="10">
        <v>1.1</v>
      </c>
      <c r="F43" s="20">
        <v>0.8</v>
      </c>
    </row>
    <row r="44" spans="2:6" ht="12.75">
      <c r="B44" s="21">
        <v>2</v>
      </c>
      <c r="C44" s="6" t="s">
        <v>112</v>
      </c>
      <c r="D44" s="10">
        <v>3.9</v>
      </c>
      <c r="E44" s="10">
        <v>3.8</v>
      </c>
      <c r="F44" s="20">
        <v>3.9</v>
      </c>
    </row>
    <row r="45" spans="2:6" ht="12.75">
      <c r="B45" s="21">
        <v>3</v>
      </c>
      <c r="C45" s="6" t="s">
        <v>113</v>
      </c>
      <c r="D45" s="10">
        <v>10.9</v>
      </c>
      <c r="E45" s="10">
        <v>12.9</v>
      </c>
      <c r="F45" s="20">
        <v>17.5</v>
      </c>
    </row>
    <row r="46" spans="2:6" ht="12.75">
      <c r="B46" s="21">
        <v>4</v>
      </c>
      <c r="C46" s="6" t="s">
        <v>114</v>
      </c>
      <c r="D46" s="10">
        <v>0.2</v>
      </c>
      <c r="E46" s="10">
        <v>0.2</v>
      </c>
      <c r="F46" s="20">
        <v>0.2</v>
      </c>
    </row>
    <row r="47" spans="2:6" ht="12.75">
      <c r="B47" s="21">
        <v>5</v>
      </c>
      <c r="C47" s="6" t="s">
        <v>115</v>
      </c>
      <c r="D47" s="10">
        <v>10.6</v>
      </c>
      <c r="E47" s="10">
        <v>11.3</v>
      </c>
      <c r="F47" s="92">
        <v>11</v>
      </c>
    </row>
    <row r="48" spans="2:6" ht="12.75">
      <c r="B48" s="21">
        <v>6</v>
      </c>
      <c r="C48" s="6" t="s">
        <v>116</v>
      </c>
      <c r="D48" s="10">
        <v>18</v>
      </c>
      <c r="E48" s="10">
        <v>18.3</v>
      </c>
      <c r="F48" s="20">
        <v>17.7</v>
      </c>
    </row>
    <row r="49" spans="2:6" ht="12.75">
      <c r="B49" s="21">
        <v>7</v>
      </c>
      <c r="C49" s="6" t="s">
        <v>117</v>
      </c>
      <c r="D49" s="10">
        <v>40.3</v>
      </c>
      <c r="E49" s="10">
        <v>37.7</v>
      </c>
      <c r="F49" s="20">
        <v>35.6</v>
      </c>
    </row>
    <row r="50" spans="2:6" ht="12.75">
      <c r="B50" s="21">
        <v>8</v>
      </c>
      <c r="C50" s="6" t="s">
        <v>118</v>
      </c>
      <c r="D50" s="10">
        <v>9.9</v>
      </c>
      <c r="E50" s="10">
        <v>9.5</v>
      </c>
      <c r="F50" s="20">
        <v>8.8</v>
      </c>
    </row>
    <row r="51" spans="2:6" ht="12.75">
      <c r="B51" s="23">
        <v>9</v>
      </c>
      <c r="C51" s="73" t="s">
        <v>100</v>
      </c>
      <c r="D51" s="169">
        <v>0</v>
      </c>
      <c r="E51" s="169">
        <v>0</v>
      </c>
      <c r="F51" s="170">
        <v>0</v>
      </c>
    </row>
    <row r="53" ht="12.75">
      <c r="A53" t="s">
        <v>152</v>
      </c>
    </row>
    <row r="54" ht="12.75">
      <c r="B54" t="s">
        <v>151</v>
      </c>
    </row>
    <row r="55" ht="12.75">
      <c r="A55" t="s">
        <v>119</v>
      </c>
    </row>
  </sheetData>
  <printOptions/>
  <pageMargins left="1.062992125984252" right="0.82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7"/>
  <sheetViews>
    <sheetView workbookViewId="0" topLeftCell="A1">
      <selection activeCell="A2" sqref="A2"/>
    </sheetView>
  </sheetViews>
  <sheetFormatPr defaultColWidth="9.00390625" defaultRowHeight="12.75"/>
  <cols>
    <col min="1" max="1" width="19.25390625" style="0" customWidth="1"/>
    <col min="2" max="2" width="14.25390625" style="0" customWidth="1"/>
    <col min="3" max="3" width="10.00390625" style="0" customWidth="1"/>
    <col min="4" max="4" width="10.375" style="0" customWidth="1"/>
    <col min="5" max="5" width="10.125" style="0" customWidth="1"/>
    <col min="6" max="6" width="15.875" style="0" customWidth="1"/>
  </cols>
  <sheetData>
    <row r="2" ht="12.75">
      <c r="F2" t="s">
        <v>175</v>
      </c>
    </row>
    <row r="5" ht="12.75">
      <c r="A5" s="1" t="s">
        <v>180</v>
      </c>
    </row>
    <row r="6" ht="12.75">
      <c r="A6" s="1"/>
    </row>
    <row r="7" ht="12.75">
      <c r="A7" s="1"/>
    </row>
    <row r="8" spans="1:6" ht="12.75">
      <c r="A8" s="74"/>
      <c r="B8" s="74"/>
      <c r="C8" s="74"/>
      <c r="D8" s="74"/>
      <c r="E8" s="18"/>
      <c r="F8" s="93" t="s">
        <v>176</v>
      </c>
    </row>
    <row r="9" spans="1:6" ht="12.75">
      <c r="A9" s="10" t="s">
        <v>122</v>
      </c>
      <c r="B9" s="10" t="s">
        <v>83</v>
      </c>
      <c r="C9" s="97">
        <v>1998</v>
      </c>
      <c r="D9" s="97">
        <v>1999</v>
      </c>
      <c r="E9" s="99">
        <v>2000</v>
      </c>
      <c r="F9" s="94" t="s">
        <v>178</v>
      </c>
    </row>
    <row r="10" spans="1:6" ht="12.75">
      <c r="A10" s="12"/>
      <c r="B10" s="12"/>
      <c r="C10" s="12" t="s">
        <v>160</v>
      </c>
      <c r="D10" s="12"/>
      <c r="E10" s="19"/>
      <c r="F10" s="96" t="s">
        <v>177</v>
      </c>
    </row>
    <row r="11" spans="1:6" ht="15.75" customHeight="1">
      <c r="A11" s="74" t="s">
        <v>153</v>
      </c>
      <c r="B11" s="26" t="s">
        <v>123</v>
      </c>
      <c r="C11" s="27">
        <v>70903.3</v>
      </c>
      <c r="D11" s="27">
        <v>80708.5</v>
      </c>
      <c r="E11" s="28">
        <v>114849.7</v>
      </c>
      <c r="F11" s="102">
        <v>52.446865336841235</v>
      </c>
    </row>
    <row r="12" spans="1:6" ht="15.75" customHeight="1">
      <c r="A12" s="12" t="s">
        <v>154</v>
      </c>
      <c r="B12" s="12" t="s">
        <v>124</v>
      </c>
      <c r="C12" s="98">
        <v>18.8</v>
      </c>
      <c r="D12" s="98">
        <v>19.1</v>
      </c>
      <c r="E12" s="100">
        <v>20.9</v>
      </c>
      <c r="F12" s="101"/>
    </row>
    <row r="13" spans="1:6" ht="15.75" customHeight="1">
      <c r="A13" s="74" t="s">
        <v>155</v>
      </c>
      <c r="B13" s="26" t="s">
        <v>123</v>
      </c>
      <c r="C13" s="27">
        <v>30715.3</v>
      </c>
      <c r="D13" s="27">
        <v>43351.2</v>
      </c>
      <c r="E13" s="28">
        <v>51823.2</v>
      </c>
      <c r="F13" s="102">
        <v>25.858940853319748</v>
      </c>
    </row>
    <row r="14" spans="1:6" ht="15.75" customHeight="1">
      <c r="A14" s="12"/>
      <c r="B14" s="12" t="s">
        <v>124</v>
      </c>
      <c r="C14" s="98">
        <v>8.1</v>
      </c>
      <c r="D14" s="98">
        <v>10.2</v>
      </c>
      <c r="E14" s="100">
        <v>9.5</v>
      </c>
      <c r="F14" s="101"/>
    </row>
    <row r="15" spans="1:6" ht="15.75" customHeight="1">
      <c r="A15" s="74" t="s">
        <v>156</v>
      </c>
      <c r="B15" s="26" t="s">
        <v>123</v>
      </c>
      <c r="C15" s="27">
        <v>29308.2</v>
      </c>
      <c r="D15" s="27">
        <v>35167.9</v>
      </c>
      <c r="E15" s="28">
        <v>44269.2</v>
      </c>
      <c r="F15" s="102">
        <v>25.103182478866156</v>
      </c>
    </row>
    <row r="16" spans="1:6" ht="15.75" customHeight="1">
      <c r="A16" s="12" t="s">
        <v>157</v>
      </c>
      <c r="B16" s="12" t="s">
        <v>124</v>
      </c>
      <c r="C16" s="98">
        <v>7.8</v>
      </c>
      <c r="D16" s="98">
        <v>8.3</v>
      </c>
      <c r="E16" s="100">
        <v>8.1</v>
      </c>
      <c r="F16" s="101"/>
    </row>
    <row r="17" spans="1:6" ht="15.75" customHeight="1">
      <c r="A17" s="74" t="s">
        <v>158</v>
      </c>
      <c r="B17" s="26" t="s">
        <v>123</v>
      </c>
      <c r="C17" s="27">
        <v>39950.3</v>
      </c>
      <c r="D17" s="27">
        <v>34480.5</v>
      </c>
      <c r="E17" s="28">
        <v>46987.6</v>
      </c>
      <c r="F17" s="102">
        <v>7.440602215831215</v>
      </c>
    </row>
    <row r="18" spans="1:6" ht="15.75" customHeight="1">
      <c r="A18" s="12"/>
      <c r="B18" s="12" t="s">
        <v>124</v>
      </c>
      <c r="C18" s="98">
        <v>10.6</v>
      </c>
      <c r="D18" s="98">
        <v>8.1</v>
      </c>
      <c r="E18" s="100">
        <v>8.6</v>
      </c>
      <c r="F18" s="101"/>
    </row>
    <row r="19" spans="1:6" ht="15.75" customHeight="1">
      <c r="A19" s="74" t="s">
        <v>159</v>
      </c>
      <c r="B19" s="26" t="s">
        <v>123</v>
      </c>
      <c r="C19" s="27">
        <v>13238.9</v>
      </c>
      <c r="D19" s="27">
        <v>20127.4</v>
      </c>
      <c r="E19" s="28">
        <v>38375.3</v>
      </c>
      <c r="F19" s="102">
        <v>43.7369577853645</v>
      </c>
    </row>
    <row r="20" spans="1:6" ht="15.75" customHeight="1">
      <c r="A20" s="12" t="s">
        <v>161</v>
      </c>
      <c r="B20" s="12" t="s">
        <v>124</v>
      </c>
      <c r="C20" s="98">
        <v>3.5</v>
      </c>
      <c r="D20" s="98">
        <v>4.8</v>
      </c>
      <c r="E20" s="100">
        <v>7</v>
      </c>
      <c r="F20" s="101"/>
    </row>
    <row r="21" spans="1:6" ht="15.75" customHeight="1">
      <c r="A21" s="74" t="s">
        <v>162</v>
      </c>
      <c r="B21" s="26" t="s">
        <v>123</v>
      </c>
      <c r="C21" s="27">
        <v>13967</v>
      </c>
      <c r="D21" s="27">
        <v>16236.9</v>
      </c>
      <c r="E21" s="28">
        <v>17313.3</v>
      </c>
      <c r="F21" s="102">
        <v>10.650798933438656</v>
      </c>
    </row>
    <row r="22" spans="1:6" ht="15.75" customHeight="1">
      <c r="A22" s="12"/>
      <c r="B22" s="12" t="s">
        <v>124</v>
      </c>
      <c r="C22" s="98">
        <v>3.7</v>
      </c>
      <c r="D22" s="98">
        <v>3.8</v>
      </c>
      <c r="E22" s="100">
        <v>3.2</v>
      </c>
      <c r="F22" s="101"/>
    </row>
    <row r="23" spans="1:6" ht="15.75" customHeight="1">
      <c r="A23" s="74" t="s">
        <v>163</v>
      </c>
      <c r="B23" s="26" t="s">
        <v>123</v>
      </c>
      <c r="C23" s="27">
        <v>13512</v>
      </c>
      <c r="D23" s="27">
        <v>16023.7</v>
      </c>
      <c r="E23" s="28">
        <v>21209.9</v>
      </c>
      <c r="F23" s="102">
        <v>20.02569857968305</v>
      </c>
    </row>
    <row r="24" spans="1:6" ht="15.75" customHeight="1">
      <c r="A24" s="12" t="s">
        <v>164</v>
      </c>
      <c r="B24" s="12" t="s">
        <v>124</v>
      </c>
      <c r="C24" s="98">
        <v>3.6</v>
      </c>
      <c r="D24" s="98">
        <v>3.8</v>
      </c>
      <c r="E24" s="100">
        <v>3.9</v>
      </c>
      <c r="F24" s="101"/>
    </row>
    <row r="25" spans="1:6" ht="15.75" customHeight="1">
      <c r="A25" s="74" t="s">
        <v>165</v>
      </c>
      <c r="B25" s="26" t="s">
        <v>123</v>
      </c>
      <c r="C25" s="27">
        <v>14046.4</v>
      </c>
      <c r="D25" s="27">
        <v>15213.9</v>
      </c>
      <c r="E25" s="28">
        <v>19517.1</v>
      </c>
      <c r="F25" s="102">
        <v>11.436828644459661</v>
      </c>
    </row>
    <row r="26" spans="1:6" ht="15.75" customHeight="1">
      <c r="A26" s="12"/>
      <c r="B26" s="12" t="s">
        <v>124</v>
      </c>
      <c r="C26" s="98">
        <v>3.7</v>
      </c>
      <c r="D26" s="98">
        <v>3.6</v>
      </c>
      <c r="E26" s="100">
        <v>3.6</v>
      </c>
      <c r="F26" s="101"/>
    </row>
    <row r="27" spans="1:6" ht="15.75" customHeight="1">
      <c r="A27" s="74" t="s">
        <v>166</v>
      </c>
      <c r="B27" s="26" t="s">
        <v>123</v>
      </c>
      <c r="C27" s="27">
        <v>13317.7</v>
      </c>
      <c r="D27" s="27">
        <v>14928</v>
      </c>
      <c r="E27" s="28">
        <v>17109.1</v>
      </c>
      <c r="F27" s="102">
        <v>11.875997630053126</v>
      </c>
    </row>
    <row r="28" spans="1:6" ht="15.75" customHeight="1">
      <c r="A28" s="12" t="s">
        <v>167</v>
      </c>
      <c r="B28" s="12" t="s">
        <v>124</v>
      </c>
      <c r="C28" s="98">
        <v>3.5</v>
      </c>
      <c r="D28" s="98">
        <v>3.5</v>
      </c>
      <c r="E28" s="100">
        <v>3.1</v>
      </c>
      <c r="F28" s="101"/>
    </row>
    <row r="29" spans="1:6" ht="15.75" customHeight="1">
      <c r="A29" s="74" t="s">
        <v>168</v>
      </c>
      <c r="B29" s="26" t="s">
        <v>123</v>
      </c>
      <c r="C29" s="27">
        <v>9186.6</v>
      </c>
      <c r="D29" s="27">
        <v>11431.7</v>
      </c>
      <c r="E29" s="28">
        <v>13240</v>
      </c>
      <c r="F29" s="102">
        <v>12.619396089099231</v>
      </c>
    </row>
    <row r="30" spans="1:6" ht="15.75" customHeight="1">
      <c r="A30" s="12"/>
      <c r="B30" s="12" t="s">
        <v>124</v>
      </c>
      <c r="C30" s="98">
        <v>2.4</v>
      </c>
      <c r="D30" s="98">
        <v>2.7</v>
      </c>
      <c r="E30" s="100">
        <v>2.4</v>
      </c>
      <c r="F30" s="101"/>
    </row>
    <row r="31" spans="1:6" ht="15.75" customHeight="1">
      <c r="A31" s="74" t="s">
        <v>169</v>
      </c>
      <c r="B31" s="26" t="s">
        <v>123</v>
      </c>
      <c r="C31" s="27">
        <v>9464.8</v>
      </c>
      <c r="D31" s="27">
        <v>10834.8</v>
      </c>
      <c r="E31" s="28">
        <v>14948.3</v>
      </c>
      <c r="F31" s="102">
        <v>18.62088893112603</v>
      </c>
    </row>
    <row r="32" spans="1:6" ht="15.75" customHeight="1">
      <c r="A32" s="12"/>
      <c r="B32" s="12" t="s">
        <v>124</v>
      </c>
      <c r="C32" s="98">
        <v>2.5</v>
      </c>
      <c r="D32" s="98">
        <v>2.6</v>
      </c>
      <c r="E32" s="100">
        <v>2.7</v>
      </c>
      <c r="F32" s="101"/>
    </row>
    <row r="33" spans="1:6" ht="15.75" customHeight="1">
      <c r="A33" s="74" t="s">
        <v>170</v>
      </c>
      <c r="B33" s="26" t="s">
        <v>123</v>
      </c>
      <c r="C33" s="27">
        <v>8371.7</v>
      </c>
      <c r="D33" s="27">
        <v>9467.5</v>
      </c>
      <c r="E33" s="28">
        <v>15253.5</v>
      </c>
      <c r="F33" s="102">
        <v>28.542421691065314</v>
      </c>
    </row>
    <row r="34" spans="1:6" ht="15.75" customHeight="1">
      <c r="A34" s="12"/>
      <c r="B34" s="12" t="s">
        <v>124</v>
      </c>
      <c r="C34" s="98">
        <v>2.2</v>
      </c>
      <c r="D34" s="98">
        <v>2.2</v>
      </c>
      <c r="E34" s="100">
        <v>2.8</v>
      </c>
      <c r="F34" s="101"/>
    </row>
    <row r="35" spans="1:6" ht="15.75" customHeight="1">
      <c r="A35" s="74" t="s">
        <v>172</v>
      </c>
      <c r="B35" s="26" t="s">
        <v>123</v>
      </c>
      <c r="C35" s="27">
        <v>9480.5</v>
      </c>
      <c r="D35" s="27">
        <v>9457.7</v>
      </c>
      <c r="E35" s="28">
        <v>13988.1</v>
      </c>
      <c r="F35" s="102">
        <v>15.020982066097906</v>
      </c>
    </row>
    <row r="36" spans="1:6" ht="15.75" customHeight="1">
      <c r="A36" s="12" t="s">
        <v>171</v>
      </c>
      <c r="B36" s="12" t="s">
        <v>124</v>
      </c>
      <c r="C36" s="98">
        <v>2.5</v>
      </c>
      <c r="D36" s="98">
        <v>2.2</v>
      </c>
      <c r="E36" s="100">
        <v>2.6</v>
      </c>
      <c r="F36" s="101"/>
    </row>
    <row r="37" spans="1:6" ht="15.75" customHeight="1">
      <c r="A37" s="74" t="s">
        <v>173</v>
      </c>
      <c r="B37" s="26" t="s">
        <v>123</v>
      </c>
      <c r="C37" s="27">
        <v>7789.5</v>
      </c>
      <c r="D37" s="27">
        <v>8588.1</v>
      </c>
      <c r="E37" s="28">
        <v>10033.8</v>
      </c>
      <c r="F37" s="102">
        <v>9.954929456199821</v>
      </c>
    </row>
    <row r="38" spans="1:6" ht="15.75" customHeight="1">
      <c r="A38" s="12"/>
      <c r="B38" s="12" t="s">
        <v>124</v>
      </c>
      <c r="C38" s="98">
        <v>2.1</v>
      </c>
      <c r="D38" s="98">
        <v>2</v>
      </c>
      <c r="E38" s="100">
        <v>1.8</v>
      </c>
      <c r="F38" s="101"/>
    </row>
    <row r="39" spans="1:6" ht="15.75" customHeight="1">
      <c r="A39" s="10" t="s">
        <v>174</v>
      </c>
      <c r="B39" s="26" t="s">
        <v>123</v>
      </c>
      <c r="C39" s="27">
        <v>6473.5</v>
      </c>
      <c r="D39" s="27">
        <v>7958.6</v>
      </c>
      <c r="E39" s="28">
        <v>9715.9</v>
      </c>
      <c r="F39" s="102">
        <v>16.98108828545765</v>
      </c>
    </row>
    <row r="40" spans="1:6" ht="15.75" customHeight="1">
      <c r="A40" s="12"/>
      <c r="B40" s="12" t="s">
        <v>124</v>
      </c>
      <c r="C40" s="98">
        <v>1.7</v>
      </c>
      <c r="D40" s="98">
        <v>1.9</v>
      </c>
      <c r="E40" s="100">
        <v>1.8</v>
      </c>
      <c r="F40" s="19"/>
    </row>
    <row r="41" spans="1:6" ht="12.75">
      <c r="A41" s="32"/>
      <c r="B41" s="32"/>
      <c r="C41" s="95"/>
      <c r="D41" s="95"/>
      <c r="E41" s="95"/>
      <c r="F41" s="32"/>
    </row>
    <row r="42" spans="1:6" ht="12.75">
      <c r="A42" s="32"/>
      <c r="B42" s="32"/>
      <c r="C42" s="95"/>
      <c r="D42" s="95"/>
      <c r="E42" s="95"/>
      <c r="F42" s="32"/>
    </row>
    <row r="43" ht="12.75">
      <c r="A43" t="s">
        <v>152</v>
      </c>
    </row>
    <row r="44" ht="12.75">
      <c r="A44" t="s">
        <v>181</v>
      </c>
    </row>
    <row r="45" ht="12.75">
      <c r="A45" t="s">
        <v>182</v>
      </c>
    </row>
    <row r="46" ht="12.75">
      <c r="A46" t="s">
        <v>183</v>
      </c>
    </row>
    <row r="47" ht="12.75">
      <c r="A47" t="s">
        <v>119</v>
      </c>
    </row>
    <row r="51" ht="12.75">
      <c r="F51" t="s">
        <v>179</v>
      </c>
    </row>
    <row r="54" ht="12.75">
      <c r="A54" s="1" t="s">
        <v>184</v>
      </c>
    </row>
    <row r="55" ht="12.75">
      <c r="A55" s="1"/>
    </row>
    <row r="56" ht="12.75">
      <c r="A56" s="1"/>
    </row>
    <row r="57" spans="1:6" ht="12.75">
      <c r="A57" s="74"/>
      <c r="B57" s="74"/>
      <c r="C57" s="74"/>
      <c r="D57" s="74"/>
      <c r="E57" s="18"/>
      <c r="F57" s="93" t="s">
        <v>176</v>
      </c>
    </row>
    <row r="58" spans="1:6" ht="12.75">
      <c r="A58" s="10" t="s">
        <v>122</v>
      </c>
      <c r="B58" s="10" t="s">
        <v>83</v>
      </c>
      <c r="C58" s="97">
        <v>1998</v>
      </c>
      <c r="D58" s="97">
        <v>1999</v>
      </c>
      <c r="E58" s="99">
        <v>2000</v>
      </c>
      <c r="F58" s="94" t="s">
        <v>354</v>
      </c>
    </row>
    <row r="59" spans="1:6" ht="12.75">
      <c r="A59" s="12"/>
      <c r="B59" s="12"/>
      <c r="C59" s="12" t="s">
        <v>160</v>
      </c>
      <c r="D59" s="12"/>
      <c r="E59" s="19"/>
      <c r="F59" s="96" t="s">
        <v>177</v>
      </c>
    </row>
    <row r="60" spans="1:6" ht="15.75" customHeight="1">
      <c r="A60" s="74" t="s">
        <v>155</v>
      </c>
      <c r="B60" s="26" t="s">
        <v>353</v>
      </c>
      <c r="C60" s="27">
        <v>69836.2</v>
      </c>
      <c r="D60" s="27">
        <v>71683.3</v>
      </c>
      <c r="E60" s="28">
        <v>78168</v>
      </c>
      <c r="F60" s="102">
        <v>11.197532095173566</v>
      </c>
    </row>
    <row r="61" spans="1:6" ht="15.75" customHeight="1">
      <c r="A61" s="12"/>
      <c r="B61" s="12" t="s">
        <v>355</v>
      </c>
      <c r="C61" s="98">
        <v>15.2</v>
      </c>
      <c r="D61" s="98">
        <v>15.3</v>
      </c>
      <c r="E61" s="100">
        <v>13.2</v>
      </c>
      <c r="F61" s="102"/>
    </row>
    <row r="62" spans="1:6" ht="15.75" customHeight="1">
      <c r="A62" s="74" t="s">
        <v>159</v>
      </c>
      <c r="B62" s="26" t="s">
        <v>353</v>
      </c>
      <c r="C62" s="27">
        <v>50192.8</v>
      </c>
      <c r="D62" s="27">
        <v>60667.7</v>
      </c>
      <c r="E62" s="28">
        <v>103418.9</v>
      </c>
      <c r="F62" s="102">
        <v>24.16490722741302</v>
      </c>
    </row>
    <row r="63" spans="1:6" ht="15.75" customHeight="1">
      <c r="A63" s="12" t="s">
        <v>161</v>
      </c>
      <c r="B63" s="12" t="s">
        <v>355</v>
      </c>
      <c r="C63" s="98">
        <v>10.9</v>
      </c>
      <c r="D63" s="98">
        <v>12.9</v>
      </c>
      <c r="E63" s="100">
        <v>17.5</v>
      </c>
      <c r="F63" s="102"/>
    </row>
    <row r="64" spans="1:6" ht="15.75" customHeight="1">
      <c r="A64" s="74" t="s">
        <v>153</v>
      </c>
      <c r="B64" s="26" t="s">
        <v>353</v>
      </c>
      <c r="C64" s="27">
        <v>57528.1</v>
      </c>
      <c r="D64" s="27">
        <v>52265.8</v>
      </c>
      <c r="E64" s="28">
        <v>65250.6</v>
      </c>
      <c r="F64" s="102">
        <v>19.46596465164095</v>
      </c>
    </row>
    <row r="65" spans="1:6" ht="15.75" customHeight="1">
      <c r="A65" s="12" t="s">
        <v>154</v>
      </c>
      <c r="B65" s="12" t="s">
        <v>355</v>
      </c>
      <c r="C65" s="98">
        <v>12.5</v>
      </c>
      <c r="D65" s="98">
        <v>11.1</v>
      </c>
      <c r="E65" s="100">
        <v>11</v>
      </c>
      <c r="F65" s="102"/>
    </row>
    <row r="66" spans="1:6" ht="15.75" customHeight="1">
      <c r="A66" s="74" t="s">
        <v>156</v>
      </c>
      <c r="B66" s="26" t="s">
        <v>353</v>
      </c>
      <c r="C66" s="27">
        <v>50133</v>
      </c>
      <c r="D66" s="27">
        <v>50223.9</v>
      </c>
      <c r="E66" s="28">
        <v>61568.1</v>
      </c>
      <c r="F66" s="102">
        <v>16.436406265284514</v>
      </c>
    </row>
    <row r="67" spans="1:6" ht="15.75" customHeight="1">
      <c r="A67" s="12" t="s">
        <v>157</v>
      </c>
      <c r="B67" s="12" t="s">
        <v>355</v>
      </c>
      <c r="C67" s="98">
        <v>10.9</v>
      </c>
      <c r="D67" s="98">
        <v>10.7</v>
      </c>
      <c r="E67" s="100">
        <v>10.4</v>
      </c>
      <c r="F67" s="102"/>
    </row>
    <row r="68" spans="1:6" ht="15.75" customHeight="1">
      <c r="A68" s="74" t="s">
        <v>165</v>
      </c>
      <c r="B68" s="26" t="s">
        <v>353</v>
      </c>
      <c r="C68" s="27">
        <v>15980.4</v>
      </c>
      <c r="D68" s="27">
        <v>17243</v>
      </c>
      <c r="E68" s="28">
        <v>22130.4</v>
      </c>
      <c r="F68" s="102">
        <v>19.189950834375704</v>
      </c>
    </row>
    <row r="69" spans="1:6" ht="15.75" customHeight="1">
      <c r="A69" s="12"/>
      <c r="B69" s="12" t="s">
        <v>355</v>
      </c>
      <c r="C69" s="98">
        <v>3.5</v>
      </c>
      <c r="D69" s="98">
        <v>3.7</v>
      </c>
      <c r="E69" s="100">
        <v>3.7</v>
      </c>
      <c r="F69" s="102"/>
    </row>
    <row r="70" spans="1:6" ht="15.75" customHeight="1">
      <c r="A70" s="74" t="s">
        <v>185</v>
      </c>
      <c r="B70" s="26" t="s">
        <v>353</v>
      </c>
      <c r="C70" s="27">
        <v>11246.7</v>
      </c>
      <c r="D70" s="27">
        <v>14171.1</v>
      </c>
      <c r="E70" s="28">
        <v>16042.4</v>
      </c>
      <c r="F70" s="102">
        <v>13.393518869683541</v>
      </c>
    </row>
    <row r="71" spans="1:6" ht="15.75" customHeight="1">
      <c r="A71" s="12" t="s">
        <v>186</v>
      </c>
      <c r="B71" s="12" t="s">
        <v>355</v>
      </c>
      <c r="C71" s="98">
        <v>2.4</v>
      </c>
      <c r="D71" s="98">
        <v>3</v>
      </c>
      <c r="E71" s="100">
        <v>2.7</v>
      </c>
      <c r="F71" s="102"/>
    </row>
    <row r="72" spans="1:6" ht="15.75" customHeight="1">
      <c r="A72" s="74" t="s">
        <v>166</v>
      </c>
      <c r="B72" s="26" t="s">
        <v>353</v>
      </c>
      <c r="C72" s="27">
        <v>13377.6</v>
      </c>
      <c r="D72" s="27">
        <v>12310.7</v>
      </c>
      <c r="E72" s="28">
        <v>15017</v>
      </c>
      <c r="F72" s="102">
        <v>9.983960328062622</v>
      </c>
    </row>
    <row r="73" spans="1:6" ht="15.75" customHeight="1">
      <c r="A73" s="12" t="s">
        <v>167</v>
      </c>
      <c r="B73" s="12" t="s">
        <v>355</v>
      </c>
      <c r="C73" s="98">
        <v>2.9</v>
      </c>
      <c r="D73" s="98">
        <v>2.6</v>
      </c>
      <c r="E73" s="100">
        <v>2.5</v>
      </c>
      <c r="F73" s="102"/>
    </row>
    <row r="74" spans="1:6" ht="15.75" customHeight="1">
      <c r="A74" s="10" t="s">
        <v>187</v>
      </c>
      <c r="B74" s="26" t="s">
        <v>353</v>
      </c>
      <c r="C74" s="27">
        <v>11163</v>
      </c>
      <c r="D74" s="27">
        <v>11038.5</v>
      </c>
      <c r="E74" s="28">
        <v>12944.7</v>
      </c>
      <c r="F74" s="102">
        <v>9.873078982697114</v>
      </c>
    </row>
    <row r="75" spans="1:6" ht="15.75" customHeight="1">
      <c r="A75" s="10"/>
      <c r="B75" s="12" t="s">
        <v>355</v>
      </c>
      <c r="C75" s="98">
        <v>2.4</v>
      </c>
      <c r="D75" s="98">
        <v>2.4</v>
      </c>
      <c r="E75" s="100">
        <v>2.2</v>
      </c>
      <c r="F75" s="102"/>
    </row>
    <row r="76" spans="1:6" ht="15.75" customHeight="1">
      <c r="A76" s="74" t="s">
        <v>158</v>
      </c>
      <c r="B76" s="26" t="s">
        <v>353</v>
      </c>
      <c r="C76" s="27">
        <v>11314.3</v>
      </c>
      <c r="D76" s="27">
        <v>9896.4</v>
      </c>
      <c r="E76" s="28">
        <v>12379.6</v>
      </c>
      <c r="F76" s="102">
        <v>13.086164410001956</v>
      </c>
    </row>
    <row r="77" spans="1:6" ht="15.75" customHeight="1">
      <c r="A77" s="12"/>
      <c r="B77" s="12" t="s">
        <v>355</v>
      </c>
      <c r="C77" s="98">
        <v>2.5</v>
      </c>
      <c r="D77" s="98">
        <v>2.1</v>
      </c>
      <c r="E77" s="100">
        <v>2.1</v>
      </c>
      <c r="F77" s="102"/>
    </row>
    <row r="78" spans="1:6" ht="15.75" customHeight="1">
      <c r="A78" s="74" t="s">
        <v>163</v>
      </c>
      <c r="B78" s="26" t="s">
        <v>353</v>
      </c>
      <c r="C78" s="27">
        <v>8374.5</v>
      </c>
      <c r="D78" s="27">
        <v>9533.9</v>
      </c>
      <c r="E78" s="28">
        <v>12022.9</v>
      </c>
      <c r="F78" s="102">
        <v>18.148713996433234</v>
      </c>
    </row>
    <row r="79" spans="1:6" ht="15.75" customHeight="1">
      <c r="A79" s="12" t="s">
        <v>164</v>
      </c>
      <c r="B79" s="12" t="s">
        <v>355</v>
      </c>
      <c r="C79" s="98">
        <v>1.8</v>
      </c>
      <c r="D79" s="98">
        <v>2</v>
      </c>
      <c r="E79" s="100">
        <v>2</v>
      </c>
      <c r="F79" s="102"/>
    </row>
    <row r="80" spans="1:6" ht="15.75" customHeight="1">
      <c r="A80" s="74" t="s">
        <v>172</v>
      </c>
      <c r="B80" s="26" t="s">
        <v>353</v>
      </c>
      <c r="C80" s="27">
        <v>8644.5</v>
      </c>
      <c r="D80" s="27">
        <v>8253.1</v>
      </c>
      <c r="E80" s="28">
        <v>12147.3</v>
      </c>
      <c r="F80" s="102">
        <v>15.46047239614505</v>
      </c>
    </row>
    <row r="81" spans="1:6" ht="15.75" customHeight="1">
      <c r="A81" s="12" t="s">
        <v>171</v>
      </c>
      <c r="B81" s="12" t="s">
        <v>355</v>
      </c>
      <c r="C81" s="98">
        <v>1.9</v>
      </c>
      <c r="D81" s="27">
        <v>1.8</v>
      </c>
      <c r="E81" s="100">
        <v>2.1</v>
      </c>
      <c r="F81" s="102"/>
    </row>
    <row r="82" spans="1:6" ht="15.75" customHeight="1">
      <c r="A82" s="74" t="s">
        <v>173</v>
      </c>
      <c r="B82" s="26" t="s">
        <v>353</v>
      </c>
      <c r="C82" s="27">
        <v>6874.3</v>
      </c>
      <c r="D82" s="98">
        <v>7241.2</v>
      </c>
      <c r="E82" s="28">
        <v>8523.7</v>
      </c>
      <c r="F82" s="102">
        <v>21.815726890727806</v>
      </c>
    </row>
    <row r="83" spans="1:6" ht="15.75" customHeight="1">
      <c r="A83" s="12"/>
      <c r="B83" s="12" t="s">
        <v>355</v>
      </c>
      <c r="C83" s="98">
        <v>1.5</v>
      </c>
      <c r="D83" s="27">
        <v>1.5</v>
      </c>
      <c r="E83" s="100">
        <v>1.4</v>
      </c>
      <c r="F83" s="102"/>
    </row>
    <row r="84" spans="1:6" ht="15.75" customHeight="1">
      <c r="A84" s="74" t="s">
        <v>188</v>
      </c>
      <c r="B84" s="26" t="s">
        <v>353</v>
      </c>
      <c r="C84" s="27">
        <v>5499.3</v>
      </c>
      <c r="D84" s="98">
        <v>5885</v>
      </c>
      <c r="E84" s="28">
        <v>6866.6</v>
      </c>
      <c r="F84" s="102">
        <v>12.80261570177361</v>
      </c>
    </row>
    <row r="85" spans="1:6" ht="15.75" customHeight="1">
      <c r="A85" s="12" t="s">
        <v>186</v>
      </c>
      <c r="B85" s="12" t="s">
        <v>355</v>
      </c>
      <c r="C85" s="98">
        <v>1.2</v>
      </c>
      <c r="D85" s="27">
        <v>1.3</v>
      </c>
      <c r="E85" s="100">
        <v>1.2</v>
      </c>
      <c r="F85" s="102"/>
    </row>
    <row r="86" spans="1:6" ht="15.75" customHeight="1">
      <c r="A86" s="10" t="s">
        <v>169</v>
      </c>
      <c r="B86" s="26" t="s">
        <v>353</v>
      </c>
      <c r="C86" s="27">
        <v>4615.6</v>
      </c>
      <c r="D86" s="98">
        <v>5597.4</v>
      </c>
      <c r="E86" s="28">
        <v>8268.3</v>
      </c>
      <c r="F86" s="102">
        <v>28.581394496743325</v>
      </c>
    </row>
    <row r="87" spans="1:6" ht="15.75" customHeight="1">
      <c r="A87" s="10"/>
      <c r="B87" s="12" t="s">
        <v>355</v>
      </c>
      <c r="C87" s="98">
        <v>1</v>
      </c>
      <c r="D87" s="27">
        <v>1.2</v>
      </c>
      <c r="E87" s="100">
        <v>1.4</v>
      </c>
      <c r="F87" s="102"/>
    </row>
    <row r="88" spans="1:6" ht="15.75" customHeight="1">
      <c r="A88" s="74" t="s">
        <v>170</v>
      </c>
      <c r="B88" s="26" t="s">
        <v>353</v>
      </c>
      <c r="C88" s="27">
        <v>5911.8</v>
      </c>
      <c r="D88" s="98">
        <v>5520.3</v>
      </c>
      <c r="E88" s="28">
        <v>8662.1</v>
      </c>
      <c r="F88" s="102">
        <v>40.04871030623392</v>
      </c>
    </row>
    <row r="89" spans="1:6" ht="15.75" customHeight="1">
      <c r="A89" s="12"/>
      <c r="B89" s="12" t="s">
        <v>355</v>
      </c>
      <c r="C89" s="98">
        <v>1.3</v>
      </c>
      <c r="D89" s="27">
        <v>1.2</v>
      </c>
      <c r="E89" s="100">
        <v>1.5</v>
      </c>
      <c r="F89" s="19"/>
    </row>
    <row r="90" spans="1:6" ht="12.75">
      <c r="A90" s="32"/>
      <c r="B90" s="32"/>
      <c r="C90" s="95"/>
      <c r="D90" s="95"/>
      <c r="E90" s="95"/>
      <c r="F90" s="32"/>
    </row>
    <row r="91" spans="1:6" ht="12.75">
      <c r="A91" s="32"/>
      <c r="B91" s="32"/>
      <c r="C91" s="95"/>
      <c r="D91" s="95"/>
      <c r="E91" s="95"/>
      <c r="F91" s="32"/>
    </row>
    <row r="92" ht="12.75">
      <c r="A92" t="s">
        <v>152</v>
      </c>
    </row>
    <row r="93" ht="12.75">
      <c r="A93" t="s">
        <v>181</v>
      </c>
    </row>
    <row r="94" ht="12.75">
      <c r="A94" t="s">
        <v>182</v>
      </c>
    </row>
    <row r="95" ht="12.75">
      <c r="A95" t="s">
        <v>183</v>
      </c>
    </row>
    <row r="96" ht="12.75">
      <c r="A96" t="s">
        <v>119</v>
      </c>
    </row>
    <row r="97" spans="3:5" ht="12.75">
      <c r="C97" s="2"/>
      <c r="D97" s="2"/>
      <c r="E97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">
      <selection activeCell="F8" sqref="F8"/>
    </sheetView>
  </sheetViews>
  <sheetFormatPr defaultColWidth="9.00390625" defaultRowHeight="12.75"/>
  <cols>
    <col min="1" max="1" width="10.375" style="0" customWidth="1"/>
    <col min="2" max="2" width="11.00390625" style="0" customWidth="1"/>
    <col min="3" max="3" width="12.25390625" style="0" customWidth="1"/>
    <col min="4" max="4" width="10.375" style="0" customWidth="1"/>
    <col min="5" max="6" width="10.75390625" style="0" customWidth="1"/>
  </cols>
  <sheetData>
    <row r="2" ht="12.75">
      <c r="F2" t="s">
        <v>127</v>
      </c>
    </row>
    <row r="4" ht="12.75">
      <c r="A4" s="1" t="s">
        <v>125</v>
      </c>
    </row>
    <row r="5" ht="12.75">
      <c r="B5" s="1" t="s">
        <v>126</v>
      </c>
    </row>
    <row r="6" ht="12.75">
      <c r="B6" s="1"/>
    </row>
    <row r="7" ht="12.75">
      <c r="B7" s="1"/>
    </row>
    <row r="8" spans="2:6" ht="12.75">
      <c r="B8" s="1"/>
      <c r="F8" s="163"/>
    </row>
    <row r="9" spans="2:6" ht="16.5" customHeight="1">
      <c r="B9" s="59"/>
      <c r="C9" s="61"/>
      <c r="D9" s="72">
        <v>1998</v>
      </c>
      <c r="E9" s="71">
        <v>1999</v>
      </c>
      <c r="F9" s="72">
        <v>2000</v>
      </c>
    </row>
    <row r="10" spans="2:6" ht="15.75" customHeight="1">
      <c r="B10" s="14" t="s">
        <v>107</v>
      </c>
      <c r="C10" s="73"/>
      <c r="D10" s="68">
        <v>-82929</v>
      </c>
      <c r="E10" s="67">
        <v>-45244</v>
      </c>
      <c r="F10" s="67">
        <v>-42356</v>
      </c>
    </row>
    <row r="11" spans="2:6" ht="14.25" customHeight="1">
      <c r="B11" s="66" t="s">
        <v>88</v>
      </c>
      <c r="C11" s="20"/>
      <c r="D11" s="10"/>
      <c r="E11" s="10"/>
      <c r="F11" s="69"/>
    </row>
    <row r="12" spans="2:6" ht="14.25" customHeight="1">
      <c r="B12" s="66"/>
      <c r="C12" s="60" t="s">
        <v>89</v>
      </c>
      <c r="D12" s="67">
        <v>7938</v>
      </c>
      <c r="E12" s="67">
        <v>16402</v>
      </c>
      <c r="F12" s="67">
        <v>38880</v>
      </c>
    </row>
    <row r="13" spans="2:6" ht="14.25" customHeight="1">
      <c r="B13" s="59" t="s">
        <v>90</v>
      </c>
      <c r="C13" s="20"/>
      <c r="D13" s="10"/>
      <c r="E13" s="10"/>
      <c r="F13" s="69"/>
    </row>
    <row r="14" spans="2:6" ht="14.25" customHeight="1">
      <c r="B14" s="59"/>
      <c r="C14" s="61" t="s">
        <v>91</v>
      </c>
      <c r="D14" s="69">
        <v>-7861</v>
      </c>
      <c r="E14" s="69">
        <v>-1722</v>
      </c>
      <c r="F14" s="69">
        <v>8523</v>
      </c>
    </row>
    <row r="15" spans="2:6" ht="14.25" customHeight="1">
      <c r="B15" s="59"/>
      <c r="C15" s="61" t="s">
        <v>92</v>
      </c>
      <c r="D15" s="69">
        <v>5287</v>
      </c>
      <c r="E15" s="69">
        <v>8016</v>
      </c>
      <c r="F15" s="69">
        <v>14277</v>
      </c>
    </row>
    <row r="16" spans="2:6" ht="14.25" customHeight="1">
      <c r="B16" s="59"/>
      <c r="C16" s="61" t="s">
        <v>93</v>
      </c>
      <c r="D16" s="69">
        <v>10728</v>
      </c>
      <c r="E16" s="69">
        <v>9490</v>
      </c>
      <c r="F16" s="69">
        <v>13879</v>
      </c>
    </row>
    <row r="17" spans="2:6" ht="14.25" customHeight="1">
      <c r="B17" s="66" t="s">
        <v>108</v>
      </c>
      <c r="C17" s="20"/>
      <c r="D17" s="10"/>
      <c r="E17" s="10"/>
      <c r="F17" s="10"/>
    </row>
    <row r="18" spans="2:6" ht="14.25" customHeight="1">
      <c r="B18" s="66"/>
      <c r="C18" s="60" t="s">
        <v>94</v>
      </c>
      <c r="D18" s="67">
        <v>-20739</v>
      </c>
      <c r="E18" s="67">
        <v>9193</v>
      </c>
      <c r="F18" s="67">
        <v>34837</v>
      </c>
    </row>
    <row r="19" spans="2:6" ht="14.25" customHeight="1">
      <c r="B19" s="59" t="s">
        <v>90</v>
      </c>
      <c r="C19" s="20"/>
      <c r="D19" s="10"/>
      <c r="E19" s="10"/>
      <c r="F19" s="69"/>
    </row>
    <row r="20" spans="2:6" ht="14.25" customHeight="1">
      <c r="B20" s="59"/>
      <c r="C20" s="61" t="s">
        <v>95</v>
      </c>
      <c r="D20" s="69">
        <v>-9532</v>
      </c>
      <c r="E20" s="69">
        <v>-5413</v>
      </c>
      <c r="F20" s="69">
        <v>-1156</v>
      </c>
    </row>
    <row r="21" spans="2:6" ht="14.25" customHeight="1">
      <c r="B21" s="59"/>
      <c r="C21" s="61" t="s">
        <v>96</v>
      </c>
      <c r="D21" s="69">
        <v>6733</v>
      </c>
      <c r="E21" s="69">
        <v>11425</v>
      </c>
      <c r="F21" s="69">
        <v>22639</v>
      </c>
    </row>
    <row r="22" spans="2:6" ht="14.25" customHeight="1">
      <c r="B22" s="59"/>
      <c r="C22" s="61" t="s">
        <v>97</v>
      </c>
      <c r="D22" s="69">
        <v>-2944</v>
      </c>
      <c r="E22" s="69">
        <v>4034</v>
      </c>
      <c r="F22" s="69">
        <v>13952</v>
      </c>
    </row>
    <row r="23" spans="2:6" ht="14.25" customHeight="1">
      <c r="B23" s="66" t="s">
        <v>88</v>
      </c>
      <c r="C23" s="20"/>
      <c r="D23" s="10"/>
      <c r="E23" s="10"/>
      <c r="F23" s="67"/>
    </row>
    <row r="24" spans="2:6" ht="14.25" customHeight="1">
      <c r="B24" s="66"/>
      <c r="C24" s="60" t="s">
        <v>98</v>
      </c>
      <c r="D24" s="62">
        <v>-322</v>
      </c>
      <c r="E24" s="67">
        <v>1120</v>
      </c>
      <c r="F24" s="67">
        <v>3180</v>
      </c>
    </row>
    <row r="25" spans="2:6" ht="14.25" customHeight="1">
      <c r="B25" s="59" t="s">
        <v>90</v>
      </c>
      <c r="C25" s="20"/>
      <c r="D25" s="10"/>
      <c r="E25" s="10"/>
      <c r="F25" s="69"/>
    </row>
    <row r="26" spans="2:6" ht="14.25" customHeight="1">
      <c r="B26" s="59"/>
      <c r="C26" s="61" t="s">
        <v>99</v>
      </c>
      <c r="D26" s="26">
        <v>-880</v>
      </c>
      <c r="E26" s="26">
        <v>422</v>
      </c>
      <c r="F26" s="69">
        <v>1919</v>
      </c>
    </row>
    <row r="27" spans="2:6" ht="14.25" customHeight="1">
      <c r="B27" s="66" t="s">
        <v>88</v>
      </c>
      <c r="C27" s="20"/>
      <c r="D27" s="10"/>
      <c r="E27" s="10"/>
      <c r="F27" s="69"/>
    </row>
    <row r="28" spans="2:6" ht="14.25" customHeight="1">
      <c r="B28" s="66"/>
      <c r="C28" s="60" t="s">
        <v>100</v>
      </c>
      <c r="D28" s="67">
        <v>-69806</v>
      </c>
      <c r="E28" s="67">
        <v>-71959</v>
      </c>
      <c r="F28" s="67">
        <v>-119251</v>
      </c>
    </row>
    <row r="29" spans="2:6" ht="14.25" customHeight="1">
      <c r="B29" s="59" t="s">
        <v>90</v>
      </c>
      <c r="C29" s="20"/>
      <c r="D29" s="10"/>
      <c r="E29" s="10"/>
      <c r="F29" s="69"/>
    </row>
    <row r="30" spans="2:6" ht="14.25" customHeight="1">
      <c r="B30" s="59"/>
      <c r="C30" s="61" t="s">
        <v>101</v>
      </c>
      <c r="D30" s="69">
        <v>-40892</v>
      </c>
      <c r="E30" s="69">
        <v>-51775</v>
      </c>
      <c r="F30" s="69">
        <v>-95660</v>
      </c>
    </row>
    <row r="31" spans="2:6" ht="14.25" customHeight="1">
      <c r="B31" s="59"/>
      <c r="C31" s="61" t="s">
        <v>102</v>
      </c>
      <c r="D31" s="69">
        <v>-1455</v>
      </c>
      <c r="E31" s="26">
        <v>-406</v>
      </c>
      <c r="F31" s="69">
        <v>-1935</v>
      </c>
    </row>
    <row r="32" spans="2:6" ht="14.25" customHeight="1">
      <c r="B32" s="59"/>
      <c r="C32" s="61" t="s">
        <v>103</v>
      </c>
      <c r="D32" s="69">
        <v>-8858</v>
      </c>
      <c r="E32" s="69">
        <v>-5940</v>
      </c>
      <c r="F32" s="69">
        <v>-4346</v>
      </c>
    </row>
    <row r="33" spans="2:6" ht="14.25" customHeight="1">
      <c r="B33" s="34"/>
      <c r="C33" s="19" t="s">
        <v>104</v>
      </c>
      <c r="D33" s="65">
        <v>-7120</v>
      </c>
      <c r="E33" s="65">
        <v>-6867</v>
      </c>
      <c r="F33" s="65">
        <v>-9390</v>
      </c>
    </row>
    <row r="34" spans="6:7" ht="12.75">
      <c r="F34" s="54"/>
      <c r="G34" s="54"/>
    </row>
    <row r="36" spans="1:2" ht="12.75">
      <c r="A36" t="s">
        <v>134</v>
      </c>
      <c r="B36" t="s">
        <v>137</v>
      </c>
    </row>
    <row r="37" ht="12.75">
      <c r="B37" t="s">
        <v>138</v>
      </c>
    </row>
    <row r="38" ht="12.75">
      <c r="A38" t="s">
        <v>119</v>
      </c>
    </row>
  </sheetData>
  <printOptions/>
  <pageMargins left="1.19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1"/>
  <sheetViews>
    <sheetView workbookViewId="0" topLeftCell="A1">
      <selection activeCell="E39" sqref="E39"/>
    </sheetView>
  </sheetViews>
  <sheetFormatPr defaultColWidth="9.00390625" defaultRowHeight="12.75"/>
  <cols>
    <col min="1" max="1" width="6.375" style="0" customWidth="1"/>
    <col min="2" max="2" width="27.125" style="0" customWidth="1"/>
    <col min="3" max="3" width="11.75390625" style="0" customWidth="1"/>
    <col min="4" max="4" width="12.125" style="0" customWidth="1"/>
    <col min="5" max="5" width="11.875" style="0" customWidth="1"/>
  </cols>
  <sheetData>
    <row r="1" ht="12.75">
      <c r="E1" t="s">
        <v>217</v>
      </c>
    </row>
    <row r="3" ht="12.75">
      <c r="B3" s="1" t="s">
        <v>215</v>
      </c>
    </row>
    <row r="4" ht="12.75">
      <c r="B4" s="1" t="s">
        <v>216</v>
      </c>
    </row>
    <row r="6" spans="2:5" ht="17.25" customHeight="1">
      <c r="B6" s="62" t="s">
        <v>189</v>
      </c>
      <c r="C6" s="62">
        <v>1998</v>
      </c>
      <c r="D6" s="62">
        <v>1999</v>
      </c>
      <c r="E6" s="60">
        <v>2000</v>
      </c>
    </row>
    <row r="7" spans="2:9" ht="15.75" customHeight="1">
      <c r="B7" s="10" t="s">
        <v>190</v>
      </c>
      <c r="C7" s="17">
        <v>13375.2</v>
      </c>
      <c r="D7" s="17">
        <v>28442.7</v>
      </c>
      <c r="E7" s="8">
        <v>49599.1</v>
      </c>
      <c r="F7" s="55"/>
      <c r="I7" s="55"/>
    </row>
    <row r="8" spans="2:9" ht="15.75" customHeight="1">
      <c r="B8" s="10" t="s">
        <v>158</v>
      </c>
      <c r="C8" s="17">
        <v>28636</v>
      </c>
      <c r="D8" s="17">
        <v>24584.1</v>
      </c>
      <c r="E8" s="8">
        <v>34608</v>
      </c>
      <c r="F8" s="55"/>
      <c r="I8" s="55"/>
    </row>
    <row r="9" spans="2:9" ht="15.75" customHeight="1">
      <c r="B9" s="10" t="s">
        <v>191</v>
      </c>
      <c r="C9" s="17">
        <v>11400.3</v>
      </c>
      <c r="D9" s="17">
        <v>13813.5</v>
      </c>
      <c r="E9" s="8">
        <v>14911.1</v>
      </c>
      <c r="F9" s="55"/>
      <c r="I9" s="55"/>
    </row>
    <row r="10" spans="2:9" ht="15.75" customHeight="1">
      <c r="B10" s="10" t="s">
        <v>192</v>
      </c>
      <c r="C10" s="17">
        <v>5966.6</v>
      </c>
      <c r="D10" s="17">
        <v>7725.9</v>
      </c>
      <c r="E10" s="8">
        <v>8567.4</v>
      </c>
      <c r="F10" s="55"/>
      <c r="I10" s="55"/>
    </row>
    <row r="11" spans="2:9" ht="15.75" customHeight="1">
      <c r="B11" s="10" t="s">
        <v>193</v>
      </c>
      <c r="C11" s="17">
        <v>5137.5</v>
      </c>
      <c r="D11" s="17">
        <v>6489.8</v>
      </c>
      <c r="E11" s="8">
        <v>9187</v>
      </c>
      <c r="F11" s="55"/>
      <c r="I11" s="55"/>
    </row>
    <row r="12" spans="2:9" ht="15.75" customHeight="1">
      <c r="B12" s="10" t="s">
        <v>194</v>
      </c>
      <c r="C12" s="17">
        <v>4849.2</v>
      </c>
      <c r="D12" s="17">
        <v>5237.4</v>
      </c>
      <c r="E12" s="8">
        <v>6680</v>
      </c>
      <c r="F12" s="55"/>
      <c r="I12" s="55"/>
    </row>
    <row r="13" spans="2:9" ht="15.75" customHeight="1">
      <c r="B13" s="10" t="s">
        <v>174</v>
      </c>
      <c r="C13" s="17">
        <v>3064.4</v>
      </c>
      <c r="D13" s="17">
        <v>4349.2</v>
      </c>
      <c r="E13" s="8">
        <v>5835.2</v>
      </c>
      <c r="F13" s="55"/>
      <c r="I13" s="55"/>
    </row>
    <row r="14" spans="2:9" ht="15.75" customHeight="1">
      <c r="B14" s="10" t="s">
        <v>195</v>
      </c>
      <c r="C14" s="17">
        <v>3107.3</v>
      </c>
      <c r="D14" s="17">
        <v>4136.5</v>
      </c>
      <c r="E14" s="8">
        <v>3837</v>
      </c>
      <c r="F14" s="55"/>
      <c r="I14" s="55"/>
    </row>
    <row r="15" spans="2:9" ht="15.75" customHeight="1">
      <c r="B15" s="10" t="s">
        <v>196</v>
      </c>
      <c r="C15" s="17">
        <v>2459.9</v>
      </c>
      <c r="D15" s="17">
        <v>3937.4</v>
      </c>
      <c r="E15" s="8">
        <v>6591.4</v>
      </c>
      <c r="F15" s="55"/>
      <c r="I15" s="55"/>
    </row>
    <row r="16" spans="2:9" ht="15.75" customHeight="1">
      <c r="B16" s="10" t="s">
        <v>197</v>
      </c>
      <c r="C16" s="17">
        <v>1392.1</v>
      </c>
      <c r="D16" s="17">
        <v>3791.9</v>
      </c>
      <c r="E16" s="8">
        <v>1908.3</v>
      </c>
      <c r="F16" s="55"/>
      <c r="I16" s="55"/>
    </row>
    <row r="17" spans="2:9" ht="15.75" customHeight="1">
      <c r="B17" s="10" t="s">
        <v>198</v>
      </c>
      <c r="C17" s="17">
        <v>4201.2</v>
      </c>
      <c r="D17" s="17">
        <v>3771.3</v>
      </c>
      <c r="E17" s="8">
        <v>4512.6</v>
      </c>
      <c r="F17" s="55"/>
      <c r="I17" s="55"/>
    </row>
    <row r="18" spans="2:9" ht="15.75" customHeight="1">
      <c r="B18" s="10" t="s">
        <v>199</v>
      </c>
      <c r="C18" s="17">
        <v>-59.9</v>
      </c>
      <c r="D18" s="17">
        <v>2617.3</v>
      </c>
      <c r="E18" s="8">
        <v>2092.1</v>
      </c>
      <c r="I18" s="55"/>
    </row>
    <row r="19" spans="2:9" ht="15.75" customHeight="1">
      <c r="B19" s="10" t="s">
        <v>200</v>
      </c>
      <c r="C19" s="17">
        <v>2459.7</v>
      </c>
      <c r="D19" s="17">
        <v>2613.8</v>
      </c>
      <c r="E19" s="8">
        <v>2933.5</v>
      </c>
      <c r="F19" s="55"/>
      <c r="I19" s="55"/>
    </row>
    <row r="20" spans="2:9" ht="15.75" customHeight="1">
      <c r="B20" s="12" t="s">
        <v>201</v>
      </c>
      <c r="C20" s="98">
        <v>1615.3</v>
      </c>
      <c r="D20" s="98">
        <v>2036.8</v>
      </c>
      <c r="E20" s="100">
        <v>2475.3</v>
      </c>
      <c r="F20" s="55"/>
      <c r="I20" s="55"/>
    </row>
    <row r="21" spans="3:9" ht="12.75">
      <c r="C21" s="55"/>
      <c r="D21" s="55"/>
      <c r="F21" s="55"/>
      <c r="I21" s="55"/>
    </row>
    <row r="22" spans="3:9" ht="12.75">
      <c r="C22" s="55"/>
      <c r="D22" s="55"/>
      <c r="F22" s="55"/>
      <c r="I22" s="55"/>
    </row>
    <row r="24" spans="2:5" ht="17.25" customHeight="1">
      <c r="B24" s="62" t="s">
        <v>202</v>
      </c>
      <c r="C24" s="62">
        <v>1998</v>
      </c>
      <c r="D24" s="62">
        <v>1999</v>
      </c>
      <c r="E24" s="60">
        <v>2000</v>
      </c>
    </row>
    <row r="25" spans="2:9" ht="15.75" customHeight="1">
      <c r="B25" s="10" t="s">
        <v>203</v>
      </c>
      <c r="C25" s="17">
        <v>-36953.9</v>
      </c>
      <c r="D25" s="17">
        <v>-40540.3</v>
      </c>
      <c r="E25" s="8">
        <v>-65043.6</v>
      </c>
      <c r="F25" s="55"/>
      <c r="I25" s="55"/>
    </row>
    <row r="26" spans="2:9" ht="15.75" customHeight="1">
      <c r="B26" s="10" t="s">
        <v>204</v>
      </c>
      <c r="C26" s="17">
        <v>-39120.9</v>
      </c>
      <c r="D26" s="17">
        <v>-28332.1</v>
      </c>
      <c r="E26" s="8">
        <v>-26344.8</v>
      </c>
      <c r="F26" s="55"/>
      <c r="I26" s="55"/>
    </row>
    <row r="27" spans="2:9" ht="15.75" customHeight="1">
      <c r="B27" s="10" t="s">
        <v>205</v>
      </c>
      <c r="C27" s="17">
        <v>-20824.8</v>
      </c>
      <c r="D27" s="17">
        <v>-15056</v>
      </c>
      <c r="E27" s="8">
        <v>-17298.9</v>
      </c>
      <c r="F27" s="55"/>
      <c r="I27" s="55"/>
    </row>
    <row r="28" spans="2:9" ht="15.75" customHeight="1">
      <c r="B28" s="10" t="s">
        <v>206</v>
      </c>
      <c r="C28" s="17">
        <v>-8039.9</v>
      </c>
      <c r="D28" s="17">
        <v>-10568.2</v>
      </c>
      <c r="E28" s="8">
        <v>-12596.5</v>
      </c>
      <c r="F28" s="55"/>
      <c r="I28" s="55"/>
    </row>
    <row r="29" spans="2:9" ht="15.75" customHeight="1">
      <c r="B29" s="10" t="s">
        <v>207</v>
      </c>
      <c r="C29" s="17">
        <v>-7988.5</v>
      </c>
      <c r="D29" s="17">
        <v>-7987</v>
      </c>
      <c r="E29" s="8">
        <v>-8960.1</v>
      </c>
      <c r="F29" s="55"/>
      <c r="I29" s="55"/>
    </row>
    <row r="30" spans="2:9" ht="15.75" customHeight="1">
      <c r="B30" s="10" t="s">
        <v>208</v>
      </c>
      <c r="C30" s="17">
        <v>-4880.9</v>
      </c>
      <c r="D30" s="17">
        <v>-4553.3</v>
      </c>
      <c r="E30" s="8">
        <v>-5819.8</v>
      </c>
      <c r="F30" s="55"/>
      <c r="I30" s="55"/>
    </row>
    <row r="31" spans="2:9" ht="15.75" customHeight="1">
      <c r="B31" s="10" t="s">
        <v>209</v>
      </c>
      <c r="C31" s="17">
        <v>-3467.1</v>
      </c>
      <c r="D31" s="17">
        <v>-4310.1</v>
      </c>
      <c r="E31" s="8">
        <v>-4609.4</v>
      </c>
      <c r="F31" s="55"/>
      <c r="I31" s="55"/>
    </row>
    <row r="32" spans="2:9" ht="15.75" customHeight="1">
      <c r="B32" s="10" t="s">
        <v>210</v>
      </c>
      <c r="C32" s="17">
        <v>-3614.8</v>
      </c>
      <c r="D32" s="17">
        <v>-3957</v>
      </c>
      <c r="E32" s="8">
        <v>-4824.6</v>
      </c>
      <c r="F32" s="55"/>
      <c r="I32" s="55"/>
    </row>
    <row r="33" spans="2:9" ht="15.75" customHeight="1">
      <c r="B33" s="10" t="s">
        <v>211</v>
      </c>
      <c r="C33" s="17">
        <v>-3097</v>
      </c>
      <c r="D33" s="17">
        <v>-3576.8</v>
      </c>
      <c r="E33" s="8">
        <v>-3893.2</v>
      </c>
      <c r="F33" s="55"/>
      <c r="I33" s="55"/>
    </row>
    <row r="34" spans="2:9" ht="15.75" customHeight="1">
      <c r="B34" s="10" t="s">
        <v>212</v>
      </c>
      <c r="C34" s="17">
        <v>-2803.7</v>
      </c>
      <c r="D34" s="17">
        <v>-3220.3</v>
      </c>
      <c r="E34" s="8">
        <v>-4081.8</v>
      </c>
      <c r="F34" s="55"/>
      <c r="I34" s="55"/>
    </row>
    <row r="35" spans="2:9" ht="15.75" customHeight="1">
      <c r="B35" s="10" t="s">
        <v>213</v>
      </c>
      <c r="C35" s="17">
        <v>-2201.2</v>
      </c>
      <c r="D35" s="17">
        <v>-2655.3</v>
      </c>
      <c r="E35" s="8">
        <v>-3280.1</v>
      </c>
      <c r="I35" s="55"/>
    </row>
    <row r="36" spans="2:9" ht="15.75" customHeight="1">
      <c r="B36" s="12" t="s">
        <v>214</v>
      </c>
      <c r="C36" s="98">
        <v>-1934</v>
      </c>
      <c r="D36" s="98">
        <v>-2029.1</v>
      </c>
      <c r="E36" s="100">
        <v>-3474.7</v>
      </c>
      <c r="F36" s="55"/>
      <c r="I36" s="55"/>
    </row>
    <row r="39" ht="12.75">
      <c r="B39" t="s">
        <v>152</v>
      </c>
    </row>
    <row r="40" ht="12.75">
      <c r="B40" t="s">
        <v>181</v>
      </c>
    </row>
    <row r="41" ht="12.75">
      <c r="B41" t="s">
        <v>119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6" sqref="A26"/>
    </sheetView>
  </sheetViews>
  <sheetFormatPr defaultColWidth="9.00390625" defaultRowHeight="12.75"/>
  <cols>
    <col min="1" max="1" width="27.375" style="0" customWidth="1"/>
    <col min="2" max="2" width="8.125" style="0" customWidth="1"/>
    <col min="3" max="3" width="9.00390625" style="0" customWidth="1"/>
    <col min="4" max="4" width="7.375" style="0" customWidth="1"/>
    <col min="5" max="5" width="8.375" style="0" customWidth="1"/>
    <col min="6" max="6" width="8.00390625" style="0" customWidth="1"/>
    <col min="7" max="7" width="8.625" style="0" customWidth="1"/>
    <col min="8" max="8" width="7.75390625" style="0" customWidth="1"/>
    <col min="9" max="10" width="8.25390625" style="0" customWidth="1"/>
    <col min="11" max="11" width="8.875" style="0" customWidth="1"/>
    <col min="12" max="12" width="8.00390625" style="0" customWidth="1"/>
    <col min="13" max="13" width="8.125" style="0" customWidth="1"/>
  </cols>
  <sheetData>
    <row r="1" ht="12.75">
      <c r="L1" t="s">
        <v>244</v>
      </c>
    </row>
    <row r="3" ht="12.75">
      <c r="A3" s="1" t="s">
        <v>242</v>
      </c>
    </row>
    <row r="4" spans="1:6" ht="12.75">
      <c r="A4" s="1" t="s">
        <v>243</v>
      </c>
      <c r="F4" s="103"/>
    </row>
    <row r="5" spans="1:6" ht="12.75">
      <c r="A5" s="1"/>
      <c r="F5" s="103"/>
    </row>
    <row r="7" spans="1:13" ht="14.25" customHeight="1">
      <c r="A7" s="74"/>
      <c r="B7" s="106"/>
      <c r="C7" s="164">
        <v>1998</v>
      </c>
      <c r="D7" s="106"/>
      <c r="E7" s="61"/>
      <c r="F7" s="106"/>
      <c r="G7" s="165">
        <v>1999</v>
      </c>
      <c r="H7" s="106"/>
      <c r="I7" s="61"/>
      <c r="J7" s="106"/>
      <c r="K7" s="165">
        <v>2000</v>
      </c>
      <c r="L7" s="106"/>
      <c r="M7" s="61"/>
    </row>
    <row r="8" spans="1:13" ht="12.75">
      <c r="A8" s="11" t="s">
        <v>218</v>
      </c>
      <c r="B8" s="49" t="s">
        <v>219</v>
      </c>
      <c r="C8" s="49" t="s">
        <v>221</v>
      </c>
      <c r="D8" s="49" t="s">
        <v>222</v>
      </c>
      <c r="E8" s="166" t="s">
        <v>224</v>
      </c>
      <c r="F8" s="49" t="s">
        <v>219</v>
      </c>
      <c r="G8" s="49" t="s">
        <v>226</v>
      </c>
      <c r="H8" s="49" t="s">
        <v>227</v>
      </c>
      <c r="I8" s="166" t="s">
        <v>224</v>
      </c>
      <c r="J8" s="49" t="s">
        <v>219</v>
      </c>
      <c r="K8" s="49" t="s">
        <v>226</v>
      </c>
      <c r="L8" s="49" t="s">
        <v>227</v>
      </c>
      <c r="M8" s="166" t="s">
        <v>224</v>
      </c>
    </row>
    <row r="9" spans="1:13" ht="12.75">
      <c r="A9" s="12"/>
      <c r="B9" s="50" t="s">
        <v>220</v>
      </c>
      <c r="C9" s="50"/>
      <c r="D9" s="50" t="s">
        <v>223</v>
      </c>
      <c r="E9" s="167" t="s">
        <v>225</v>
      </c>
      <c r="F9" s="50" t="s">
        <v>220</v>
      </c>
      <c r="G9" s="50"/>
      <c r="H9" s="50" t="s">
        <v>223</v>
      </c>
      <c r="I9" s="167" t="s">
        <v>225</v>
      </c>
      <c r="J9" s="50" t="s">
        <v>220</v>
      </c>
      <c r="K9" s="50"/>
      <c r="L9" s="50" t="s">
        <v>223</v>
      </c>
      <c r="M9" s="167" t="s">
        <v>225</v>
      </c>
    </row>
    <row r="10" spans="1:13" ht="15.75" customHeight="1">
      <c r="A10" s="107" t="s">
        <v>228</v>
      </c>
      <c r="B10" s="109">
        <v>14708.3</v>
      </c>
      <c r="C10" s="109">
        <v>67741.5</v>
      </c>
      <c r="D10" s="111">
        <v>21.71</v>
      </c>
      <c r="E10" s="113">
        <v>4.29</v>
      </c>
      <c r="F10" s="109">
        <v>17842.6</v>
      </c>
      <c r="G10" s="109">
        <v>75372.9</v>
      </c>
      <c r="H10" s="107">
        <v>23.67</v>
      </c>
      <c r="I10" s="104">
        <v>4.12</v>
      </c>
      <c r="J10" s="109">
        <v>18683.9</v>
      </c>
      <c r="K10" s="109">
        <v>81328.4</v>
      </c>
      <c r="L10" s="107">
        <v>22.97</v>
      </c>
      <c r="M10" s="104">
        <v>3.32</v>
      </c>
    </row>
    <row r="11" spans="1:13" ht="15.75" customHeight="1">
      <c r="A11" s="107" t="s">
        <v>229</v>
      </c>
      <c r="B11" s="109">
        <v>19100.1</v>
      </c>
      <c r="C11" s="109">
        <v>78033.4</v>
      </c>
      <c r="D11" s="111">
        <v>24.48</v>
      </c>
      <c r="E11" s="113">
        <v>16.21</v>
      </c>
      <c r="F11" s="109">
        <v>17929.2</v>
      </c>
      <c r="G11" s="109">
        <v>87902.7</v>
      </c>
      <c r="H11" s="107">
        <v>21.12</v>
      </c>
      <c r="I11" s="104">
        <v>16.09</v>
      </c>
      <c r="J11" s="109">
        <v>26596.7</v>
      </c>
      <c r="K11" s="109">
        <v>127672.4</v>
      </c>
      <c r="L11" s="107">
        <v>20.83</v>
      </c>
      <c r="M11" s="104">
        <v>18.01</v>
      </c>
    </row>
    <row r="12" spans="1:13" ht="15.75" customHeight="1">
      <c r="A12" s="107" t="s">
        <v>230</v>
      </c>
      <c r="B12" s="109">
        <v>2465.8</v>
      </c>
      <c r="C12" s="109">
        <v>7344.3</v>
      </c>
      <c r="D12" s="111">
        <v>33.57</v>
      </c>
      <c r="E12" s="113">
        <v>0.85</v>
      </c>
      <c r="F12" s="109">
        <v>2593.1</v>
      </c>
      <c r="G12" s="109">
        <v>7874.6</v>
      </c>
      <c r="H12" s="107">
        <v>32.93</v>
      </c>
      <c r="I12" s="104">
        <v>0.85</v>
      </c>
      <c r="J12" s="109">
        <v>3008.6</v>
      </c>
      <c r="K12" s="109">
        <v>8089.1</v>
      </c>
      <c r="L12" s="107">
        <v>37.19</v>
      </c>
      <c r="M12" s="104">
        <v>0.63</v>
      </c>
    </row>
    <row r="13" spans="1:13" ht="15.75" customHeight="1">
      <c r="A13" s="107" t="s">
        <v>231</v>
      </c>
      <c r="B13" s="109">
        <v>11419</v>
      </c>
      <c r="C13" s="109">
        <v>61996.6</v>
      </c>
      <c r="D13" s="111">
        <v>18.42</v>
      </c>
      <c r="E13" s="113">
        <v>15.3</v>
      </c>
      <c r="F13" s="109">
        <v>11253.6</v>
      </c>
      <c r="G13" s="109">
        <v>64280</v>
      </c>
      <c r="H13" s="107">
        <v>17.51</v>
      </c>
      <c r="I13" s="104">
        <v>12.46</v>
      </c>
      <c r="J13" s="109">
        <v>17245.2</v>
      </c>
      <c r="K13" s="109">
        <v>76334.8</v>
      </c>
      <c r="L13" s="107">
        <v>22.59</v>
      </c>
      <c r="M13" s="113">
        <v>13</v>
      </c>
    </row>
    <row r="14" spans="1:13" ht="15.75" customHeight="1">
      <c r="A14" s="107" t="s">
        <v>232</v>
      </c>
      <c r="B14" s="109">
        <v>42784.2</v>
      </c>
      <c r="C14" s="109">
        <v>60025.9</v>
      </c>
      <c r="D14" s="111">
        <v>71.28</v>
      </c>
      <c r="E14" s="113">
        <v>0.27</v>
      </c>
      <c r="F14" s="109">
        <v>59955.1</v>
      </c>
      <c r="G14" s="109">
        <v>69562.9</v>
      </c>
      <c r="H14" s="107">
        <v>86.19</v>
      </c>
      <c r="I14" s="104">
        <v>0.39</v>
      </c>
      <c r="J14" s="109">
        <v>60220.9</v>
      </c>
      <c r="K14" s="109">
        <v>74628.9</v>
      </c>
      <c r="L14" s="107">
        <v>80.69</v>
      </c>
      <c r="M14" s="104">
        <v>0.49</v>
      </c>
    </row>
    <row r="15" spans="1:13" ht="15.75" customHeight="1">
      <c r="A15" s="107" t="s">
        <v>241</v>
      </c>
      <c r="B15" s="109">
        <v>6122.7</v>
      </c>
      <c r="C15" s="109">
        <v>17695.2</v>
      </c>
      <c r="D15" s="111">
        <v>34.6</v>
      </c>
      <c r="E15" s="113">
        <v>2.55</v>
      </c>
      <c r="F15" s="109">
        <v>6183.3</v>
      </c>
      <c r="G15" s="109">
        <v>19815.4</v>
      </c>
      <c r="H15" s="107">
        <v>32.23</v>
      </c>
      <c r="I15" s="104">
        <v>2.63</v>
      </c>
      <c r="J15" s="109">
        <v>8071.6</v>
      </c>
      <c r="K15" s="109">
        <v>23772.2</v>
      </c>
      <c r="L15" s="107">
        <v>33.95</v>
      </c>
      <c r="M15" s="104">
        <v>2.29</v>
      </c>
    </row>
    <row r="16" spans="1:13" ht="15.75" customHeight="1">
      <c r="A16" s="107" t="s">
        <v>233</v>
      </c>
      <c r="B16" s="109">
        <v>6380.3</v>
      </c>
      <c r="C16" s="109">
        <v>19029.9</v>
      </c>
      <c r="D16" s="111">
        <v>33.53</v>
      </c>
      <c r="E16" s="113">
        <v>3.96</v>
      </c>
      <c r="F16" s="109">
        <v>7066.2</v>
      </c>
      <c r="G16" s="109">
        <v>22687.6</v>
      </c>
      <c r="H16" s="107">
        <v>31.14</v>
      </c>
      <c r="I16" s="104">
        <v>4.13</v>
      </c>
      <c r="J16" s="109">
        <v>9223.1</v>
      </c>
      <c r="K16" s="109">
        <v>28948.8</v>
      </c>
      <c r="L16" s="107">
        <v>31.86</v>
      </c>
      <c r="M16" s="104">
        <v>4.22</v>
      </c>
    </row>
    <row r="17" spans="1:13" ht="15.75" customHeight="1">
      <c r="A17" s="107" t="s">
        <v>245</v>
      </c>
      <c r="B17" s="109">
        <v>4048.9</v>
      </c>
      <c r="C17" s="109">
        <v>14093.6</v>
      </c>
      <c r="D17" s="111">
        <v>28.27</v>
      </c>
      <c r="E17" s="113">
        <v>4.37</v>
      </c>
      <c r="F17" s="109">
        <v>4070.5</v>
      </c>
      <c r="G17" s="109">
        <v>16076.8</v>
      </c>
      <c r="H17" s="107">
        <v>25.32</v>
      </c>
      <c r="I17" s="104">
        <v>4.63</v>
      </c>
      <c r="J17" s="109">
        <v>4549.7</v>
      </c>
      <c r="K17" s="109">
        <v>18914.6</v>
      </c>
      <c r="L17" s="107">
        <v>24.05</v>
      </c>
      <c r="M17" s="104">
        <v>4.89</v>
      </c>
    </row>
    <row r="18" spans="1:13" ht="15.75" customHeight="1">
      <c r="A18" s="107" t="s">
        <v>234</v>
      </c>
      <c r="B18" s="109">
        <v>1984.8</v>
      </c>
      <c r="C18" s="109">
        <v>5953.6</v>
      </c>
      <c r="D18" s="111">
        <v>33.34</v>
      </c>
      <c r="E18" s="113">
        <v>0.99</v>
      </c>
      <c r="F18" s="109">
        <v>1916.8</v>
      </c>
      <c r="G18" s="109">
        <v>5986.8</v>
      </c>
      <c r="H18" s="107">
        <v>32.02</v>
      </c>
      <c r="I18" s="104">
        <v>0.74</v>
      </c>
      <c r="J18" s="109">
        <v>1971.4</v>
      </c>
      <c r="K18" s="109">
        <v>6304.3</v>
      </c>
      <c r="L18" s="107">
        <v>31.27</v>
      </c>
      <c r="M18" s="104">
        <v>0.75</v>
      </c>
    </row>
    <row r="19" spans="1:13" ht="15.75" customHeight="1">
      <c r="A19" s="107" t="s">
        <v>235</v>
      </c>
      <c r="B19" s="109">
        <v>1631.8</v>
      </c>
      <c r="C19" s="109">
        <v>4374.1</v>
      </c>
      <c r="D19" s="111">
        <v>37.31</v>
      </c>
      <c r="E19" s="113">
        <v>2.31</v>
      </c>
      <c r="F19" s="109">
        <v>2370.6</v>
      </c>
      <c r="G19" s="109">
        <v>6125.8</v>
      </c>
      <c r="H19" s="111">
        <v>38.7</v>
      </c>
      <c r="I19" s="104">
        <v>2.54</v>
      </c>
      <c r="J19" s="109">
        <v>2697.8</v>
      </c>
      <c r="K19" s="109">
        <v>7495.1</v>
      </c>
      <c r="L19" s="107">
        <v>35.99</v>
      </c>
      <c r="M19" s="104">
        <v>2.35</v>
      </c>
    </row>
    <row r="20" spans="1:13" ht="15.75" customHeight="1">
      <c r="A20" s="107" t="s">
        <v>236</v>
      </c>
      <c r="B20" s="109">
        <v>2146.9</v>
      </c>
      <c r="C20" s="109">
        <v>5688</v>
      </c>
      <c r="D20" s="111">
        <v>37.74</v>
      </c>
      <c r="E20" s="113">
        <v>1.61</v>
      </c>
      <c r="F20" s="109">
        <v>2366.1</v>
      </c>
      <c r="G20" s="109">
        <v>6186.2</v>
      </c>
      <c r="H20" s="107">
        <v>38.25</v>
      </c>
      <c r="I20" s="104">
        <v>1.65</v>
      </c>
      <c r="J20" s="109">
        <v>2739.2</v>
      </c>
      <c r="K20" s="109">
        <v>7391.8</v>
      </c>
      <c r="L20" s="107">
        <v>37.06</v>
      </c>
      <c r="M20" s="104">
        <v>1.54</v>
      </c>
    </row>
    <row r="21" spans="1:13" ht="15.75" customHeight="1">
      <c r="A21" s="107" t="s">
        <v>237</v>
      </c>
      <c r="B21" s="109">
        <v>6596.7</v>
      </c>
      <c r="C21" s="109">
        <v>14905.9</v>
      </c>
      <c r="D21" s="111">
        <v>44.25</v>
      </c>
      <c r="E21" s="113">
        <v>6.25</v>
      </c>
      <c r="F21" s="109">
        <v>7365.7</v>
      </c>
      <c r="G21" s="109">
        <v>16540.2</v>
      </c>
      <c r="H21" s="107">
        <v>44.53</v>
      </c>
      <c r="I21" s="104">
        <v>6.35</v>
      </c>
      <c r="J21" s="109">
        <v>7656.7</v>
      </c>
      <c r="K21" s="109">
        <v>16980.4</v>
      </c>
      <c r="L21" s="107">
        <v>45.09</v>
      </c>
      <c r="M21" s="104">
        <v>5.31</v>
      </c>
    </row>
    <row r="22" spans="1:13" ht="15.75" customHeight="1">
      <c r="A22" s="107" t="s">
        <v>238</v>
      </c>
      <c r="B22" s="109">
        <v>21646.6</v>
      </c>
      <c r="C22" s="109">
        <v>108911.4</v>
      </c>
      <c r="D22" s="111">
        <v>19.87</v>
      </c>
      <c r="E22" s="113">
        <v>30.08</v>
      </c>
      <c r="F22" s="109">
        <v>26854.3</v>
      </c>
      <c r="G22" s="109">
        <v>122527.9</v>
      </c>
      <c r="H22" s="107">
        <v>21.92</v>
      </c>
      <c r="I22" s="104">
        <v>31.22</v>
      </c>
      <c r="J22" s="109">
        <v>29526.2</v>
      </c>
      <c r="K22" s="109">
        <v>145740.6</v>
      </c>
      <c r="L22" s="107">
        <v>20.26</v>
      </c>
      <c r="M22" s="104">
        <v>32.12</v>
      </c>
    </row>
    <row r="23" spans="1:13" ht="15.75" customHeight="1">
      <c r="A23" s="107" t="s">
        <v>239</v>
      </c>
      <c r="B23" s="109">
        <v>10047.2</v>
      </c>
      <c r="C23" s="109">
        <v>31125.6</v>
      </c>
      <c r="D23" s="111">
        <v>32.28</v>
      </c>
      <c r="E23" s="113">
        <v>8.74</v>
      </c>
      <c r="F23" s="109">
        <v>11322.5</v>
      </c>
      <c r="G23" s="109">
        <v>38731.3</v>
      </c>
      <c r="H23" s="107">
        <v>29.23</v>
      </c>
      <c r="I23" s="104">
        <v>9.85</v>
      </c>
      <c r="J23" s="109">
        <v>13662.5</v>
      </c>
      <c r="K23" s="109">
        <v>44000.5</v>
      </c>
      <c r="L23" s="107">
        <v>31.05</v>
      </c>
      <c r="M23" s="104">
        <v>9.14</v>
      </c>
    </row>
    <row r="24" spans="1:13" ht="15.75" customHeight="1">
      <c r="A24" s="108" t="s">
        <v>240</v>
      </c>
      <c r="B24" s="110">
        <v>5950.2</v>
      </c>
      <c r="C24" s="110">
        <v>15855.2</v>
      </c>
      <c r="D24" s="112">
        <v>37.53</v>
      </c>
      <c r="E24" s="114">
        <v>1.76</v>
      </c>
      <c r="F24" s="110">
        <v>6574.4</v>
      </c>
      <c r="G24" s="110">
        <v>18832.8</v>
      </c>
      <c r="H24" s="108">
        <v>34.91</v>
      </c>
      <c r="I24" s="105">
        <v>1.86</v>
      </c>
      <c r="J24" s="110">
        <v>7611.1</v>
      </c>
      <c r="K24" s="110">
        <v>19661.8</v>
      </c>
      <c r="L24" s="108">
        <v>38.71</v>
      </c>
      <c r="M24" s="105">
        <v>1.53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8"/>
  <sheetViews>
    <sheetView workbookViewId="0" topLeftCell="A1">
      <selection activeCell="H15" sqref="H15:H16"/>
    </sheetView>
  </sheetViews>
  <sheetFormatPr defaultColWidth="9.00390625" defaultRowHeight="12.75"/>
  <cols>
    <col min="2" max="2" width="10.375" style="0" customWidth="1"/>
  </cols>
  <sheetData>
    <row r="2" spans="3:9" ht="18">
      <c r="C2" s="115"/>
      <c r="D2" s="115"/>
      <c r="E2" s="115"/>
      <c r="F2" s="115"/>
      <c r="G2" s="115"/>
      <c r="H2" s="115"/>
      <c r="I2" s="115"/>
    </row>
    <row r="3" spans="1:9" ht="18">
      <c r="A3" s="116" t="s">
        <v>248</v>
      </c>
      <c r="B3" s="117" t="s">
        <v>274</v>
      </c>
      <c r="D3" s="115"/>
      <c r="E3" s="115"/>
      <c r="F3" s="115"/>
      <c r="G3" s="115"/>
      <c r="H3" s="115"/>
      <c r="I3" s="115"/>
    </row>
    <row r="4" spans="1:9" ht="18">
      <c r="A4" s="116"/>
      <c r="B4" s="117"/>
      <c r="C4" s="117" t="s">
        <v>249</v>
      </c>
      <c r="E4" s="115"/>
      <c r="F4" s="115"/>
      <c r="G4" s="115"/>
      <c r="H4" s="115"/>
      <c r="I4" s="115"/>
    </row>
    <row r="5" spans="1:9" ht="18">
      <c r="A5" s="116"/>
      <c r="B5" s="117"/>
      <c r="D5" s="117"/>
      <c r="E5" s="115"/>
      <c r="F5" s="115"/>
      <c r="G5" s="115"/>
      <c r="H5" s="150" t="s">
        <v>348</v>
      </c>
      <c r="I5" s="115"/>
    </row>
    <row r="7" spans="2:8" ht="15.75">
      <c r="B7" s="26"/>
      <c r="C7" s="59" t="s">
        <v>275</v>
      </c>
      <c r="D7" s="106"/>
      <c r="E7" s="61"/>
      <c r="F7" s="118" t="s">
        <v>250</v>
      </c>
      <c r="G7" s="119"/>
      <c r="H7" s="120"/>
    </row>
    <row r="8" spans="2:8" ht="15">
      <c r="B8" s="121" t="s">
        <v>251</v>
      </c>
      <c r="C8" s="122">
        <v>1998</v>
      </c>
      <c r="D8" s="122">
        <v>1999</v>
      </c>
      <c r="E8" s="122">
        <v>2000</v>
      </c>
      <c r="F8" s="122">
        <v>1998</v>
      </c>
      <c r="G8" s="122">
        <v>1999</v>
      </c>
      <c r="H8" s="123">
        <v>2000</v>
      </c>
    </row>
    <row r="9" spans="2:8" ht="12.75">
      <c r="B9" s="31" t="s">
        <v>252</v>
      </c>
      <c r="C9" s="124">
        <v>4.31</v>
      </c>
      <c r="D9" s="124">
        <v>4.34</v>
      </c>
      <c r="E9" s="124">
        <v>3.76</v>
      </c>
      <c r="F9" s="124">
        <v>5.76</v>
      </c>
      <c r="G9" s="124">
        <v>5.01</v>
      </c>
      <c r="H9" s="97">
        <v>3.9</v>
      </c>
    </row>
    <row r="10" spans="2:8" ht="12.75">
      <c r="B10" s="31" t="s">
        <v>253</v>
      </c>
      <c r="C10" s="124">
        <v>0.73</v>
      </c>
      <c r="D10" s="124">
        <v>0.41</v>
      </c>
      <c r="E10" s="125">
        <v>0.4</v>
      </c>
      <c r="F10" s="124">
        <v>1.49</v>
      </c>
      <c r="G10" s="124">
        <v>1.05</v>
      </c>
      <c r="H10" s="97">
        <v>0.95</v>
      </c>
    </row>
    <row r="11" spans="2:8" ht="12.75">
      <c r="B11" s="31" t="s">
        <v>254</v>
      </c>
      <c r="C11" s="124">
        <v>4.83</v>
      </c>
      <c r="D11" s="124">
        <v>5.21</v>
      </c>
      <c r="E11" s="125">
        <v>4.8</v>
      </c>
      <c r="F11" s="124">
        <v>12.37</v>
      </c>
      <c r="G11" s="124">
        <v>10.57</v>
      </c>
      <c r="H11" s="97">
        <v>9.38</v>
      </c>
    </row>
    <row r="12" spans="2:8" ht="12.75">
      <c r="B12" s="31" t="s">
        <v>255</v>
      </c>
      <c r="C12" s="124">
        <v>55.48</v>
      </c>
      <c r="D12" s="124">
        <v>51.23</v>
      </c>
      <c r="E12" s="124">
        <v>47.51</v>
      </c>
      <c r="F12" s="124">
        <v>42.28</v>
      </c>
      <c r="G12" s="124">
        <v>39.23</v>
      </c>
      <c r="H12" s="97">
        <v>34.29</v>
      </c>
    </row>
    <row r="13" spans="2:8" ht="12.75">
      <c r="B13" s="31" t="s">
        <v>256</v>
      </c>
      <c r="C13" s="124">
        <v>0.07</v>
      </c>
      <c r="D13" s="124">
        <v>4.68</v>
      </c>
      <c r="E13" s="124">
        <v>11.91</v>
      </c>
      <c r="F13" s="124">
        <v>0.15</v>
      </c>
      <c r="G13" s="124">
        <v>6.05</v>
      </c>
      <c r="H13" s="97">
        <v>11.97</v>
      </c>
    </row>
    <row r="14" spans="2:8" ht="12.75">
      <c r="B14" s="31" t="s">
        <v>257</v>
      </c>
      <c r="C14" s="124">
        <v>2.29</v>
      </c>
      <c r="D14" s="124">
        <v>2.78</v>
      </c>
      <c r="E14" s="124">
        <v>1.59</v>
      </c>
      <c r="F14" s="124">
        <v>2.27</v>
      </c>
      <c r="G14" s="124">
        <v>1.98</v>
      </c>
      <c r="H14" s="97">
        <v>1.29</v>
      </c>
    </row>
    <row r="15" spans="2:8" ht="12.75">
      <c r="B15" s="31" t="s">
        <v>258</v>
      </c>
      <c r="C15" s="124">
        <v>1.65</v>
      </c>
      <c r="D15" s="124">
        <v>1.71</v>
      </c>
      <c r="E15" s="124">
        <v>1.67</v>
      </c>
      <c r="F15" s="124">
        <v>1.16</v>
      </c>
      <c r="G15" s="124">
        <v>1.43</v>
      </c>
      <c r="H15" s="171">
        <v>1.4</v>
      </c>
    </row>
    <row r="16" spans="2:8" ht="12.75">
      <c r="B16" s="31" t="s">
        <v>259</v>
      </c>
      <c r="C16" s="124">
        <v>3.04</v>
      </c>
      <c r="D16" s="124">
        <v>3.11</v>
      </c>
      <c r="E16" s="124">
        <v>2.97</v>
      </c>
      <c r="F16" s="124">
        <v>3.45</v>
      </c>
      <c r="G16" s="124">
        <v>3.95</v>
      </c>
      <c r="H16" s="171">
        <v>3.8</v>
      </c>
    </row>
    <row r="17" spans="2:8" ht="12.75">
      <c r="B17" s="31" t="s">
        <v>260</v>
      </c>
      <c r="C17" s="124">
        <v>0.85</v>
      </c>
      <c r="D17" s="125">
        <v>0.9</v>
      </c>
      <c r="E17" s="124">
        <v>0.72</v>
      </c>
      <c r="F17" s="124">
        <v>1.26</v>
      </c>
      <c r="G17" s="124">
        <v>1.12</v>
      </c>
      <c r="H17" s="97">
        <v>0.85</v>
      </c>
    </row>
    <row r="18" spans="2:8" ht="12.75">
      <c r="B18" s="31" t="s">
        <v>261</v>
      </c>
      <c r="C18" s="124">
        <v>18.13</v>
      </c>
      <c r="D18" s="124">
        <v>18.05</v>
      </c>
      <c r="E18" s="124">
        <v>17.64</v>
      </c>
      <c r="F18" s="124">
        <v>24.22</v>
      </c>
      <c r="G18" s="124">
        <v>23.58</v>
      </c>
      <c r="H18" s="97">
        <v>26.88</v>
      </c>
    </row>
    <row r="19" spans="2:8" ht="12.75">
      <c r="B19" s="66" t="s">
        <v>262</v>
      </c>
      <c r="C19" s="91">
        <f>SUM(C9:C18)</f>
        <v>91.38</v>
      </c>
      <c r="D19" s="91">
        <v>92.42</v>
      </c>
      <c r="E19" s="91">
        <v>92.97</v>
      </c>
      <c r="F19" s="91">
        <f>SUM(F9:F18)</f>
        <v>94.41</v>
      </c>
      <c r="G19" s="91">
        <v>93.97</v>
      </c>
      <c r="H19" s="71">
        <v>94.24</v>
      </c>
    </row>
    <row r="26" spans="1:7" ht="15.75">
      <c r="A26" s="117" t="s">
        <v>356</v>
      </c>
      <c r="C26" s="117"/>
      <c r="D26" s="117"/>
      <c r="E26" s="117"/>
      <c r="F26" s="117"/>
      <c r="G26" s="117"/>
    </row>
    <row r="27" spans="1:7" ht="15.75">
      <c r="A27" s="117"/>
      <c r="C27" s="117" t="s">
        <v>357</v>
      </c>
      <c r="D27" s="117"/>
      <c r="E27" s="117"/>
      <c r="F27" s="117"/>
      <c r="G27" s="117"/>
    </row>
    <row r="28" spans="1:8" ht="15.75">
      <c r="A28" s="117"/>
      <c r="C28" s="117"/>
      <c r="D28" s="117"/>
      <c r="E28" s="117"/>
      <c r="F28" s="117"/>
      <c r="G28" s="117"/>
      <c r="H28" t="s">
        <v>349</v>
      </c>
    </row>
    <row r="30" spans="2:9" ht="12.75">
      <c r="B30" s="59"/>
      <c r="C30" s="106"/>
      <c r="D30" s="106"/>
      <c r="E30" s="59"/>
      <c r="F30" s="126" t="s">
        <v>263</v>
      </c>
      <c r="G30" s="61"/>
      <c r="H30" s="66" t="s">
        <v>160</v>
      </c>
      <c r="I30" s="60" t="s">
        <v>272</v>
      </c>
    </row>
    <row r="31" spans="2:9" ht="12.75">
      <c r="B31" s="91" t="s">
        <v>264</v>
      </c>
      <c r="C31" s="91" t="s">
        <v>265</v>
      </c>
      <c r="D31" s="71" t="s">
        <v>266</v>
      </c>
      <c r="E31" s="91">
        <v>1998</v>
      </c>
      <c r="F31" s="91">
        <v>1999</v>
      </c>
      <c r="G31" s="71">
        <v>2000</v>
      </c>
      <c r="H31" s="71" t="s">
        <v>130</v>
      </c>
      <c r="I31" s="71" t="s">
        <v>273</v>
      </c>
    </row>
    <row r="32" spans="2:9" ht="12.75">
      <c r="B32" s="31" t="s">
        <v>96</v>
      </c>
      <c r="C32" s="31">
        <v>1</v>
      </c>
      <c r="D32" s="97" t="s">
        <v>252</v>
      </c>
      <c r="E32" s="31">
        <v>2.851</v>
      </c>
      <c r="F32" s="13">
        <v>3.205</v>
      </c>
      <c r="G32" s="10">
        <v>3.095</v>
      </c>
      <c r="H32" s="128">
        <f aca="true" t="shared" si="0" ref="H32:H41">G32/F32</f>
        <v>0.9656786271450858</v>
      </c>
      <c r="I32" s="128">
        <f aca="true" t="shared" si="1" ref="I32:I41">F32/E32</f>
        <v>1.1241669589617678</v>
      </c>
    </row>
    <row r="33" spans="2:9" ht="12.75">
      <c r="B33" s="31" t="s">
        <v>99</v>
      </c>
      <c r="C33" s="31">
        <v>1</v>
      </c>
      <c r="D33" s="97" t="s">
        <v>253</v>
      </c>
      <c r="E33" s="31">
        <v>24.358</v>
      </c>
      <c r="F33" s="31">
        <v>27.555</v>
      </c>
      <c r="G33" s="10">
        <v>27.352</v>
      </c>
      <c r="H33" s="128">
        <f t="shared" si="0"/>
        <v>0.9926329159862094</v>
      </c>
      <c r="I33" s="128">
        <f t="shared" si="1"/>
        <v>1.1312505131784218</v>
      </c>
    </row>
    <row r="34" spans="2:9" ht="12.75">
      <c r="B34" s="31" t="s">
        <v>267</v>
      </c>
      <c r="C34" s="31">
        <v>1</v>
      </c>
      <c r="D34" s="97" t="s">
        <v>255</v>
      </c>
      <c r="E34" s="31">
        <v>20.063</v>
      </c>
      <c r="F34" s="31">
        <v>22.547</v>
      </c>
      <c r="G34" s="10">
        <v>21.776</v>
      </c>
      <c r="H34" s="128">
        <f t="shared" si="0"/>
        <v>0.9658047633831551</v>
      </c>
      <c r="I34" s="128">
        <f t="shared" si="1"/>
        <v>1.1238099985047103</v>
      </c>
    </row>
    <row r="35" spans="2:9" ht="12.75">
      <c r="B35" s="31" t="s">
        <v>268</v>
      </c>
      <c r="C35" s="31">
        <v>1</v>
      </c>
      <c r="D35" s="97" t="s">
        <v>256</v>
      </c>
      <c r="E35" s="31">
        <v>39.583</v>
      </c>
      <c r="F35" s="31">
        <v>44.098</v>
      </c>
      <c r="G35" s="10">
        <v>42.575</v>
      </c>
      <c r="H35" s="128">
        <f t="shared" si="0"/>
        <v>0.9654632863168399</v>
      </c>
      <c r="I35" s="128">
        <f t="shared" si="1"/>
        <v>1.1140641184346816</v>
      </c>
    </row>
    <row r="36" spans="2:9" ht="12.75">
      <c r="B36" s="31" t="s">
        <v>269</v>
      </c>
      <c r="C36" s="31">
        <v>1</v>
      </c>
      <c r="D36" s="97" t="s">
        <v>257</v>
      </c>
      <c r="E36" s="31">
        <v>5.984</v>
      </c>
      <c r="F36" s="31">
        <v>6.723</v>
      </c>
      <c r="G36" s="10">
        <v>6.493</v>
      </c>
      <c r="H36" s="128">
        <f t="shared" si="0"/>
        <v>0.9657890822549458</v>
      </c>
      <c r="I36" s="128">
        <f t="shared" si="1"/>
        <v>1.1234959893048129</v>
      </c>
    </row>
    <row r="37" spans="2:9" ht="12.75">
      <c r="B37" s="31" t="s">
        <v>270</v>
      </c>
      <c r="C37" s="31">
        <v>1</v>
      </c>
      <c r="D37" s="97" t="s">
        <v>260</v>
      </c>
      <c r="E37" s="31">
        <v>17.799</v>
      </c>
      <c r="F37" s="31">
        <v>20.011</v>
      </c>
      <c r="G37" s="10">
        <v>19.327</v>
      </c>
      <c r="H37" s="128">
        <f t="shared" si="0"/>
        <v>0.965818799660187</v>
      </c>
      <c r="I37" s="128">
        <f t="shared" si="1"/>
        <v>1.1242766447553234</v>
      </c>
    </row>
    <row r="38" spans="2:9" ht="12.75">
      <c r="B38" s="31" t="s">
        <v>103</v>
      </c>
      <c r="C38" s="31">
        <v>1</v>
      </c>
      <c r="D38" s="97" t="s">
        <v>261</v>
      </c>
      <c r="E38" s="31">
        <v>35.233</v>
      </c>
      <c r="F38" s="31">
        <v>41.363</v>
      </c>
      <c r="G38" s="10">
        <v>46.134</v>
      </c>
      <c r="H38" s="128">
        <f t="shared" si="0"/>
        <v>1.1153446316756521</v>
      </c>
      <c r="I38" s="128">
        <f t="shared" si="1"/>
        <v>1.1739846166945762</v>
      </c>
    </row>
    <row r="39" spans="2:9" ht="12.75">
      <c r="B39" s="127" t="s">
        <v>91</v>
      </c>
      <c r="C39" s="31">
        <v>1</v>
      </c>
      <c r="D39" s="97" t="s">
        <v>254</v>
      </c>
      <c r="E39" s="31">
        <v>1.098</v>
      </c>
      <c r="F39" s="31">
        <v>1.196</v>
      </c>
      <c r="G39" s="10">
        <v>1.197</v>
      </c>
      <c r="H39" s="128">
        <f t="shared" si="0"/>
        <v>1.0008361204013378</v>
      </c>
      <c r="I39" s="128">
        <f t="shared" si="1"/>
        <v>1.0892531876138432</v>
      </c>
    </row>
    <row r="40" spans="2:9" ht="12.75">
      <c r="B40" s="31" t="s">
        <v>271</v>
      </c>
      <c r="C40" s="31">
        <v>1</v>
      </c>
      <c r="D40" s="97" t="s">
        <v>258</v>
      </c>
      <c r="E40" s="45">
        <v>58.78</v>
      </c>
      <c r="F40" s="31">
        <v>66.905</v>
      </c>
      <c r="G40" s="10">
        <v>69.878</v>
      </c>
      <c r="H40" s="128">
        <f t="shared" si="0"/>
        <v>1.044436140796652</v>
      </c>
      <c r="I40" s="128">
        <f t="shared" si="1"/>
        <v>1.138227288193263</v>
      </c>
    </row>
    <row r="41" spans="2:9" ht="12.75">
      <c r="B41" s="34" t="s">
        <v>97</v>
      </c>
      <c r="C41" s="34">
        <v>1000</v>
      </c>
      <c r="D41" s="129" t="s">
        <v>259</v>
      </c>
      <c r="E41" s="34">
        <v>20.325</v>
      </c>
      <c r="F41" s="34">
        <v>22.775</v>
      </c>
      <c r="G41" s="12">
        <v>21.996</v>
      </c>
      <c r="H41" s="130">
        <f t="shared" si="0"/>
        <v>0.9657958287596048</v>
      </c>
      <c r="I41" s="130">
        <f t="shared" si="1"/>
        <v>1.120541205412054</v>
      </c>
    </row>
    <row r="55" ht="18">
      <c r="I55" s="115"/>
    </row>
    <row r="56" ht="18">
      <c r="I56" s="115"/>
    </row>
    <row r="57" ht="18">
      <c r="I57" s="115"/>
    </row>
    <row r="58" ht="18">
      <c r="I58" s="115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agenda0</cp:lastModifiedBy>
  <cp:lastPrinted>2001-05-31T11:14:30Z</cp:lastPrinted>
  <dcterms:created xsi:type="dcterms:W3CDTF">2001-03-07T12:26:00Z</dcterms:created>
  <dcterms:modified xsi:type="dcterms:W3CDTF">2001-06-01T08:24:58Z</dcterms:modified>
  <cp:category/>
  <cp:version/>
  <cp:contentType/>
  <cp:contentStatus/>
</cp:coreProperties>
</file>