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35" windowHeight="870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<sst xmlns="http://schemas.openxmlformats.org/spreadsheetml/2006/main" count="208" uniqueCount="32">
  <si>
    <t>Postup reprivatizácie lesných pozemkov</t>
  </si>
  <si>
    <t>stav k 31. 12. 2006</t>
  </si>
  <si>
    <t>Organizácia:</t>
  </si>
  <si>
    <t>Lesy SR, š.p. Banská Bystrica</t>
  </si>
  <si>
    <t>Tabuľka č. 3a</t>
  </si>
  <si>
    <t>I.</t>
  </si>
  <si>
    <t>Ukazovateľ</t>
  </si>
  <si>
    <t>merná jednotka</t>
  </si>
  <si>
    <t>Rok</t>
  </si>
  <si>
    <t>žiadosti</t>
  </si>
  <si>
    <t>počet</t>
  </si>
  <si>
    <t>ha</t>
  </si>
  <si>
    <t>ha/počet</t>
  </si>
  <si>
    <t>fyzicky odovzdané</t>
  </si>
  <si>
    <t>%</t>
  </si>
  <si>
    <t>II.</t>
  </si>
  <si>
    <t>Medziročný nárast</t>
  </si>
  <si>
    <t>1999*</t>
  </si>
  <si>
    <t>* mínusové hodnoty vznikli pri transformácii bývalých štátnych podnikov v roku 1999</t>
  </si>
  <si>
    <t>Vysvetlívky:</t>
  </si>
  <si>
    <t>V tabuľke č. 3 I. sú uvedené hodnoty za jednotlivé roky kumulatívne</t>
  </si>
  <si>
    <t>V tabuľke č. 3 II. sú uvedené hodnoty za príslušný rok</t>
  </si>
  <si>
    <t>Lesopoľnohospodársky majetok Ulič, š.p.</t>
  </si>
  <si>
    <t>Tabuľka č. 3b</t>
  </si>
  <si>
    <t>Štátne lesy Tatranského národného parku</t>
  </si>
  <si>
    <t>Tabuľka č. 3c</t>
  </si>
  <si>
    <t>Sumár za rezort MP SR</t>
  </si>
  <si>
    <t>Tabuľka č. 3d</t>
  </si>
  <si>
    <t>Vojenské lesy a majetky SR, š.p. Pliešovce</t>
  </si>
  <si>
    <t>Tabuľka č. 3e</t>
  </si>
  <si>
    <t>Sumár za Slovenskú republiku</t>
  </si>
  <si>
    <t>Tabuľka č. 3f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</si>
</sst>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color indexed="10"/>
      <name val="Arial"/>
      <family val="0"/>
    </font>
    <font>
      <sz val="8"/>
      <color indexed="48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3" fontId="1" fillId="0" borderId="6" xfId="0" applyNumberFormat="1" applyFont="1" applyFill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3" fontId="1" fillId="0" borderId="10" xfId="0" applyNumberFormat="1" applyFont="1" applyFill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4" fontId="4" fillId="0" borderId="11" xfId="0" applyNumberFormat="1" applyFont="1" applyBorder="1" applyAlignment="1">
      <alignment vertical="center"/>
    </xf>
    <xf numFmtId="4" fontId="4" fillId="0" borderId="12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center"/>
    </xf>
    <xf numFmtId="4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3" fontId="5" fillId="0" borderId="6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3" fontId="5" fillId="0" borderId="8" xfId="0" applyNumberFormat="1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1" fillId="0" borderId="6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8"/>
  <sheetViews>
    <sheetView tabSelected="1" workbookViewId="0" topLeftCell="A142">
      <selection activeCell="A207" sqref="A207:A208"/>
    </sheetView>
  </sheetViews>
  <sheetFormatPr defaultColWidth="9.140625" defaultRowHeight="12.75"/>
  <cols>
    <col min="2" max="18" width="7.00390625" style="0" customWidth="1"/>
  </cols>
  <sheetData>
    <row r="1" spans="1:19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.75">
      <c r="A3" s="37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1"/>
    </row>
    <row r="4" spans="1:19" ht="15.75">
      <c r="A4" s="37" t="s">
        <v>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1"/>
    </row>
    <row r="5" spans="1:19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  <c r="S5" s="1"/>
    </row>
    <row r="6" spans="1:19" ht="12.75">
      <c r="A6" s="3" t="s">
        <v>2</v>
      </c>
      <c r="B6" s="1"/>
      <c r="C6" s="4" t="s">
        <v>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2" t="s">
        <v>4</v>
      </c>
      <c r="S6" s="1"/>
    </row>
    <row r="7" spans="1:19" ht="13.5" thickBot="1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2" t="s">
        <v>5</v>
      </c>
      <c r="S7" s="1"/>
    </row>
    <row r="8" spans="1:19" ht="12.75">
      <c r="A8" s="38" t="s">
        <v>6</v>
      </c>
      <c r="B8" s="40" t="s">
        <v>7</v>
      </c>
      <c r="C8" s="38" t="s">
        <v>8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3"/>
      <c r="S8" s="1"/>
    </row>
    <row r="9" spans="1:19" ht="13.5" thickBot="1">
      <c r="A9" s="39"/>
      <c r="B9" s="41"/>
      <c r="C9" s="6">
        <v>1991</v>
      </c>
      <c r="D9" s="7">
        <v>1992</v>
      </c>
      <c r="E9" s="7">
        <v>1993</v>
      </c>
      <c r="F9" s="7">
        <v>1994</v>
      </c>
      <c r="G9" s="7">
        <v>1995</v>
      </c>
      <c r="H9" s="7">
        <v>1996</v>
      </c>
      <c r="I9" s="7">
        <v>1997</v>
      </c>
      <c r="J9" s="7">
        <v>1998</v>
      </c>
      <c r="K9" s="7">
        <v>1999</v>
      </c>
      <c r="L9" s="7">
        <v>2000</v>
      </c>
      <c r="M9" s="7">
        <v>2001</v>
      </c>
      <c r="N9" s="7">
        <v>2002</v>
      </c>
      <c r="O9" s="7">
        <v>2003</v>
      </c>
      <c r="P9" s="7">
        <v>2004</v>
      </c>
      <c r="Q9" s="7">
        <v>2005</v>
      </c>
      <c r="R9" s="8">
        <v>2006</v>
      </c>
      <c r="S9" s="1"/>
    </row>
    <row r="10" spans="1:19" ht="12.75">
      <c r="A10" s="44" t="s">
        <v>9</v>
      </c>
      <c r="B10" s="9" t="s">
        <v>10</v>
      </c>
      <c r="C10" s="10">
        <v>6824</v>
      </c>
      <c r="D10" s="11">
        <v>31023</v>
      </c>
      <c r="E10" s="11">
        <v>37598</v>
      </c>
      <c r="F10" s="11">
        <v>44842</v>
      </c>
      <c r="G10" s="11">
        <v>53739</v>
      </c>
      <c r="H10" s="11">
        <v>62696</v>
      </c>
      <c r="I10" s="11">
        <v>65649</v>
      </c>
      <c r="J10" s="11">
        <v>72534</v>
      </c>
      <c r="K10" s="11">
        <v>74515</v>
      </c>
      <c r="L10" s="11">
        <v>87587</v>
      </c>
      <c r="M10" s="11">
        <v>87992</v>
      </c>
      <c r="N10" s="11">
        <v>88635</v>
      </c>
      <c r="O10" s="11">
        <v>90189</v>
      </c>
      <c r="P10" s="11">
        <v>93780</v>
      </c>
      <c r="Q10" s="11">
        <v>95268</v>
      </c>
      <c r="R10" s="12">
        <v>96769</v>
      </c>
      <c r="S10" s="1"/>
    </row>
    <row r="11" spans="1:19" ht="12.75">
      <c r="A11" s="45"/>
      <c r="B11" s="13" t="s">
        <v>11</v>
      </c>
      <c r="C11" s="14">
        <v>33014</v>
      </c>
      <c r="D11" s="15">
        <v>410212</v>
      </c>
      <c r="E11" s="15">
        <v>497166</v>
      </c>
      <c r="F11" s="15">
        <v>584578</v>
      </c>
      <c r="G11" s="15">
        <v>627631</v>
      </c>
      <c r="H11" s="15">
        <v>701698</v>
      </c>
      <c r="I11" s="15">
        <v>706687</v>
      </c>
      <c r="J11" s="15">
        <v>753864</v>
      </c>
      <c r="K11" s="15">
        <v>806021</v>
      </c>
      <c r="L11" s="15">
        <v>855908</v>
      </c>
      <c r="M11" s="15">
        <v>858894</v>
      </c>
      <c r="N11" s="15">
        <v>858540</v>
      </c>
      <c r="O11" s="15">
        <v>861233</v>
      </c>
      <c r="P11" s="15">
        <v>893652</v>
      </c>
      <c r="Q11" s="15">
        <v>924484</v>
      </c>
      <c r="R11" s="16">
        <v>924918</v>
      </c>
      <c r="S11" s="1"/>
    </row>
    <row r="12" spans="1:19" ht="12.75">
      <c r="A12" s="45"/>
      <c r="B12" s="13" t="s">
        <v>12</v>
      </c>
      <c r="C12" s="17">
        <f>C11/C10</f>
        <v>4.8379249706916765</v>
      </c>
      <c r="D12" s="18">
        <f aca="true" t="shared" si="0" ref="D12:R12">D11/D10</f>
        <v>13.22283467105051</v>
      </c>
      <c r="E12" s="18">
        <f t="shared" si="0"/>
        <v>13.223203361880952</v>
      </c>
      <c r="F12" s="18">
        <f t="shared" si="0"/>
        <v>13.036394451630168</v>
      </c>
      <c r="G12" s="18">
        <f t="shared" si="0"/>
        <v>11.679245985224883</v>
      </c>
      <c r="H12" s="18">
        <f t="shared" si="0"/>
        <v>11.192069669516396</v>
      </c>
      <c r="I12" s="18">
        <f t="shared" si="0"/>
        <v>10.764627031637954</v>
      </c>
      <c r="J12" s="18">
        <f t="shared" si="0"/>
        <v>10.39325006203987</v>
      </c>
      <c r="K12" s="18">
        <f t="shared" si="0"/>
        <v>10.816895926994565</v>
      </c>
      <c r="L12" s="18">
        <f t="shared" si="0"/>
        <v>9.772089465331613</v>
      </c>
      <c r="M12" s="18">
        <f t="shared" si="0"/>
        <v>9.761046458768979</v>
      </c>
      <c r="N12" s="18">
        <f t="shared" si="0"/>
        <v>9.686241326789643</v>
      </c>
      <c r="O12" s="18">
        <f t="shared" si="0"/>
        <v>9.549202230870726</v>
      </c>
      <c r="P12" s="18">
        <f t="shared" si="0"/>
        <v>9.529238643634038</v>
      </c>
      <c r="Q12" s="18">
        <f t="shared" si="0"/>
        <v>9.704034933031028</v>
      </c>
      <c r="R12" s="19">
        <f t="shared" si="0"/>
        <v>9.557998945943432</v>
      </c>
      <c r="S12" s="1"/>
    </row>
    <row r="13" spans="1:19" ht="12.75">
      <c r="A13" s="46" t="s">
        <v>13</v>
      </c>
      <c r="B13" s="13" t="s">
        <v>10</v>
      </c>
      <c r="C13" s="14">
        <v>15</v>
      </c>
      <c r="D13" s="15">
        <v>1859</v>
      </c>
      <c r="E13" s="15">
        <v>4041</v>
      </c>
      <c r="F13" s="15">
        <v>9269</v>
      </c>
      <c r="G13" s="15">
        <v>19252</v>
      </c>
      <c r="H13" s="15">
        <v>27398</v>
      </c>
      <c r="I13" s="15">
        <v>31956</v>
      </c>
      <c r="J13" s="15">
        <v>36226</v>
      </c>
      <c r="K13" s="15">
        <v>32920</v>
      </c>
      <c r="L13" s="15">
        <v>43394</v>
      </c>
      <c r="M13" s="15">
        <v>43956</v>
      </c>
      <c r="N13" s="15">
        <v>45557</v>
      </c>
      <c r="O13" s="15">
        <v>47215</v>
      </c>
      <c r="P13" s="15">
        <v>48744</v>
      </c>
      <c r="Q13" s="15">
        <v>50554</v>
      </c>
      <c r="R13" s="16">
        <v>51702</v>
      </c>
      <c r="S13" s="1"/>
    </row>
    <row r="14" spans="1:19" ht="12.75">
      <c r="A14" s="46"/>
      <c r="B14" s="13" t="s">
        <v>14</v>
      </c>
      <c r="C14" s="17">
        <f>C13/C10*100</f>
        <v>0.2198124267291911</v>
      </c>
      <c r="D14" s="18">
        <f aca="true" t="shared" si="1" ref="D14:R14">D13/D10*100</f>
        <v>5.992328272571963</v>
      </c>
      <c r="E14" s="18">
        <f t="shared" si="1"/>
        <v>10.747912122985264</v>
      </c>
      <c r="F14" s="18">
        <f t="shared" si="1"/>
        <v>20.670353686276258</v>
      </c>
      <c r="G14" s="18">
        <f t="shared" si="1"/>
        <v>35.825006047749305</v>
      </c>
      <c r="H14" s="18">
        <f t="shared" si="1"/>
        <v>43.69975756029093</v>
      </c>
      <c r="I14" s="18">
        <f t="shared" si="1"/>
        <v>48.677055248366315</v>
      </c>
      <c r="J14" s="18">
        <f t="shared" si="1"/>
        <v>49.943474784239115</v>
      </c>
      <c r="K14" s="18">
        <f t="shared" si="1"/>
        <v>44.179024357511906</v>
      </c>
      <c r="L14" s="18">
        <f t="shared" si="1"/>
        <v>49.543882082957516</v>
      </c>
      <c r="M14" s="18">
        <f t="shared" si="1"/>
        <v>49.95454132193836</v>
      </c>
      <c r="N14" s="18">
        <f t="shared" si="1"/>
        <v>51.39843177074519</v>
      </c>
      <c r="O14" s="18">
        <f t="shared" si="1"/>
        <v>52.35117364645356</v>
      </c>
      <c r="P14" s="18">
        <f t="shared" si="1"/>
        <v>51.976967370441464</v>
      </c>
      <c r="Q14" s="18">
        <f t="shared" si="1"/>
        <v>53.065037578200446</v>
      </c>
      <c r="R14" s="19">
        <f t="shared" si="1"/>
        <v>53.428267317012676</v>
      </c>
      <c r="S14" s="1"/>
    </row>
    <row r="15" spans="1:19" ht="12.75">
      <c r="A15" s="46"/>
      <c r="B15" s="13" t="s">
        <v>11</v>
      </c>
      <c r="C15" s="14">
        <v>396</v>
      </c>
      <c r="D15" s="15">
        <v>219817</v>
      </c>
      <c r="E15" s="15">
        <v>326511</v>
      </c>
      <c r="F15" s="15">
        <v>408090</v>
      </c>
      <c r="G15" s="15">
        <v>460627</v>
      </c>
      <c r="H15" s="15">
        <v>547083</v>
      </c>
      <c r="I15" s="15">
        <v>563580</v>
      </c>
      <c r="J15" s="15">
        <v>586819</v>
      </c>
      <c r="K15" s="15">
        <v>636162</v>
      </c>
      <c r="L15" s="15">
        <v>708842</v>
      </c>
      <c r="M15" s="15">
        <v>718324</v>
      </c>
      <c r="N15" s="15">
        <v>724090</v>
      </c>
      <c r="O15" s="15">
        <v>731804</v>
      </c>
      <c r="P15" s="15">
        <v>760311</v>
      </c>
      <c r="Q15" s="15">
        <v>801529</v>
      </c>
      <c r="R15" s="16">
        <v>813067</v>
      </c>
      <c r="S15" s="1"/>
    </row>
    <row r="16" spans="1:19" ht="12.75">
      <c r="A16" s="46"/>
      <c r="B16" s="13" t="s">
        <v>14</v>
      </c>
      <c r="C16" s="20">
        <f>C15/C11*100</f>
        <v>1.1994911249772824</v>
      </c>
      <c r="D16" s="18">
        <f aca="true" t="shared" si="2" ref="D16:R16">D15/D11*100</f>
        <v>53.586194455549816</v>
      </c>
      <c r="E16" s="18">
        <f t="shared" si="2"/>
        <v>65.67444274145858</v>
      </c>
      <c r="F16" s="18">
        <f t="shared" si="2"/>
        <v>69.80933254416006</v>
      </c>
      <c r="G16" s="18">
        <f t="shared" si="2"/>
        <v>73.39137168176842</v>
      </c>
      <c r="H16" s="18">
        <f t="shared" si="2"/>
        <v>77.96559203532004</v>
      </c>
      <c r="I16" s="18">
        <f t="shared" si="2"/>
        <v>79.74959211079305</v>
      </c>
      <c r="J16" s="18">
        <f t="shared" si="2"/>
        <v>77.8414939564696</v>
      </c>
      <c r="K16" s="18">
        <f t="shared" si="2"/>
        <v>78.92623145054533</v>
      </c>
      <c r="L16" s="18">
        <f t="shared" si="2"/>
        <v>82.81754581099838</v>
      </c>
      <c r="M16" s="18">
        <f t="shared" si="2"/>
        <v>83.63360321529781</v>
      </c>
      <c r="N16" s="18">
        <f t="shared" si="2"/>
        <v>84.33969296713025</v>
      </c>
      <c r="O16" s="18">
        <f t="shared" si="2"/>
        <v>84.9716627207736</v>
      </c>
      <c r="P16" s="18">
        <f t="shared" si="2"/>
        <v>85.07909118985914</v>
      </c>
      <c r="Q16" s="18">
        <f t="shared" si="2"/>
        <v>86.70014840711143</v>
      </c>
      <c r="R16" s="19">
        <f t="shared" si="2"/>
        <v>87.90692796550613</v>
      </c>
      <c r="S16" s="1"/>
    </row>
    <row r="17" spans="1:19" ht="13.5" thickBot="1">
      <c r="A17" s="47"/>
      <c r="B17" s="21" t="s">
        <v>12</v>
      </c>
      <c r="C17" s="22">
        <f>C15/C13</f>
        <v>26.4</v>
      </c>
      <c r="D17" s="23">
        <f aca="true" t="shared" si="3" ref="D17:R17">D15/D13</f>
        <v>118.24475524475524</v>
      </c>
      <c r="E17" s="23">
        <f t="shared" si="3"/>
        <v>80.79955456570156</v>
      </c>
      <c r="F17" s="23">
        <f t="shared" si="3"/>
        <v>44.0274031718632</v>
      </c>
      <c r="G17" s="23">
        <f t="shared" si="3"/>
        <v>23.926189486806564</v>
      </c>
      <c r="H17" s="23">
        <f t="shared" si="3"/>
        <v>19.967990364260164</v>
      </c>
      <c r="I17" s="23">
        <f t="shared" si="3"/>
        <v>17.636124671423207</v>
      </c>
      <c r="J17" s="23">
        <f t="shared" si="3"/>
        <v>16.19883509081875</v>
      </c>
      <c r="K17" s="23">
        <f t="shared" si="3"/>
        <v>19.324483596597812</v>
      </c>
      <c r="L17" s="23">
        <f t="shared" si="3"/>
        <v>16.335023275107158</v>
      </c>
      <c r="M17" s="23">
        <f t="shared" si="3"/>
        <v>16.341887341887343</v>
      </c>
      <c r="N17" s="23">
        <f t="shared" si="3"/>
        <v>15.894154575586628</v>
      </c>
      <c r="O17" s="23">
        <f t="shared" si="3"/>
        <v>15.499396378269617</v>
      </c>
      <c r="P17" s="23">
        <f t="shared" si="3"/>
        <v>15.598042836041358</v>
      </c>
      <c r="Q17" s="23">
        <f t="shared" si="3"/>
        <v>15.854907623531274</v>
      </c>
      <c r="R17" s="24">
        <f t="shared" si="3"/>
        <v>15.72602607249236</v>
      </c>
      <c r="S17" s="1"/>
    </row>
    <row r="18" spans="1:19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3.5" thickBo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2" t="s">
        <v>15</v>
      </c>
      <c r="R21" s="1"/>
    </row>
    <row r="22" spans="1:19" ht="12.75">
      <c r="A22" s="38" t="s">
        <v>6</v>
      </c>
      <c r="B22" s="40" t="s">
        <v>7</v>
      </c>
      <c r="C22" s="38" t="s">
        <v>16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3"/>
      <c r="S22" s="1"/>
    </row>
    <row r="23" spans="1:19" ht="13.5" thickBot="1">
      <c r="A23" s="39"/>
      <c r="B23" s="41"/>
      <c r="C23" s="5">
        <v>1991</v>
      </c>
      <c r="D23" s="25">
        <v>1992</v>
      </c>
      <c r="E23" s="25">
        <v>1993</v>
      </c>
      <c r="F23" s="25">
        <v>1994</v>
      </c>
      <c r="G23" s="25">
        <v>1995</v>
      </c>
      <c r="H23" s="25">
        <v>1996</v>
      </c>
      <c r="I23" s="25">
        <v>1997</v>
      </c>
      <c r="J23" s="25">
        <v>1998</v>
      </c>
      <c r="K23" s="25" t="s">
        <v>17</v>
      </c>
      <c r="L23" s="25">
        <v>2000</v>
      </c>
      <c r="M23" s="25">
        <v>2001</v>
      </c>
      <c r="N23" s="25">
        <v>2002</v>
      </c>
      <c r="O23" s="25">
        <v>2003</v>
      </c>
      <c r="P23" s="25">
        <v>2004</v>
      </c>
      <c r="Q23" s="25">
        <v>2005</v>
      </c>
      <c r="R23" s="26">
        <v>2006</v>
      </c>
      <c r="S23" s="1"/>
    </row>
    <row r="24" spans="1:19" ht="12.75">
      <c r="A24" s="44" t="s">
        <v>9</v>
      </c>
      <c r="B24" s="27" t="s">
        <v>10</v>
      </c>
      <c r="C24" s="28">
        <f>C10</f>
        <v>6824</v>
      </c>
      <c r="D24" s="29">
        <f>D10-C10</f>
        <v>24199</v>
      </c>
      <c r="E24" s="29">
        <f aca="true" t="shared" si="4" ref="E24:R25">E10-D10</f>
        <v>6575</v>
      </c>
      <c r="F24" s="29">
        <f t="shared" si="4"/>
        <v>7244</v>
      </c>
      <c r="G24" s="29">
        <f t="shared" si="4"/>
        <v>8897</v>
      </c>
      <c r="H24" s="29">
        <f t="shared" si="4"/>
        <v>8957</v>
      </c>
      <c r="I24" s="29">
        <f t="shared" si="4"/>
        <v>2953</v>
      </c>
      <c r="J24" s="29">
        <f t="shared" si="4"/>
        <v>6885</v>
      </c>
      <c r="K24" s="29">
        <f t="shared" si="4"/>
        <v>1981</v>
      </c>
      <c r="L24" s="29">
        <f t="shared" si="4"/>
        <v>13072</v>
      </c>
      <c r="M24" s="29">
        <f t="shared" si="4"/>
        <v>405</v>
      </c>
      <c r="N24" s="29">
        <f t="shared" si="4"/>
        <v>643</v>
      </c>
      <c r="O24" s="29">
        <f t="shared" si="4"/>
        <v>1554</v>
      </c>
      <c r="P24" s="29">
        <f t="shared" si="4"/>
        <v>3591</v>
      </c>
      <c r="Q24" s="29">
        <f t="shared" si="4"/>
        <v>1488</v>
      </c>
      <c r="R24" s="30">
        <f t="shared" si="4"/>
        <v>1501</v>
      </c>
      <c r="S24" s="1"/>
    </row>
    <row r="25" spans="1:19" ht="12.75">
      <c r="A25" s="45"/>
      <c r="B25" s="31" t="s">
        <v>11</v>
      </c>
      <c r="C25" s="32">
        <f>C11</f>
        <v>33014</v>
      </c>
      <c r="D25" s="33">
        <f>D11-C11</f>
        <v>377198</v>
      </c>
      <c r="E25" s="33">
        <f t="shared" si="4"/>
        <v>86954</v>
      </c>
      <c r="F25" s="33">
        <f t="shared" si="4"/>
        <v>87412</v>
      </c>
      <c r="G25" s="33">
        <f t="shared" si="4"/>
        <v>43053</v>
      </c>
      <c r="H25" s="33">
        <f t="shared" si="4"/>
        <v>74067</v>
      </c>
      <c r="I25" s="33">
        <f t="shared" si="4"/>
        <v>4989</v>
      </c>
      <c r="J25" s="33">
        <f t="shared" si="4"/>
        <v>47177</v>
      </c>
      <c r="K25" s="33">
        <f t="shared" si="4"/>
        <v>52157</v>
      </c>
      <c r="L25" s="33">
        <f t="shared" si="4"/>
        <v>49887</v>
      </c>
      <c r="M25" s="33">
        <f t="shared" si="4"/>
        <v>2986</v>
      </c>
      <c r="N25" s="33">
        <f t="shared" si="4"/>
        <v>-354</v>
      </c>
      <c r="O25" s="33">
        <f t="shared" si="4"/>
        <v>2693</v>
      </c>
      <c r="P25" s="33">
        <f t="shared" si="4"/>
        <v>32419</v>
      </c>
      <c r="Q25" s="33">
        <f t="shared" si="4"/>
        <v>30832</v>
      </c>
      <c r="R25" s="34">
        <f t="shared" si="4"/>
        <v>434</v>
      </c>
      <c r="S25" s="1"/>
    </row>
    <row r="26" spans="1:19" ht="12.75">
      <c r="A26" s="45"/>
      <c r="B26" s="31" t="s">
        <v>12</v>
      </c>
      <c r="C26" s="20">
        <f aca="true" t="shared" si="5" ref="C26:R26">C25/C24</f>
        <v>4.8379249706916765</v>
      </c>
      <c r="D26" s="18">
        <f t="shared" si="5"/>
        <v>15.58733831976528</v>
      </c>
      <c r="E26" s="18">
        <f t="shared" si="5"/>
        <v>13.224942965779467</v>
      </c>
      <c r="F26" s="18">
        <f t="shared" si="5"/>
        <v>12.066813914964108</v>
      </c>
      <c r="G26" s="18">
        <f t="shared" si="5"/>
        <v>4.83904686973137</v>
      </c>
      <c r="H26" s="18">
        <f t="shared" si="5"/>
        <v>8.269174946968851</v>
      </c>
      <c r="I26" s="18">
        <f t="shared" si="5"/>
        <v>1.689468337284118</v>
      </c>
      <c r="J26" s="18">
        <f t="shared" si="5"/>
        <v>6.852142338416848</v>
      </c>
      <c r="K26" s="18">
        <f t="shared" si="5"/>
        <v>26.328621908127207</v>
      </c>
      <c r="L26" s="18">
        <f t="shared" si="5"/>
        <v>3.816324969400245</v>
      </c>
      <c r="M26" s="18">
        <f t="shared" si="5"/>
        <v>7.37283950617284</v>
      </c>
      <c r="N26" s="18">
        <f t="shared" si="5"/>
        <v>-0.5505443234836703</v>
      </c>
      <c r="O26" s="18">
        <f t="shared" si="5"/>
        <v>1.7329472329472329</v>
      </c>
      <c r="P26" s="18">
        <f t="shared" si="5"/>
        <v>9.027847396268449</v>
      </c>
      <c r="Q26" s="18">
        <f t="shared" si="5"/>
        <v>20.72043010752688</v>
      </c>
      <c r="R26" s="19">
        <f t="shared" si="5"/>
        <v>0.28914057295136575</v>
      </c>
      <c r="S26" s="1"/>
    </row>
    <row r="27" spans="1:19" ht="12.75">
      <c r="A27" s="46" t="s">
        <v>13</v>
      </c>
      <c r="B27" s="31" t="s">
        <v>10</v>
      </c>
      <c r="C27" s="32">
        <f>C13</f>
        <v>15</v>
      </c>
      <c r="D27" s="33">
        <f>D13-C13</f>
        <v>1844</v>
      </c>
      <c r="E27" s="33">
        <f aca="true" t="shared" si="6" ref="E27:R27">E13-D13</f>
        <v>2182</v>
      </c>
      <c r="F27" s="33">
        <f t="shared" si="6"/>
        <v>5228</v>
      </c>
      <c r="G27" s="33">
        <f t="shared" si="6"/>
        <v>9983</v>
      </c>
      <c r="H27" s="33">
        <f t="shared" si="6"/>
        <v>8146</v>
      </c>
      <c r="I27" s="33">
        <f t="shared" si="6"/>
        <v>4558</v>
      </c>
      <c r="J27" s="33">
        <f t="shared" si="6"/>
        <v>4270</v>
      </c>
      <c r="K27" s="33">
        <f t="shared" si="6"/>
        <v>-3306</v>
      </c>
      <c r="L27" s="33">
        <f t="shared" si="6"/>
        <v>10474</v>
      </c>
      <c r="M27" s="33">
        <f t="shared" si="6"/>
        <v>562</v>
      </c>
      <c r="N27" s="33">
        <f t="shared" si="6"/>
        <v>1601</v>
      </c>
      <c r="O27" s="33">
        <f t="shared" si="6"/>
        <v>1658</v>
      </c>
      <c r="P27" s="33">
        <f t="shared" si="6"/>
        <v>1529</v>
      </c>
      <c r="Q27" s="33">
        <f t="shared" si="6"/>
        <v>1810</v>
      </c>
      <c r="R27" s="34">
        <f t="shared" si="6"/>
        <v>1148</v>
      </c>
      <c r="S27" s="1"/>
    </row>
    <row r="28" spans="1:19" ht="12.75">
      <c r="A28" s="46"/>
      <c r="B28" s="31" t="s">
        <v>11</v>
      </c>
      <c r="C28" s="32">
        <f>C15</f>
        <v>396</v>
      </c>
      <c r="D28" s="33">
        <f>D15-C15</f>
        <v>219421</v>
      </c>
      <c r="E28" s="33">
        <f aca="true" t="shared" si="7" ref="E28:R28">E15-D15</f>
        <v>106694</v>
      </c>
      <c r="F28" s="33">
        <f t="shared" si="7"/>
        <v>81579</v>
      </c>
      <c r="G28" s="33">
        <f t="shared" si="7"/>
        <v>52537</v>
      </c>
      <c r="H28" s="33">
        <f t="shared" si="7"/>
        <v>86456</v>
      </c>
      <c r="I28" s="33">
        <f t="shared" si="7"/>
        <v>16497</v>
      </c>
      <c r="J28" s="33">
        <f t="shared" si="7"/>
        <v>23239</v>
      </c>
      <c r="K28" s="33">
        <f t="shared" si="7"/>
        <v>49343</v>
      </c>
      <c r="L28" s="33">
        <f t="shared" si="7"/>
        <v>72680</v>
      </c>
      <c r="M28" s="33">
        <f t="shared" si="7"/>
        <v>9482</v>
      </c>
      <c r="N28" s="33">
        <f t="shared" si="7"/>
        <v>5766</v>
      </c>
      <c r="O28" s="33">
        <f t="shared" si="7"/>
        <v>7714</v>
      </c>
      <c r="P28" s="33">
        <f t="shared" si="7"/>
        <v>28507</v>
      </c>
      <c r="Q28" s="33">
        <f t="shared" si="7"/>
        <v>41218</v>
      </c>
      <c r="R28" s="34">
        <f t="shared" si="7"/>
        <v>11538</v>
      </c>
      <c r="S28" s="1"/>
    </row>
    <row r="29" spans="1:19" ht="13.5" thickBot="1">
      <c r="A29" s="47"/>
      <c r="B29" s="26" t="s">
        <v>12</v>
      </c>
      <c r="C29" s="22">
        <f aca="true" t="shared" si="8" ref="C29:R29">C28/C27</f>
        <v>26.4</v>
      </c>
      <c r="D29" s="23">
        <f t="shared" si="8"/>
        <v>118.99186550976138</v>
      </c>
      <c r="E29" s="23">
        <f t="shared" si="8"/>
        <v>48.89734188817599</v>
      </c>
      <c r="F29" s="23">
        <f t="shared" si="8"/>
        <v>15.60424636572303</v>
      </c>
      <c r="G29" s="23">
        <f t="shared" si="8"/>
        <v>5.262646499048382</v>
      </c>
      <c r="H29" s="23">
        <f t="shared" si="8"/>
        <v>10.613307144610852</v>
      </c>
      <c r="I29" s="23">
        <f t="shared" si="8"/>
        <v>3.6193505923650724</v>
      </c>
      <c r="J29" s="23">
        <f t="shared" si="8"/>
        <v>5.442388758782202</v>
      </c>
      <c r="K29" s="23">
        <f t="shared" si="8"/>
        <v>-14.925287356321839</v>
      </c>
      <c r="L29" s="23">
        <f t="shared" si="8"/>
        <v>6.939087263700592</v>
      </c>
      <c r="M29" s="23">
        <f t="shared" si="8"/>
        <v>16.871886120996443</v>
      </c>
      <c r="N29" s="23">
        <f t="shared" si="8"/>
        <v>3.6014990630855714</v>
      </c>
      <c r="O29" s="23">
        <f t="shared" si="8"/>
        <v>4.652593486127865</v>
      </c>
      <c r="P29" s="23">
        <f t="shared" si="8"/>
        <v>18.64421190320471</v>
      </c>
      <c r="Q29" s="23">
        <f t="shared" si="8"/>
        <v>22.772375690607735</v>
      </c>
      <c r="R29" s="24">
        <f t="shared" si="8"/>
        <v>10.050522648083623</v>
      </c>
      <c r="S29" s="1"/>
    </row>
    <row r="30" spans="1:19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2.75">
      <c r="A31" s="48" t="s">
        <v>18</v>
      </c>
      <c r="B31" s="48"/>
      <c r="C31" s="48"/>
      <c r="D31" s="48"/>
      <c r="E31" s="48"/>
      <c r="F31" s="48"/>
      <c r="G31" s="48"/>
      <c r="H31" s="48"/>
      <c r="I31" s="48"/>
      <c r="J31" s="48"/>
      <c r="K31" s="1"/>
      <c r="L31" s="1"/>
      <c r="M31" s="1"/>
      <c r="N31" s="1"/>
      <c r="O31" s="1"/>
      <c r="P31" s="1"/>
      <c r="Q31" s="1"/>
      <c r="R31" s="1"/>
      <c r="S31" s="1"/>
    </row>
    <row r="32" spans="1:19" ht="12.75">
      <c r="A32" s="3" t="s">
        <v>19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2.75">
      <c r="A34" s="3" t="s">
        <v>20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2.75">
      <c r="A35" s="3" t="s">
        <v>21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5.75">
      <c r="A39" s="37" t="s">
        <v>0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1"/>
    </row>
    <row r="40" spans="1:19" ht="15.75">
      <c r="A40" s="37" t="s">
        <v>1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1"/>
    </row>
    <row r="41" spans="1:19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2"/>
      <c r="S41" s="1"/>
    </row>
    <row r="42" spans="1:19" ht="12.75">
      <c r="A42" s="3" t="s">
        <v>2</v>
      </c>
      <c r="B42" s="1"/>
      <c r="C42" s="4" t="s">
        <v>22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2" t="s">
        <v>23</v>
      </c>
      <c r="S42" s="1"/>
    </row>
    <row r="43" spans="1:19" ht="13.5" thickBot="1">
      <c r="A43" s="3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2" t="s">
        <v>5</v>
      </c>
      <c r="S43" s="1"/>
    </row>
    <row r="44" spans="1:19" ht="12.75">
      <c r="A44" s="38" t="s">
        <v>6</v>
      </c>
      <c r="B44" s="40" t="s">
        <v>7</v>
      </c>
      <c r="C44" s="38" t="s">
        <v>8</v>
      </c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3"/>
      <c r="S44" s="1"/>
    </row>
    <row r="45" spans="1:19" ht="13.5" thickBot="1">
      <c r="A45" s="39"/>
      <c r="B45" s="41"/>
      <c r="C45" s="6">
        <v>1991</v>
      </c>
      <c r="D45" s="7">
        <v>1992</v>
      </c>
      <c r="E45" s="7">
        <v>1993</v>
      </c>
      <c r="F45" s="7">
        <v>1994</v>
      </c>
      <c r="G45" s="7">
        <v>1995</v>
      </c>
      <c r="H45" s="7">
        <v>1996</v>
      </c>
      <c r="I45" s="7">
        <v>1997</v>
      </c>
      <c r="J45" s="7">
        <v>1998</v>
      </c>
      <c r="K45" s="7">
        <v>1999</v>
      </c>
      <c r="L45" s="7">
        <v>2000</v>
      </c>
      <c r="M45" s="7">
        <v>2001</v>
      </c>
      <c r="N45" s="7">
        <v>2002</v>
      </c>
      <c r="O45" s="7">
        <v>2003</v>
      </c>
      <c r="P45" s="7">
        <v>2004</v>
      </c>
      <c r="Q45" s="7">
        <v>2005</v>
      </c>
      <c r="R45" s="8">
        <v>2006</v>
      </c>
      <c r="S45" s="1"/>
    </row>
    <row r="46" spans="1:19" ht="12.75">
      <c r="A46" s="44" t="s">
        <v>9</v>
      </c>
      <c r="B46" s="9" t="s">
        <v>10</v>
      </c>
      <c r="C46" s="35">
        <v>0</v>
      </c>
      <c r="D46" s="11">
        <v>110</v>
      </c>
      <c r="E46" s="11">
        <v>110</v>
      </c>
      <c r="F46" s="11">
        <v>110</v>
      </c>
      <c r="G46" s="11">
        <v>110</v>
      </c>
      <c r="H46" s="11">
        <v>110</v>
      </c>
      <c r="I46" s="11">
        <v>110</v>
      </c>
      <c r="J46" s="11">
        <v>110</v>
      </c>
      <c r="K46" s="11">
        <v>110</v>
      </c>
      <c r="L46" s="11">
        <v>110</v>
      </c>
      <c r="M46" s="11">
        <v>110</v>
      </c>
      <c r="N46" s="11">
        <v>110</v>
      </c>
      <c r="O46" s="11">
        <v>110</v>
      </c>
      <c r="P46" s="11">
        <v>110</v>
      </c>
      <c r="Q46" s="11">
        <v>110</v>
      </c>
      <c r="R46" s="12">
        <v>169</v>
      </c>
      <c r="S46" s="1"/>
    </row>
    <row r="47" spans="1:19" ht="12.75">
      <c r="A47" s="45"/>
      <c r="B47" s="13" t="s">
        <v>11</v>
      </c>
      <c r="C47" s="36">
        <v>0</v>
      </c>
      <c r="D47" s="15">
        <v>12235</v>
      </c>
      <c r="E47" s="15">
        <v>12235</v>
      </c>
      <c r="F47" s="15">
        <v>12235</v>
      </c>
      <c r="G47" s="15">
        <v>12235</v>
      </c>
      <c r="H47" s="15">
        <v>12235</v>
      </c>
      <c r="I47" s="15">
        <v>12235</v>
      </c>
      <c r="J47" s="15">
        <v>12235</v>
      </c>
      <c r="K47" s="15">
        <v>12235</v>
      </c>
      <c r="L47" s="15">
        <v>12235</v>
      </c>
      <c r="M47" s="15">
        <v>12235</v>
      </c>
      <c r="N47" s="15">
        <v>12235</v>
      </c>
      <c r="O47" s="15">
        <v>12235</v>
      </c>
      <c r="P47" s="15">
        <v>12235</v>
      </c>
      <c r="Q47" s="15">
        <v>12235</v>
      </c>
      <c r="R47" s="16">
        <v>16279</v>
      </c>
      <c r="S47" s="1"/>
    </row>
    <row r="48" spans="1:19" ht="12.75">
      <c r="A48" s="45"/>
      <c r="B48" s="13" t="s">
        <v>12</v>
      </c>
      <c r="C48" s="20">
        <v>0</v>
      </c>
      <c r="D48" s="18">
        <f>D47/D46</f>
        <v>111.22727272727273</v>
      </c>
      <c r="E48" s="18">
        <f aca="true" t="shared" si="9" ref="E48:R48">E47/E46</f>
        <v>111.22727272727273</v>
      </c>
      <c r="F48" s="18">
        <f t="shared" si="9"/>
        <v>111.22727272727273</v>
      </c>
      <c r="G48" s="18">
        <f t="shared" si="9"/>
        <v>111.22727272727273</v>
      </c>
      <c r="H48" s="18">
        <f t="shared" si="9"/>
        <v>111.22727272727273</v>
      </c>
      <c r="I48" s="18">
        <f t="shared" si="9"/>
        <v>111.22727272727273</v>
      </c>
      <c r="J48" s="18">
        <f t="shared" si="9"/>
        <v>111.22727272727273</v>
      </c>
      <c r="K48" s="18">
        <f t="shared" si="9"/>
        <v>111.22727272727273</v>
      </c>
      <c r="L48" s="18">
        <f t="shared" si="9"/>
        <v>111.22727272727273</v>
      </c>
      <c r="M48" s="18">
        <f t="shared" si="9"/>
        <v>111.22727272727273</v>
      </c>
      <c r="N48" s="18">
        <f t="shared" si="9"/>
        <v>111.22727272727273</v>
      </c>
      <c r="O48" s="18">
        <f t="shared" si="9"/>
        <v>111.22727272727273</v>
      </c>
      <c r="P48" s="18">
        <f t="shared" si="9"/>
        <v>111.22727272727273</v>
      </c>
      <c r="Q48" s="18">
        <f t="shared" si="9"/>
        <v>111.22727272727273</v>
      </c>
      <c r="R48" s="19">
        <f t="shared" si="9"/>
        <v>96.32544378698225</v>
      </c>
      <c r="S48" s="1"/>
    </row>
    <row r="49" spans="1:19" ht="12.75">
      <c r="A49" s="46" t="s">
        <v>13</v>
      </c>
      <c r="B49" s="13" t="s">
        <v>10</v>
      </c>
      <c r="C49" s="36">
        <v>0</v>
      </c>
      <c r="D49" s="15">
        <v>14</v>
      </c>
      <c r="E49" s="15">
        <v>17</v>
      </c>
      <c r="F49" s="15">
        <v>18</v>
      </c>
      <c r="G49" s="15">
        <v>25</v>
      </c>
      <c r="H49" s="15">
        <v>35</v>
      </c>
      <c r="I49" s="15">
        <v>35</v>
      </c>
      <c r="J49" s="15">
        <v>35</v>
      </c>
      <c r="K49" s="15">
        <v>36</v>
      </c>
      <c r="L49" s="15">
        <v>36</v>
      </c>
      <c r="M49" s="15">
        <v>36</v>
      </c>
      <c r="N49" s="15">
        <v>36</v>
      </c>
      <c r="O49" s="15">
        <v>36</v>
      </c>
      <c r="P49" s="15">
        <v>36</v>
      </c>
      <c r="Q49" s="15">
        <v>36</v>
      </c>
      <c r="R49" s="16">
        <v>50</v>
      </c>
      <c r="S49" s="1"/>
    </row>
    <row r="50" spans="1:19" ht="12.75">
      <c r="A50" s="46"/>
      <c r="B50" s="13" t="s">
        <v>14</v>
      </c>
      <c r="C50" s="20">
        <v>0</v>
      </c>
      <c r="D50" s="18">
        <f aca="true" t="shared" si="10" ref="D50:R50">D49/D46*100</f>
        <v>12.727272727272727</v>
      </c>
      <c r="E50" s="18">
        <f t="shared" si="10"/>
        <v>15.454545454545453</v>
      </c>
      <c r="F50" s="18">
        <f t="shared" si="10"/>
        <v>16.363636363636363</v>
      </c>
      <c r="G50" s="18">
        <f t="shared" si="10"/>
        <v>22.727272727272727</v>
      </c>
      <c r="H50" s="18">
        <f t="shared" si="10"/>
        <v>31.818181818181817</v>
      </c>
      <c r="I50" s="18">
        <f t="shared" si="10"/>
        <v>31.818181818181817</v>
      </c>
      <c r="J50" s="18">
        <f t="shared" si="10"/>
        <v>31.818181818181817</v>
      </c>
      <c r="K50" s="18">
        <f t="shared" si="10"/>
        <v>32.72727272727273</v>
      </c>
      <c r="L50" s="18">
        <f t="shared" si="10"/>
        <v>32.72727272727273</v>
      </c>
      <c r="M50" s="18">
        <f t="shared" si="10"/>
        <v>32.72727272727273</v>
      </c>
      <c r="N50" s="18">
        <f t="shared" si="10"/>
        <v>32.72727272727273</v>
      </c>
      <c r="O50" s="18">
        <f t="shared" si="10"/>
        <v>32.72727272727273</v>
      </c>
      <c r="P50" s="18">
        <f t="shared" si="10"/>
        <v>32.72727272727273</v>
      </c>
      <c r="Q50" s="18">
        <f t="shared" si="10"/>
        <v>32.72727272727273</v>
      </c>
      <c r="R50" s="19">
        <f t="shared" si="10"/>
        <v>29.585798816568047</v>
      </c>
      <c r="S50" s="1"/>
    </row>
    <row r="51" spans="1:19" ht="12.75">
      <c r="A51" s="46"/>
      <c r="B51" s="13" t="s">
        <v>11</v>
      </c>
      <c r="C51" s="36">
        <v>0</v>
      </c>
      <c r="D51" s="15">
        <v>9959</v>
      </c>
      <c r="E51" s="15">
        <v>11270</v>
      </c>
      <c r="F51" s="15">
        <v>11479</v>
      </c>
      <c r="G51" s="15">
        <v>11943</v>
      </c>
      <c r="H51" s="15">
        <v>12085</v>
      </c>
      <c r="I51" s="15">
        <v>12085</v>
      </c>
      <c r="J51" s="15">
        <v>12085</v>
      </c>
      <c r="K51" s="15">
        <v>12184</v>
      </c>
      <c r="L51" s="15">
        <v>12184</v>
      </c>
      <c r="M51" s="15">
        <v>12184</v>
      </c>
      <c r="N51" s="15">
        <v>12184</v>
      </c>
      <c r="O51" s="15">
        <v>12184</v>
      </c>
      <c r="P51" s="15">
        <v>12184</v>
      </c>
      <c r="Q51" s="15">
        <v>12184</v>
      </c>
      <c r="R51" s="16">
        <v>15737</v>
      </c>
      <c r="S51" s="1"/>
    </row>
    <row r="52" spans="1:19" ht="12.75">
      <c r="A52" s="46"/>
      <c r="B52" s="13" t="s">
        <v>14</v>
      </c>
      <c r="C52" s="20">
        <v>0</v>
      </c>
      <c r="D52" s="18">
        <f aca="true" t="shared" si="11" ref="D52:R52">D51/D47*100</f>
        <v>81.39762975071517</v>
      </c>
      <c r="E52" s="18">
        <f t="shared" si="11"/>
        <v>92.11279117286473</v>
      </c>
      <c r="F52" s="18">
        <f t="shared" si="11"/>
        <v>93.8210053126277</v>
      </c>
      <c r="G52" s="18">
        <f t="shared" si="11"/>
        <v>97.61340416836943</v>
      </c>
      <c r="H52" s="18">
        <f t="shared" si="11"/>
        <v>98.77400899060073</v>
      </c>
      <c r="I52" s="18">
        <f t="shared" si="11"/>
        <v>98.77400899060073</v>
      </c>
      <c r="J52" s="18">
        <f t="shared" si="11"/>
        <v>98.77400899060073</v>
      </c>
      <c r="K52" s="18">
        <f t="shared" si="11"/>
        <v>99.58316305680425</v>
      </c>
      <c r="L52" s="18">
        <f t="shared" si="11"/>
        <v>99.58316305680425</v>
      </c>
      <c r="M52" s="18">
        <f t="shared" si="11"/>
        <v>99.58316305680425</v>
      </c>
      <c r="N52" s="18">
        <f t="shared" si="11"/>
        <v>99.58316305680425</v>
      </c>
      <c r="O52" s="18">
        <f t="shared" si="11"/>
        <v>99.58316305680425</v>
      </c>
      <c r="P52" s="18">
        <f t="shared" si="11"/>
        <v>99.58316305680425</v>
      </c>
      <c r="Q52" s="18">
        <f t="shared" si="11"/>
        <v>99.58316305680425</v>
      </c>
      <c r="R52" s="19">
        <f t="shared" si="11"/>
        <v>96.67055715953067</v>
      </c>
      <c r="S52" s="1"/>
    </row>
    <row r="53" spans="1:19" ht="13.5" thickBot="1">
      <c r="A53" s="47"/>
      <c r="B53" s="21" t="s">
        <v>12</v>
      </c>
      <c r="C53" s="22">
        <v>0</v>
      </c>
      <c r="D53" s="23">
        <f aca="true" t="shared" si="12" ref="D53:R53">D51/D49</f>
        <v>711.3571428571429</v>
      </c>
      <c r="E53" s="23">
        <f t="shared" si="12"/>
        <v>662.9411764705883</v>
      </c>
      <c r="F53" s="23">
        <f t="shared" si="12"/>
        <v>637.7222222222222</v>
      </c>
      <c r="G53" s="23">
        <f t="shared" si="12"/>
        <v>477.72</v>
      </c>
      <c r="H53" s="23">
        <f t="shared" si="12"/>
        <v>345.2857142857143</v>
      </c>
      <c r="I53" s="23">
        <f t="shared" si="12"/>
        <v>345.2857142857143</v>
      </c>
      <c r="J53" s="23">
        <f t="shared" si="12"/>
        <v>345.2857142857143</v>
      </c>
      <c r="K53" s="23">
        <f t="shared" si="12"/>
        <v>338.44444444444446</v>
      </c>
      <c r="L53" s="23">
        <f t="shared" si="12"/>
        <v>338.44444444444446</v>
      </c>
      <c r="M53" s="23">
        <f t="shared" si="12"/>
        <v>338.44444444444446</v>
      </c>
      <c r="N53" s="23">
        <f t="shared" si="12"/>
        <v>338.44444444444446</v>
      </c>
      <c r="O53" s="23">
        <f t="shared" si="12"/>
        <v>338.44444444444446</v>
      </c>
      <c r="P53" s="23">
        <f t="shared" si="12"/>
        <v>338.44444444444446</v>
      </c>
      <c r="Q53" s="23">
        <f t="shared" si="12"/>
        <v>338.44444444444446</v>
      </c>
      <c r="R53" s="24">
        <f t="shared" si="12"/>
        <v>314.74</v>
      </c>
      <c r="S53" s="1"/>
    </row>
    <row r="54" spans="1:19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3.5" thickBo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2" t="s">
        <v>15</v>
      </c>
      <c r="S57" s="1"/>
    </row>
    <row r="58" spans="1:19" ht="12.75">
      <c r="A58" s="38" t="s">
        <v>6</v>
      </c>
      <c r="B58" s="40" t="s">
        <v>7</v>
      </c>
      <c r="C58" s="38" t="s">
        <v>16</v>
      </c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3"/>
      <c r="S58" s="1"/>
    </row>
    <row r="59" spans="1:19" ht="13.5" thickBot="1">
      <c r="A59" s="39"/>
      <c r="B59" s="41"/>
      <c r="C59" s="6">
        <v>1991</v>
      </c>
      <c r="D59" s="7">
        <v>1992</v>
      </c>
      <c r="E59" s="7">
        <v>1993</v>
      </c>
      <c r="F59" s="7">
        <v>1994</v>
      </c>
      <c r="G59" s="7">
        <v>1995</v>
      </c>
      <c r="H59" s="7">
        <v>1996</v>
      </c>
      <c r="I59" s="7">
        <v>1997</v>
      </c>
      <c r="J59" s="7">
        <v>1998</v>
      </c>
      <c r="K59" s="7">
        <v>1999</v>
      </c>
      <c r="L59" s="7">
        <v>2000</v>
      </c>
      <c r="M59" s="7">
        <v>2001</v>
      </c>
      <c r="N59" s="7">
        <v>2002</v>
      </c>
      <c r="O59" s="7">
        <v>2003</v>
      </c>
      <c r="P59" s="7">
        <v>2004</v>
      </c>
      <c r="Q59" s="7">
        <v>2005</v>
      </c>
      <c r="R59" s="8">
        <v>2006</v>
      </c>
      <c r="S59" s="1"/>
    </row>
    <row r="60" spans="1:19" ht="12.75">
      <c r="A60" s="44" t="s">
        <v>9</v>
      </c>
      <c r="B60" s="9" t="s">
        <v>10</v>
      </c>
      <c r="C60" s="28">
        <f>C46</f>
        <v>0</v>
      </c>
      <c r="D60" s="29">
        <f>D46-C46</f>
        <v>110</v>
      </c>
      <c r="E60" s="29">
        <f aca="true" t="shared" si="13" ref="E60:R61">E46-D46</f>
        <v>0</v>
      </c>
      <c r="F60" s="29">
        <f t="shared" si="13"/>
        <v>0</v>
      </c>
      <c r="G60" s="29">
        <f t="shared" si="13"/>
        <v>0</v>
      </c>
      <c r="H60" s="29">
        <f t="shared" si="13"/>
        <v>0</v>
      </c>
      <c r="I60" s="29">
        <f t="shared" si="13"/>
        <v>0</v>
      </c>
      <c r="J60" s="29">
        <f t="shared" si="13"/>
        <v>0</v>
      </c>
      <c r="K60" s="29">
        <f t="shared" si="13"/>
        <v>0</v>
      </c>
      <c r="L60" s="29">
        <f t="shared" si="13"/>
        <v>0</v>
      </c>
      <c r="M60" s="29">
        <f t="shared" si="13"/>
        <v>0</v>
      </c>
      <c r="N60" s="29">
        <f t="shared" si="13"/>
        <v>0</v>
      </c>
      <c r="O60" s="29">
        <f t="shared" si="13"/>
        <v>0</v>
      </c>
      <c r="P60" s="29">
        <f t="shared" si="13"/>
        <v>0</v>
      </c>
      <c r="Q60" s="29">
        <f t="shared" si="13"/>
        <v>0</v>
      </c>
      <c r="R60" s="30">
        <f t="shared" si="13"/>
        <v>59</v>
      </c>
      <c r="S60" s="1"/>
    </row>
    <row r="61" spans="1:19" ht="12.75">
      <c r="A61" s="45"/>
      <c r="B61" s="13" t="s">
        <v>11</v>
      </c>
      <c r="C61" s="32">
        <f>C47</f>
        <v>0</v>
      </c>
      <c r="D61" s="33">
        <f>D47-C47</f>
        <v>12235</v>
      </c>
      <c r="E61" s="33">
        <f t="shared" si="13"/>
        <v>0</v>
      </c>
      <c r="F61" s="33">
        <f t="shared" si="13"/>
        <v>0</v>
      </c>
      <c r="G61" s="33">
        <f t="shared" si="13"/>
        <v>0</v>
      </c>
      <c r="H61" s="33">
        <f t="shared" si="13"/>
        <v>0</v>
      </c>
      <c r="I61" s="33">
        <f t="shared" si="13"/>
        <v>0</v>
      </c>
      <c r="J61" s="33">
        <f t="shared" si="13"/>
        <v>0</v>
      </c>
      <c r="K61" s="33">
        <f t="shared" si="13"/>
        <v>0</v>
      </c>
      <c r="L61" s="33">
        <f t="shared" si="13"/>
        <v>0</v>
      </c>
      <c r="M61" s="33">
        <f t="shared" si="13"/>
        <v>0</v>
      </c>
      <c r="N61" s="33">
        <f t="shared" si="13"/>
        <v>0</v>
      </c>
      <c r="O61" s="33">
        <f t="shared" si="13"/>
        <v>0</v>
      </c>
      <c r="P61" s="33">
        <f t="shared" si="13"/>
        <v>0</v>
      </c>
      <c r="Q61" s="33">
        <f t="shared" si="13"/>
        <v>0</v>
      </c>
      <c r="R61" s="34">
        <f t="shared" si="13"/>
        <v>4044</v>
      </c>
      <c r="S61" s="1"/>
    </row>
    <row r="62" spans="1:19" ht="12.75">
      <c r="A62" s="45"/>
      <c r="B62" s="13" t="s">
        <v>12</v>
      </c>
      <c r="C62" s="20">
        <v>0</v>
      </c>
      <c r="D62" s="18">
        <f>D61/D60</f>
        <v>111.22727272727273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9">
        <f>R61/R60</f>
        <v>68.54237288135593</v>
      </c>
      <c r="S62" s="1"/>
    </row>
    <row r="63" spans="1:19" ht="12.75">
      <c r="A63" s="46" t="s">
        <v>13</v>
      </c>
      <c r="B63" s="13" t="s">
        <v>10</v>
      </c>
      <c r="C63" s="32">
        <f>C49</f>
        <v>0</v>
      </c>
      <c r="D63" s="33">
        <f>D49-C49</f>
        <v>14</v>
      </c>
      <c r="E63" s="33">
        <f aca="true" t="shared" si="14" ref="E63:R63">E49-D49</f>
        <v>3</v>
      </c>
      <c r="F63" s="33">
        <f t="shared" si="14"/>
        <v>1</v>
      </c>
      <c r="G63" s="33">
        <f t="shared" si="14"/>
        <v>7</v>
      </c>
      <c r="H63" s="33">
        <f t="shared" si="14"/>
        <v>10</v>
      </c>
      <c r="I63" s="33">
        <f t="shared" si="14"/>
        <v>0</v>
      </c>
      <c r="J63" s="33">
        <f t="shared" si="14"/>
        <v>0</v>
      </c>
      <c r="K63" s="33">
        <f t="shared" si="14"/>
        <v>1</v>
      </c>
      <c r="L63" s="33">
        <f t="shared" si="14"/>
        <v>0</v>
      </c>
      <c r="M63" s="33">
        <f t="shared" si="14"/>
        <v>0</v>
      </c>
      <c r="N63" s="33">
        <f t="shared" si="14"/>
        <v>0</v>
      </c>
      <c r="O63" s="33">
        <f t="shared" si="14"/>
        <v>0</v>
      </c>
      <c r="P63" s="33">
        <f t="shared" si="14"/>
        <v>0</v>
      </c>
      <c r="Q63" s="33">
        <f t="shared" si="14"/>
        <v>0</v>
      </c>
      <c r="R63" s="34">
        <f t="shared" si="14"/>
        <v>14</v>
      </c>
      <c r="S63" s="1"/>
    </row>
    <row r="64" spans="1:19" ht="12.75">
      <c r="A64" s="46"/>
      <c r="B64" s="13" t="s">
        <v>11</v>
      </c>
      <c r="C64" s="32">
        <f>C51</f>
        <v>0</v>
      </c>
      <c r="D64" s="33">
        <f>D51-C51</f>
        <v>9959</v>
      </c>
      <c r="E64" s="33">
        <f aca="true" t="shared" si="15" ref="E64:R64">E51-D51</f>
        <v>1311</v>
      </c>
      <c r="F64" s="33">
        <f t="shared" si="15"/>
        <v>209</v>
      </c>
      <c r="G64" s="33">
        <f t="shared" si="15"/>
        <v>464</v>
      </c>
      <c r="H64" s="33">
        <f t="shared" si="15"/>
        <v>142</v>
      </c>
      <c r="I64" s="33">
        <f t="shared" si="15"/>
        <v>0</v>
      </c>
      <c r="J64" s="33">
        <f t="shared" si="15"/>
        <v>0</v>
      </c>
      <c r="K64" s="33">
        <f t="shared" si="15"/>
        <v>99</v>
      </c>
      <c r="L64" s="33">
        <f t="shared" si="15"/>
        <v>0</v>
      </c>
      <c r="M64" s="33">
        <f t="shared" si="15"/>
        <v>0</v>
      </c>
      <c r="N64" s="33">
        <f t="shared" si="15"/>
        <v>0</v>
      </c>
      <c r="O64" s="33">
        <f t="shared" si="15"/>
        <v>0</v>
      </c>
      <c r="P64" s="33">
        <f t="shared" si="15"/>
        <v>0</v>
      </c>
      <c r="Q64" s="33">
        <f t="shared" si="15"/>
        <v>0</v>
      </c>
      <c r="R64" s="34">
        <f t="shared" si="15"/>
        <v>3553</v>
      </c>
      <c r="S64" s="1"/>
    </row>
    <row r="65" spans="1:19" ht="13.5" thickBot="1">
      <c r="A65" s="47"/>
      <c r="B65" s="21" t="s">
        <v>12</v>
      </c>
      <c r="C65" s="22">
        <v>0</v>
      </c>
      <c r="D65" s="23">
        <f>D64/D63</f>
        <v>711.3571428571429</v>
      </c>
      <c r="E65" s="23">
        <f>E64/E63</f>
        <v>437</v>
      </c>
      <c r="F65" s="23">
        <f>F64/F63</f>
        <v>209</v>
      </c>
      <c r="G65" s="23">
        <f>G64/G63</f>
        <v>66.28571428571429</v>
      </c>
      <c r="H65" s="23">
        <f>H64/H63</f>
        <v>14.2</v>
      </c>
      <c r="I65" s="23">
        <v>0</v>
      </c>
      <c r="J65" s="23">
        <v>0</v>
      </c>
      <c r="K65" s="23">
        <f>K64/K63</f>
        <v>99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4">
        <f>R64/R63</f>
        <v>253.78571428571428</v>
      </c>
      <c r="S65" s="1"/>
    </row>
    <row r="66" spans="1:19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3" t="s">
        <v>19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2.75">
      <c r="A69" s="3" t="s">
        <v>20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2.75">
      <c r="A70" s="3" t="s">
        <v>21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5.75">
      <c r="A74" s="37" t="s">
        <v>0</v>
      </c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1"/>
    </row>
    <row r="75" spans="1:19" ht="15.75">
      <c r="A75" s="37" t="s">
        <v>1</v>
      </c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1"/>
    </row>
    <row r="76" spans="1:19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2"/>
      <c r="S76" s="1"/>
    </row>
    <row r="77" spans="1:19" ht="12.75">
      <c r="A77" s="3" t="s">
        <v>2</v>
      </c>
      <c r="B77" s="1"/>
      <c r="C77" s="4" t="s">
        <v>24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2" t="s">
        <v>25</v>
      </c>
      <c r="S77" s="1"/>
    </row>
    <row r="78" spans="1:19" ht="13.5" thickBot="1">
      <c r="A78" s="3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2" t="s">
        <v>5</v>
      </c>
      <c r="S78" s="1"/>
    </row>
    <row r="79" spans="1:19" ht="12.75">
      <c r="A79" s="38" t="s">
        <v>6</v>
      </c>
      <c r="B79" s="40" t="s">
        <v>7</v>
      </c>
      <c r="C79" s="38" t="s">
        <v>8</v>
      </c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3"/>
      <c r="S79" s="1"/>
    </row>
    <row r="80" spans="1:19" ht="13.5" thickBot="1">
      <c r="A80" s="39"/>
      <c r="B80" s="41"/>
      <c r="C80" s="6">
        <v>1991</v>
      </c>
      <c r="D80" s="7">
        <v>1992</v>
      </c>
      <c r="E80" s="7">
        <v>1993</v>
      </c>
      <c r="F80" s="7">
        <v>1994</v>
      </c>
      <c r="G80" s="7">
        <v>1995</v>
      </c>
      <c r="H80" s="7">
        <v>1996</v>
      </c>
      <c r="I80" s="7">
        <v>1997</v>
      </c>
      <c r="J80" s="7">
        <v>1998</v>
      </c>
      <c r="K80" s="7">
        <v>1999</v>
      </c>
      <c r="L80" s="7">
        <v>2000</v>
      </c>
      <c r="M80" s="7">
        <v>2001</v>
      </c>
      <c r="N80" s="7">
        <v>2002</v>
      </c>
      <c r="O80" s="7">
        <v>2003</v>
      </c>
      <c r="P80" s="7">
        <v>2004</v>
      </c>
      <c r="Q80" s="7">
        <v>2005</v>
      </c>
      <c r="R80" s="8">
        <v>2006</v>
      </c>
      <c r="S80" s="1"/>
    </row>
    <row r="81" spans="1:19" ht="12.75">
      <c r="A81" s="44" t="s">
        <v>9</v>
      </c>
      <c r="B81" s="9" t="s">
        <v>10</v>
      </c>
      <c r="C81" s="35">
        <v>0</v>
      </c>
      <c r="D81" s="11">
        <v>585</v>
      </c>
      <c r="E81" s="11">
        <v>748</v>
      </c>
      <c r="F81" s="11">
        <v>860</v>
      </c>
      <c r="G81" s="11">
        <v>925</v>
      </c>
      <c r="H81" s="11">
        <v>930</v>
      </c>
      <c r="I81" s="11">
        <v>1736</v>
      </c>
      <c r="J81" s="11">
        <v>2088</v>
      </c>
      <c r="K81" s="11">
        <v>2118</v>
      </c>
      <c r="L81" s="11">
        <v>2147</v>
      </c>
      <c r="M81" s="11">
        <v>2184</v>
      </c>
      <c r="N81" s="11">
        <v>2210</v>
      </c>
      <c r="O81" s="11">
        <v>2240</v>
      </c>
      <c r="P81" s="11">
        <v>2253</v>
      </c>
      <c r="Q81" s="11">
        <v>2264</v>
      </c>
      <c r="R81" s="12">
        <v>2300</v>
      </c>
      <c r="S81" s="1"/>
    </row>
    <row r="82" spans="1:19" ht="12.75">
      <c r="A82" s="45"/>
      <c r="B82" s="13" t="s">
        <v>11</v>
      </c>
      <c r="C82" s="36">
        <v>0</v>
      </c>
      <c r="D82" s="15">
        <v>34158</v>
      </c>
      <c r="E82" s="15">
        <v>34484</v>
      </c>
      <c r="F82" s="15">
        <v>34806</v>
      </c>
      <c r="G82" s="15">
        <v>34877</v>
      </c>
      <c r="H82" s="15">
        <v>34963</v>
      </c>
      <c r="I82" s="15">
        <v>48343</v>
      </c>
      <c r="J82" s="15">
        <v>48989</v>
      </c>
      <c r="K82" s="15">
        <v>49463</v>
      </c>
      <c r="L82" s="15">
        <v>49588</v>
      </c>
      <c r="M82" s="15">
        <v>49904</v>
      </c>
      <c r="N82" s="15">
        <v>49933</v>
      </c>
      <c r="O82" s="15">
        <v>50089</v>
      </c>
      <c r="P82" s="15">
        <v>50185</v>
      </c>
      <c r="Q82" s="15">
        <v>50399</v>
      </c>
      <c r="R82" s="16">
        <v>51171</v>
      </c>
      <c r="S82" s="1"/>
    </row>
    <row r="83" spans="1:19" ht="12.75">
      <c r="A83" s="45"/>
      <c r="B83" s="13" t="s">
        <v>12</v>
      </c>
      <c r="C83" s="20">
        <v>0</v>
      </c>
      <c r="D83" s="18">
        <f>D82/D81</f>
        <v>58.38974358974359</v>
      </c>
      <c r="E83" s="18">
        <f aca="true" t="shared" si="16" ref="E83:R83">E82/E81</f>
        <v>46.101604278074866</v>
      </c>
      <c r="F83" s="18">
        <f t="shared" si="16"/>
        <v>40.472093023255816</v>
      </c>
      <c r="G83" s="18">
        <f t="shared" si="16"/>
        <v>37.70486486486487</v>
      </c>
      <c r="H83" s="18">
        <f t="shared" si="16"/>
        <v>37.59462365591398</v>
      </c>
      <c r="I83" s="18">
        <f t="shared" si="16"/>
        <v>27.847350230414747</v>
      </c>
      <c r="J83" s="18">
        <f t="shared" si="16"/>
        <v>23.462164750957854</v>
      </c>
      <c r="K83" s="18">
        <f t="shared" si="16"/>
        <v>23.35363550519358</v>
      </c>
      <c r="L83" s="18">
        <f t="shared" si="16"/>
        <v>23.096413600372614</v>
      </c>
      <c r="M83" s="18">
        <f t="shared" si="16"/>
        <v>22.84981684981685</v>
      </c>
      <c r="N83" s="18">
        <f t="shared" si="16"/>
        <v>22.594117647058823</v>
      </c>
      <c r="O83" s="18">
        <f t="shared" si="16"/>
        <v>22.361160714285713</v>
      </c>
      <c r="P83" s="18">
        <f t="shared" si="16"/>
        <v>22.274744784731467</v>
      </c>
      <c r="Q83" s="18">
        <f t="shared" si="16"/>
        <v>22.261042402826856</v>
      </c>
      <c r="R83" s="19">
        <f t="shared" si="16"/>
        <v>22.248260869565218</v>
      </c>
      <c r="S83" s="1"/>
    </row>
    <row r="84" spans="1:19" ht="12.75">
      <c r="A84" s="46" t="s">
        <v>13</v>
      </c>
      <c r="B84" s="13" t="s">
        <v>10</v>
      </c>
      <c r="C84" s="36">
        <v>0</v>
      </c>
      <c r="D84" s="15">
        <v>480</v>
      </c>
      <c r="E84" s="15">
        <v>721</v>
      </c>
      <c r="F84" s="15">
        <v>780</v>
      </c>
      <c r="G84" s="15">
        <v>790</v>
      </c>
      <c r="H84" s="15">
        <v>792</v>
      </c>
      <c r="I84" s="15">
        <v>1111</v>
      </c>
      <c r="J84" s="15">
        <v>1488</v>
      </c>
      <c r="K84" s="15">
        <v>1540</v>
      </c>
      <c r="L84" s="15">
        <v>1575</v>
      </c>
      <c r="M84" s="15">
        <v>1585</v>
      </c>
      <c r="N84" s="15">
        <v>1608</v>
      </c>
      <c r="O84" s="15">
        <v>1641</v>
      </c>
      <c r="P84" s="15">
        <v>1654</v>
      </c>
      <c r="Q84" s="15">
        <v>1675</v>
      </c>
      <c r="R84" s="16">
        <v>1689</v>
      </c>
      <c r="S84" s="1"/>
    </row>
    <row r="85" spans="1:19" ht="12.75">
      <c r="A85" s="46"/>
      <c r="B85" s="13" t="s">
        <v>14</v>
      </c>
      <c r="C85" s="20">
        <v>0</v>
      </c>
      <c r="D85" s="18">
        <f aca="true" t="shared" si="17" ref="D85:R85">D84/D81*100</f>
        <v>82.05128205128204</v>
      </c>
      <c r="E85" s="18">
        <f t="shared" si="17"/>
        <v>96.3903743315508</v>
      </c>
      <c r="F85" s="18">
        <f t="shared" si="17"/>
        <v>90.69767441860465</v>
      </c>
      <c r="G85" s="18">
        <f t="shared" si="17"/>
        <v>85.4054054054054</v>
      </c>
      <c r="H85" s="18">
        <f t="shared" si="17"/>
        <v>85.16129032258064</v>
      </c>
      <c r="I85" s="18">
        <f t="shared" si="17"/>
        <v>63.99769585253456</v>
      </c>
      <c r="J85" s="18">
        <f t="shared" si="17"/>
        <v>71.26436781609196</v>
      </c>
      <c r="K85" s="18">
        <f t="shared" si="17"/>
        <v>72.71010387157696</v>
      </c>
      <c r="L85" s="18">
        <f t="shared" si="17"/>
        <v>73.35817419655332</v>
      </c>
      <c r="M85" s="18">
        <f t="shared" si="17"/>
        <v>72.57326007326007</v>
      </c>
      <c r="N85" s="18">
        <f t="shared" si="17"/>
        <v>72.76018099547511</v>
      </c>
      <c r="O85" s="18">
        <f t="shared" si="17"/>
        <v>73.25892857142857</v>
      </c>
      <c r="P85" s="18">
        <f t="shared" si="17"/>
        <v>73.41322680869952</v>
      </c>
      <c r="Q85" s="18">
        <f t="shared" si="17"/>
        <v>73.98409893992934</v>
      </c>
      <c r="R85" s="19">
        <f t="shared" si="17"/>
        <v>73.43478260869564</v>
      </c>
      <c r="S85" s="1"/>
    </row>
    <row r="86" spans="1:19" ht="12.75">
      <c r="A86" s="46"/>
      <c r="B86" s="13" t="s">
        <v>11</v>
      </c>
      <c r="C86" s="36">
        <v>0</v>
      </c>
      <c r="D86" s="15">
        <v>29875</v>
      </c>
      <c r="E86" s="15">
        <v>34314</v>
      </c>
      <c r="F86" s="15">
        <v>34647</v>
      </c>
      <c r="G86" s="15">
        <v>34683</v>
      </c>
      <c r="H86" s="15">
        <v>34683</v>
      </c>
      <c r="I86" s="15">
        <v>47805</v>
      </c>
      <c r="J86" s="15">
        <v>48131</v>
      </c>
      <c r="K86" s="15">
        <v>48567</v>
      </c>
      <c r="L86" s="15">
        <v>48756</v>
      </c>
      <c r="M86" s="15">
        <v>48772</v>
      </c>
      <c r="N86" s="15">
        <v>49171</v>
      </c>
      <c r="O86" s="15">
        <v>49727</v>
      </c>
      <c r="P86" s="15">
        <v>49815</v>
      </c>
      <c r="Q86" s="15">
        <v>49887</v>
      </c>
      <c r="R86" s="16">
        <v>49978</v>
      </c>
      <c r="S86" s="1"/>
    </row>
    <row r="87" spans="1:19" ht="12.75">
      <c r="A87" s="46"/>
      <c r="B87" s="13" t="s">
        <v>14</v>
      </c>
      <c r="C87" s="20">
        <v>0</v>
      </c>
      <c r="D87" s="18">
        <f aca="true" t="shared" si="18" ref="D87:R87">D86/D82*100</f>
        <v>87.46120967269746</v>
      </c>
      <c r="E87" s="18">
        <f t="shared" si="18"/>
        <v>99.50701774736109</v>
      </c>
      <c r="F87" s="18">
        <f t="shared" si="18"/>
        <v>99.5431822099638</v>
      </c>
      <c r="G87" s="18">
        <f t="shared" si="18"/>
        <v>99.44375949766322</v>
      </c>
      <c r="H87" s="18">
        <f t="shared" si="18"/>
        <v>99.19915339072733</v>
      </c>
      <c r="I87" s="18">
        <f t="shared" si="18"/>
        <v>98.88711912789856</v>
      </c>
      <c r="J87" s="18">
        <f t="shared" si="18"/>
        <v>98.248586417359</v>
      </c>
      <c r="K87" s="18">
        <f t="shared" si="18"/>
        <v>98.18854497301012</v>
      </c>
      <c r="L87" s="18">
        <f t="shared" si="18"/>
        <v>98.32217471969025</v>
      </c>
      <c r="M87" s="18">
        <f t="shared" si="18"/>
        <v>97.73164475793523</v>
      </c>
      <c r="N87" s="18">
        <f t="shared" si="18"/>
        <v>98.47395509983377</v>
      </c>
      <c r="O87" s="18">
        <f t="shared" si="18"/>
        <v>99.27728643015432</v>
      </c>
      <c r="P87" s="18">
        <f t="shared" si="18"/>
        <v>99.26272790674504</v>
      </c>
      <c r="Q87" s="18">
        <f t="shared" si="18"/>
        <v>98.98410682751641</v>
      </c>
      <c r="R87" s="19">
        <f t="shared" si="18"/>
        <v>97.66860135623693</v>
      </c>
      <c r="S87" s="1"/>
    </row>
    <row r="88" spans="1:19" ht="13.5" thickBot="1">
      <c r="A88" s="47"/>
      <c r="B88" s="21" t="s">
        <v>12</v>
      </c>
      <c r="C88" s="22">
        <v>0</v>
      </c>
      <c r="D88" s="23">
        <f aca="true" t="shared" si="19" ref="D88:R88">D86/D84</f>
        <v>62.239583333333336</v>
      </c>
      <c r="E88" s="23">
        <f t="shared" si="19"/>
        <v>47.592233009708735</v>
      </c>
      <c r="F88" s="23">
        <f t="shared" si="19"/>
        <v>44.41923076923077</v>
      </c>
      <c r="G88" s="23">
        <f t="shared" si="19"/>
        <v>43.90253164556962</v>
      </c>
      <c r="H88" s="23">
        <f t="shared" si="19"/>
        <v>43.791666666666664</v>
      </c>
      <c r="I88" s="23">
        <f t="shared" si="19"/>
        <v>43.028802880288026</v>
      </c>
      <c r="J88" s="23">
        <f t="shared" si="19"/>
        <v>32.34610215053763</v>
      </c>
      <c r="K88" s="23">
        <f t="shared" si="19"/>
        <v>31.537012987012986</v>
      </c>
      <c r="L88" s="23">
        <f t="shared" si="19"/>
        <v>30.956190476190475</v>
      </c>
      <c r="M88" s="23">
        <f t="shared" si="19"/>
        <v>30.77097791798107</v>
      </c>
      <c r="N88" s="23">
        <f t="shared" si="19"/>
        <v>30.578980099502488</v>
      </c>
      <c r="O88" s="23">
        <f t="shared" si="19"/>
        <v>30.302864107251676</v>
      </c>
      <c r="P88" s="23">
        <f t="shared" si="19"/>
        <v>30.11789600967352</v>
      </c>
      <c r="Q88" s="23">
        <f t="shared" si="19"/>
        <v>29.783283582089553</v>
      </c>
      <c r="R88" s="24">
        <f t="shared" si="19"/>
        <v>29.5902901124926</v>
      </c>
      <c r="S88" s="1"/>
    </row>
    <row r="89" spans="1:19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13.5" thickBo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2" t="s">
        <v>15</v>
      </c>
      <c r="S92" s="1"/>
    </row>
    <row r="93" spans="1:19" ht="12.75">
      <c r="A93" s="38" t="s">
        <v>6</v>
      </c>
      <c r="B93" s="40" t="s">
        <v>7</v>
      </c>
      <c r="C93" s="38" t="s">
        <v>16</v>
      </c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3"/>
      <c r="S93" s="1"/>
    </row>
    <row r="94" spans="1:19" ht="13.5" thickBot="1">
      <c r="A94" s="39"/>
      <c r="B94" s="41"/>
      <c r="C94" s="5">
        <v>1991</v>
      </c>
      <c r="D94" s="25">
        <v>1992</v>
      </c>
      <c r="E94" s="25">
        <v>1993</v>
      </c>
      <c r="F94" s="25">
        <v>1994</v>
      </c>
      <c r="G94" s="25">
        <v>1995</v>
      </c>
      <c r="H94" s="25">
        <v>1996</v>
      </c>
      <c r="I94" s="25">
        <v>1997</v>
      </c>
      <c r="J94" s="25">
        <v>1998</v>
      </c>
      <c r="K94" s="25">
        <v>1999</v>
      </c>
      <c r="L94" s="25">
        <v>2000</v>
      </c>
      <c r="M94" s="25">
        <v>2001</v>
      </c>
      <c r="N94" s="25">
        <v>2002</v>
      </c>
      <c r="O94" s="25">
        <v>2003</v>
      </c>
      <c r="P94" s="25">
        <v>2004</v>
      </c>
      <c r="Q94" s="25">
        <v>2005</v>
      </c>
      <c r="R94" s="26">
        <v>2006</v>
      </c>
      <c r="S94" s="1"/>
    </row>
    <row r="95" spans="1:19" ht="12.75">
      <c r="A95" s="44" t="s">
        <v>9</v>
      </c>
      <c r="B95" s="27" t="s">
        <v>10</v>
      </c>
      <c r="C95" s="28">
        <f>C81</f>
        <v>0</v>
      </c>
      <c r="D95" s="29">
        <f>D81-C81</f>
        <v>585</v>
      </c>
      <c r="E95" s="29">
        <f aca="true" t="shared" si="20" ref="E95:R96">E81-D81</f>
        <v>163</v>
      </c>
      <c r="F95" s="29">
        <f t="shared" si="20"/>
        <v>112</v>
      </c>
      <c r="G95" s="29">
        <f t="shared" si="20"/>
        <v>65</v>
      </c>
      <c r="H95" s="29">
        <f t="shared" si="20"/>
        <v>5</v>
      </c>
      <c r="I95" s="29">
        <f t="shared" si="20"/>
        <v>806</v>
      </c>
      <c r="J95" s="29">
        <f t="shared" si="20"/>
        <v>352</v>
      </c>
      <c r="K95" s="29">
        <f t="shared" si="20"/>
        <v>30</v>
      </c>
      <c r="L95" s="29">
        <f t="shared" si="20"/>
        <v>29</v>
      </c>
      <c r="M95" s="29">
        <f t="shared" si="20"/>
        <v>37</v>
      </c>
      <c r="N95" s="29">
        <f t="shared" si="20"/>
        <v>26</v>
      </c>
      <c r="O95" s="29">
        <f t="shared" si="20"/>
        <v>30</v>
      </c>
      <c r="P95" s="29">
        <f t="shared" si="20"/>
        <v>13</v>
      </c>
      <c r="Q95" s="29">
        <f t="shared" si="20"/>
        <v>11</v>
      </c>
      <c r="R95" s="30">
        <f t="shared" si="20"/>
        <v>36</v>
      </c>
      <c r="S95" s="1"/>
    </row>
    <row r="96" spans="1:19" ht="12.75">
      <c r="A96" s="45"/>
      <c r="B96" s="31" t="s">
        <v>11</v>
      </c>
      <c r="C96" s="32">
        <f>C82</f>
        <v>0</v>
      </c>
      <c r="D96" s="33">
        <f>D82-C82</f>
        <v>34158</v>
      </c>
      <c r="E96" s="33">
        <f t="shared" si="20"/>
        <v>326</v>
      </c>
      <c r="F96" s="33">
        <f t="shared" si="20"/>
        <v>322</v>
      </c>
      <c r="G96" s="33">
        <f t="shared" si="20"/>
        <v>71</v>
      </c>
      <c r="H96" s="33">
        <f t="shared" si="20"/>
        <v>86</v>
      </c>
      <c r="I96" s="33">
        <f t="shared" si="20"/>
        <v>13380</v>
      </c>
      <c r="J96" s="33">
        <f t="shared" si="20"/>
        <v>646</v>
      </c>
      <c r="K96" s="33">
        <f t="shared" si="20"/>
        <v>474</v>
      </c>
      <c r="L96" s="33">
        <f t="shared" si="20"/>
        <v>125</v>
      </c>
      <c r="M96" s="33">
        <f t="shared" si="20"/>
        <v>316</v>
      </c>
      <c r="N96" s="33">
        <f t="shared" si="20"/>
        <v>29</v>
      </c>
      <c r="O96" s="33">
        <f t="shared" si="20"/>
        <v>156</v>
      </c>
      <c r="P96" s="33">
        <f t="shared" si="20"/>
        <v>96</v>
      </c>
      <c r="Q96" s="33">
        <f t="shared" si="20"/>
        <v>214</v>
      </c>
      <c r="R96" s="34">
        <f t="shared" si="20"/>
        <v>772</v>
      </c>
      <c r="S96" s="1"/>
    </row>
    <row r="97" spans="1:19" ht="12.75">
      <c r="A97" s="45"/>
      <c r="B97" s="31" t="s">
        <v>12</v>
      </c>
      <c r="C97" s="20">
        <v>0</v>
      </c>
      <c r="D97" s="18">
        <f aca="true" t="shared" si="21" ref="D97:R97">D96/D95</f>
        <v>58.38974358974359</v>
      </c>
      <c r="E97" s="18">
        <f t="shared" si="21"/>
        <v>2</v>
      </c>
      <c r="F97" s="18">
        <f t="shared" si="21"/>
        <v>2.875</v>
      </c>
      <c r="G97" s="18">
        <f t="shared" si="21"/>
        <v>1.0923076923076922</v>
      </c>
      <c r="H97" s="18">
        <f t="shared" si="21"/>
        <v>17.2</v>
      </c>
      <c r="I97" s="18">
        <f t="shared" si="21"/>
        <v>16.60049627791563</v>
      </c>
      <c r="J97" s="18">
        <f t="shared" si="21"/>
        <v>1.8352272727272727</v>
      </c>
      <c r="K97" s="18">
        <f t="shared" si="21"/>
        <v>15.8</v>
      </c>
      <c r="L97" s="18">
        <f t="shared" si="21"/>
        <v>4.310344827586207</v>
      </c>
      <c r="M97" s="18">
        <f t="shared" si="21"/>
        <v>8.54054054054054</v>
      </c>
      <c r="N97" s="18">
        <f t="shared" si="21"/>
        <v>1.1153846153846154</v>
      </c>
      <c r="O97" s="18">
        <f t="shared" si="21"/>
        <v>5.2</v>
      </c>
      <c r="P97" s="18">
        <f t="shared" si="21"/>
        <v>7.384615384615385</v>
      </c>
      <c r="Q97" s="18">
        <f t="shared" si="21"/>
        <v>19.454545454545453</v>
      </c>
      <c r="R97" s="19">
        <f t="shared" si="21"/>
        <v>21.444444444444443</v>
      </c>
      <c r="S97" s="1"/>
    </row>
    <row r="98" spans="1:19" ht="12.75">
      <c r="A98" s="46" t="s">
        <v>13</v>
      </c>
      <c r="B98" s="31" t="s">
        <v>10</v>
      </c>
      <c r="C98" s="32">
        <f>C84</f>
        <v>0</v>
      </c>
      <c r="D98" s="33">
        <f>D84-C84</f>
        <v>480</v>
      </c>
      <c r="E98" s="33">
        <f aca="true" t="shared" si="22" ref="E98:R98">E84-D84</f>
        <v>241</v>
      </c>
      <c r="F98" s="33">
        <f t="shared" si="22"/>
        <v>59</v>
      </c>
      <c r="G98" s="33">
        <f t="shared" si="22"/>
        <v>10</v>
      </c>
      <c r="H98" s="33">
        <f t="shared" si="22"/>
        <v>2</v>
      </c>
      <c r="I98" s="33">
        <f t="shared" si="22"/>
        <v>319</v>
      </c>
      <c r="J98" s="33">
        <f t="shared" si="22"/>
        <v>377</v>
      </c>
      <c r="K98" s="33">
        <f t="shared" si="22"/>
        <v>52</v>
      </c>
      <c r="L98" s="33">
        <f t="shared" si="22"/>
        <v>35</v>
      </c>
      <c r="M98" s="33">
        <f t="shared" si="22"/>
        <v>10</v>
      </c>
      <c r="N98" s="33">
        <f t="shared" si="22"/>
        <v>23</v>
      </c>
      <c r="O98" s="33">
        <f t="shared" si="22"/>
        <v>33</v>
      </c>
      <c r="P98" s="33">
        <f t="shared" si="22"/>
        <v>13</v>
      </c>
      <c r="Q98" s="33">
        <f t="shared" si="22"/>
        <v>21</v>
      </c>
      <c r="R98" s="34">
        <f t="shared" si="22"/>
        <v>14</v>
      </c>
      <c r="S98" s="1"/>
    </row>
    <row r="99" spans="1:19" ht="12.75">
      <c r="A99" s="46"/>
      <c r="B99" s="31" t="s">
        <v>11</v>
      </c>
      <c r="C99" s="32">
        <f>C86</f>
        <v>0</v>
      </c>
      <c r="D99" s="33">
        <f>D86-C86</f>
        <v>29875</v>
      </c>
      <c r="E99" s="33">
        <f aca="true" t="shared" si="23" ref="E99:R99">E86-D86</f>
        <v>4439</v>
      </c>
      <c r="F99" s="33">
        <f t="shared" si="23"/>
        <v>333</v>
      </c>
      <c r="G99" s="33">
        <f t="shared" si="23"/>
        <v>36</v>
      </c>
      <c r="H99" s="33">
        <f t="shared" si="23"/>
        <v>0</v>
      </c>
      <c r="I99" s="33">
        <f t="shared" si="23"/>
        <v>13122</v>
      </c>
      <c r="J99" s="33">
        <f t="shared" si="23"/>
        <v>326</v>
      </c>
      <c r="K99" s="33">
        <f t="shared" si="23"/>
        <v>436</v>
      </c>
      <c r="L99" s="33">
        <f t="shared" si="23"/>
        <v>189</v>
      </c>
      <c r="M99" s="33">
        <f t="shared" si="23"/>
        <v>16</v>
      </c>
      <c r="N99" s="33">
        <f t="shared" si="23"/>
        <v>399</v>
      </c>
      <c r="O99" s="33">
        <f t="shared" si="23"/>
        <v>556</v>
      </c>
      <c r="P99" s="33">
        <f t="shared" si="23"/>
        <v>88</v>
      </c>
      <c r="Q99" s="33">
        <f t="shared" si="23"/>
        <v>72</v>
      </c>
      <c r="R99" s="34">
        <f t="shared" si="23"/>
        <v>91</v>
      </c>
      <c r="S99" s="1"/>
    </row>
    <row r="100" spans="1:19" ht="13.5" thickBot="1">
      <c r="A100" s="47"/>
      <c r="B100" s="26" t="s">
        <v>12</v>
      </c>
      <c r="C100" s="22">
        <v>0</v>
      </c>
      <c r="D100" s="23">
        <f aca="true" t="shared" si="24" ref="D100:R100">D99/D98</f>
        <v>62.239583333333336</v>
      </c>
      <c r="E100" s="23">
        <f t="shared" si="24"/>
        <v>18.41908713692946</v>
      </c>
      <c r="F100" s="23">
        <f t="shared" si="24"/>
        <v>5.6440677966101696</v>
      </c>
      <c r="G100" s="23">
        <f t="shared" si="24"/>
        <v>3.6</v>
      </c>
      <c r="H100" s="23">
        <f t="shared" si="24"/>
        <v>0</v>
      </c>
      <c r="I100" s="23">
        <f t="shared" si="24"/>
        <v>41.13479623824451</v>
      </c>
      <c r="J100" s="23">
        <f t="shared" si="24"/>
        <v>0.8647214854111406</v>
      </c>
      <c r="K100" s="23">
        <f t="shared" si="24"/>
        <v>8.384615384615385</v>
      </c>
      <c r="L100" s="23">
        <f t="shared" si="24"/>
        <v>5.4</v>
      </c>
      <c r="M100" s="23">
        <f t="shared" si="24"/>
        <v>1.6</v>
      </c>
      <c r="N100" s="23">
        <f t="shared" si="24"/>
        <v>17.347826086956523</v>
      </c>
      <c r="O100" s="23">
        <f t="shared" si="24"/>
        <v>16.848484848484848</v>
      </c>
      <c r="P100" s="23">
        <f t="shared" si="24"/>
        <v>6.769230769230769</v>
      </c>
      <c r="Q100" s="23">
        <f t="shared" si="24"/>
        <v>3.4285714285714284</v>
      </c>
      <c r="R100" s="24">
        <f t="shared" si="24"/>
        <v>6.5</v>
      </c>
      <c r="S100" s="1"/>
    </row>
    <row r="101" spans="1:19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12.75">
      <c r="A102" s="3" t="s">
        <v>19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12.75">
      <c r="A104" s="3" t="s">
        <v>20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12.75">
      <c r="A105" s="3" t="s">
        <v>21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15.75">
      <c r="A109" s="37" t="s">
        <v>0</v>
      </c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1"/>
    </row>
    <row r="110" spans="1:19" ht="15.75">
      <c r="A110" s="37" t="s">
        <v>1</v>
      </c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1"/>
    </row>
    <row r="111" spans="1:19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2"/>
      <c r="S111" s="1"/>
    </row>
    <row r="112" spans="1:19" ht="12.75">
      <c r="A112" s="3" t="s">
        <v>2</v>
      </c>
      <c r="B112" s="1"/>
      <c r="C112" s="4" t="s">
        <v>26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2" t="s">
        <v>27</v>
      </c>
      <c r="S112" s="1"/>
    </row>
    <row r="113" spans="1:19" ht="13.5" thickBot="1">
      <c r="A113" s="3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2" t="s">
        <v>5</v>
      </c>
      <c r="S113" s="1"/>
    </row>
    <row r="114" spans="1:19" ht="12.75">
      <c r="A114" s="38" t="s">
        <v>6</v>
      </c>
      <c r="B114" s="40" t="s">
        <v>7</v>
      </c>
      <c r="C114" s="38" t="s">
        <v>8</v>
      </c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3"/>
      <c r="S114" s="1"/>
    </row>
    <row r="115" spans="1:19" ht="13.5" thickBot="1">
      <c r="A115" s="39"/>
      <c r="B115" s="41"/>
      <c r="C115" s="6">
        <v>1991</v>
      </c>
      <c r="D115" s="7">
        <v>1992</v>
      </c>
      <c r="E115" s="7">
        <v>1993</v>
      </c>
      <c r="F115" s="7">
        <v>1994</v>
      </c>
      <c r="G115" s="7">
        <v>1995</v>
      </c>
      <c r="H115" s="7">
        <v>1996</v>
      </c>
      <c r="I115" s="7">
        <v>1997</v>
      </c>
      <c r="J115" s="7">
        <v>1998</v>
      </c>
      <c r="K115" s="7" t="s">
        <v>17</v>
      </c>
      <c r="L115" s="7">
        <v>2000</v>
      </c>
      <c r="M115" s="7">
        <v>2001</v>
      </c>
      <c r="N115" s="7">
        <v>2002</v>
      </c>
      <c r="O115" s="7">
        <v>2003</v>
      </c>
      <c r="P115" s="7">
        <v>2004</v>
      </c>
      <c r="Q115" s="7">
        <v>2005</v>
      </c>
      <c r="R115" s="8">
        <v>2006</v>
      </c>
      <c r="S115" s="1"/>
    </row>
    <row r="116" spans="1:19" ht="12.75">
      <c r="A116" s="44" t="s">
        <v>9</v>
      </c>
      <c r="B116" s="9" t="s">
        <v>10</v>
      </c>
      <c r="C116" s="28">
        <f aca="true" t="shared" si="25" ref="C116:R116">C10+C46+C81</f>
        <v>6824</v>
      </c>
      <c r="D116" s="29">
        <f t="shared" si="25"/>
        <v>31718</v>
      </c>
      <c r="E116" s="29">
        <f t="shared" si="25"/>
        <v>38456</v>
      </c>
      <c r="F116" s="29">
        <f t="shared" si="25"/>
        <v>45812</v>
      </c>
      <c r="G116" s="29">
        <f t="shared" si="25"/>
        <v>54774</v>
      </c>
      <c r="H116" s="29">
        <f t="shared" si="25"/>
        <v>63736</v>
      </c>
      <c r="I116" s="29">
        <f t="shared" si="25"/>
        <v>67495</v>
      </c>
      <c r="J116" s="29">
        <f t="shared" si="25"/>
        <v>74732</v>
      </c>
      <c r="K116" s="29">
        <f t="shared" si="25"/>
        <v>76743</v>
      </c>
      <c r="L116" s="29">
        <f t="shared" si="25"/>
        <v>89844</v>
      </c>
      <c r="M116" s="29">
        <f t="shared" si="25"/>
        <v>90286</v>
      </c>
      <c r="N116" s="29">
        <f t="shared" si="25"/>
        <v>90955</v>
      </c>
      <c r="O116" s="29">
        <f t="shared" si="25"/>
        <v>92539</v>
      </c>
      <c r="P116" s="29">
        <f t="shared" si="25"/>
        <v>96143</v>
      </c>
      <c r="Q116" s="29">
        <f t="shared" si="25"/>
        <v>97642</v>
      </c>
      <c r="R116" s="30">
        <f t="shared" si="25"/>
        <v>99238</v>
      </c>
      <c r="S116" s="1"/>
    </row>
    <row r="117" spans="1:19" ht="12.75">
      <c r="A117" s="45"/>
      <c r="B117" s="13" t="s">
        <v>11</v>
      </c>
      <c r="C117" s="32">
        <f aca="true" t="shared" si="26" ref="C117:R117">C11+C47+C82</f>
        <v>33014</v>
      </c>
      <c r="D117" s="33">
        <f t="shared" si="26"/>
        <v>456605</v>
      </c>
      <c r="E117" s="33">
        <f t="shared" si="26"/>
        <v>543885</v>
      </c>
      <c r="F117" s="33">
        <f t="shared" si="26"/>
        <v>631619</v>
      </c>
      <c r="G117" s="33">
        <f t="shared" si="26"/>
        <v>674743</v>
      </c>
      <c r="H117" s="33">
        <f t="shared" si="26"/>
        <v>748896</v>
      </c>
      <c r="I117" s="33">
        <f t="shared" si="26"/>
        <v>767265</v>
      </c>
      <c r="J117" s="33">
        <f t="shared" si="26"/>
        <v>815088</v>
      </c>
      <c r="K117" s="33">
        <f t="shared" si="26"/>
        <v>867719</v>
      </c>
      <c r="L117" s="33">
        <f t="shared" si="26"/>
        <v>917731</v>
      </c>
      <c r="M117" s="33">
        <f t="shared" si="26"/>
        <v>921033</v>
      </c>
      <c r="N117" s="33">
        <f t="shared" si="26"/>
        <v>920708</v>
      </c>
      <c r="O117" s="33">
        <f t="shared" si="26"/>
        <v>923557</v>
      </c>
      <c r="P117" s="33">
        <f t="shared" si="26"/>
        <v>956072</v>
      </c>
      <c r="Q117" s="33">
        <f t="shared" si="26"/>
        <v>987118</v>
      </c>
      <c r="R117" s="34">
        <f t="shared" si="26"/>
        <v>992368</v>
      </c>
      <c r="S117" s="1"/>
    </row>
    <row r="118" spans="1:19" ht="12.75">
      <c r="A118" s="45"/>
      <c r="B118" s="13" t="s">
        <v>12</v>
      </c>
      <c r="C118" s="20">
        <v>0</v>
      </c>
      <c r="D118" s="18">
        <v>0</v>
      </c>
      <c r="E118" s="18">
        <v>0</v>
      </c>
      <c r="F118" s="18">
        <v>0</v>
      </c>
      <c r="G118" s="18">
        <v>0</v>
      </c>
      <c r="H118" s="18">
        <v>0</v>
      </c>
      <c r="I118" s="18">
        <v>0</v>
      </c>
      <c r="J118" s="18">
        <v>0</v>
      </c>
      <c r="K118" s="18">
        <v>0</v>
      </c>
      <c r="L118" s="18">
        <v>0</v>
      </c>
      <c r="M118" s="18">
        <v>0</v>
      </c>
      <c r="N118" s="18">
        <v>0</v>
      </c>
      <c r="O118" s="18">
        <v>0</v>
      </c>
      <c r="P118" s="18">
        <v>0</v>
      </c>
      <c r="Q118" s="18">
        <v>0</v>
      </c>
      <c r="R118" s="19">
        <f>R117/R116*100</f>
        <v>999.987907857877</v>
      </c>
      <c r="S118" s="1"/>
    </row>
    <row r="119" spans="1:19" ht="12.75">
      <c r="A119" s="46" t="s">
        <v>13</v>
      </c>
      <c r="B119" s="13" t="s">
        <v>10</v>
      </c>
      <c r="C119" s="32">
        <f aca="true" t="shared" si="27" ref="C119:R119">C13+C49+C84</f>
        <v>15</v>
      </c>
      <c r="D119" s="33">
        <f t="shared" si="27"/>
        <v>2353</v>
      </c>
      <c r="E119" s="33">
        <f t="shared" si="27"/>
        <v>4779</v>
      </c>
      <c r="F119" s="33">
        <f t="shared" si="27"/>
        <v>10067</v>
      </c>
      <c r="G119" s="33">
        <f t="shared" si="27"/>
        <v>20067</v>
      </c>
      <c r="H119" s="33">
        <f t="shared" si="27"/>
        <v>28225</v>
      </c>
      <c r="I119" s="33">
        <f t="shared" si="27"/>
        <v>33102</v>
      </c>
      <c r="J119" s="33">
        <f t="shared" si="27"/>
        <v>37749</v>
      </c>
      <c r="K119" s="33">
        <f t="shared" si="27"/>
        <v>34496</v>
      </c>
      <c r="L119" s="33">
        <f t="shared" si="27"/>
        <v>45005</v>
      </c>
      <c r="M119" s="33">
        <f t="shared" si="27"/>
        <v>45577</v>
      </c>
      <c r="N119" s="33">
        <f t="shared" si="27"/>
        <v>47201</v>
      </c>
      <c r="O119" s="33">
        <f t="shared" si="27"/>
        <v>48892</v>
      </c>
      <c r="P119" s="33">
        <f t="shared" si="27"/>
        <v>50434</v>
      </c>
      <c r="Q119" s="33">
        <f t="shared" si="27"/>
        <v>52265</v>
      </c>
      <c r="R119" s="34">
        <f t="shared" si="27"/>
        <v>53441</v>
      </c>
      <c r="S119" s="1"/>
    </row>
    <row r="120" spans="1:19" ht="12.75">
      <c r="A120" s="46"/>
      <c r="B120" s="13" t="s">
        <v>14</v>
      </c>
      <c r="C120" s="20">
        <v>0</v>
      </c>
      <c r="D120" s="18">
        <f aca="true" t="shared" si="28" ref="D120:R120">D119/D116*100</f>
        <v>7.418500535973265</v>
      </c>
      <c r="E120" s="18">
        <f t="shared" si="28"/>
        <v>12.427189515290202</v>
      </c>
      <c r="F120" s="18">
        <f t="shared" si="28"/>
        <v>21.97459181000611</v>
      </c>
      <c r="G120" s="18">
        <f t="shared" si="28"/>
        <v>36.63599518019499</v>
      </c>
      <c r="H120" s="18">
        <f t="shared" si="28"/>
        <v>44.284234969248146</v>
      </c>
      <c r="I120" s="18">
        <f t="shared" si="28"/>
        <v>49.04363286169346</v>
      </c>
      <c r="J120" s="18">
        <f t="shared" si="28"/>
        <v>50.51249799282771</v>
      </c>
      <c r="K120" s="18">
        <f t="shared" si="28"/>
        <v>44.95002801558448</v>
      </c>
      <c r="L120" s="18">
        <f t="shared" si="28"/>
        <v>50.09238235163171</v>
      </c>
      <c r="M120" s="18">
        <f t="shared" si="28"/>
        <v>50.48069468134595</v>
      </c>
      <c r="N120" s="18">
        <f t="shared" si="28"/>
        <v>51.89489307899511</v>
      </c>
      <c r="O120" s="18">
        <f t="shared" si="28"/>
        <v>52.833940284636746</v>
      </c>
      <c r="P120" s="18">
        <f t="shared" si="28"/>
        <v>52.457277180866</v>
      </c>
      <c r="Q120" s="18">
        <f t="shared" si="28"/>
        <v>53.52717068474632</v>
      </c>
      <c r="R120" s="19">
        <f t="shared" si="28"/>
        <v>53.851347266168204</v>
      </c>
      <c r="S120" s="1"/>
    </row>
    <row r="121" spans="1:19" ht="12.75">
      <c r="A121" s="46"/>
      <c r="B121" s="13" t="s">
        <v>11</v>
      </c>
      <c r="C121" s="32">
        <f aca="true" t="shared" si="29" ref="C121:R121">C15+C51+C86</f>
        <v>396</v>
      </c>
      <c r="D121" s="33">
        <f t="shared" si="29"/>
        <v>259651</v>
      </c>
      <c r="E121" s="33">
        <f t="shared" si="29"/>
        <v>372095</v>
      </c>
      <c r="F121" s="33">
        <f t="shared" si="29"/>
        <v>454216</v>
      </c>
      <c r="G121" s="33">
        <f t="shared" si="29"/>
        <v>507253</v>
      </c>
      <c r="H121" s="33">
        <f t="shared" si="29"/>
        <v>593851</v>
      </c>
      <c r="I121" s="33">
        <f t="shared" si="29"/>
        <v>623470</v>
      </c>
      <c r="J121" s="33">
        <f t="shared" si="29"/>
        <v>647035</v>
      </c>
      <c r="K121" s="33">
        <f t="shared" si="29"/>
        <v>696913</v>
      </c>
      <c r="L121" s="33">
        <f t="shared" si="29"/>
        <v>769782</v>
      </c>
      <c r="M121" s="33">
        <f t="shared" si="29"/>
        <v>779280</v>
      </c>
      <c r="N121" s="33">
        <f t="shared" si="29"/>
        <v>785445</v>
      </c>
      <c r="O121" s="33">
        <f t="shared" si="29"/>
        <v>793715</v>
      </c>
      <c r="P121" s="33">
        <f t="shared" si="29"/>
        <v>822310</v>
      </c>
      <c r="Q121" s="33">
        <f t="shared" si="29"/>
        <v>863600</v>
      </c>
      <c r="R121" s="34">
        <f t="shared" si="29"/>
        <v>878782</v>
      </c>
      <c r="S121" s="1"/>
    </row>
    <row r="122" spans="1:19" ht="12.75">
      <c r="A122" s="46"/>
      <c r="B122" s="13" t="s">
        <v>14</v>
      </c>
      <c r="C122" s="20">
        <v>0</v>
      </c>
      <c r="D122" s="18">
        <f aca="true" t="shared" si="30" ref="D122:R122">D121/D117*100</f>
        <v>56.86556213795294</v>
      </c>
      <c r="E122" s="18">
        <f t="shared" si="30"/>
        <v>68.41427875378066</v>
      </c>
      <c r="F122" s="18">
        <f t="shared" si="30"/>
        <v>71.91297285230495</v>
      </c>
      <c r="G122" s="18">
        <f t="shared" si="30"/>
        <v>75.1772156213551</v>
      </c>
      <c r="H122" s="18">
        <f t="shared" si="30"/>
        <v>79.29685830876383</v>
      </c>
      <c r="I122" s="18">
        <f t="shared" si="30"/>
        <v>81.258756752882</v>
      </c>
      <c r="J122" s="18">
        <f t="shared" si="30"/>
        <v>79.38222621361129</v>
      </c>
      <c r="K122" s="18">
        <f t="shared" si="30"/>
        <v>80.31551688968433</v>
      </c>
      <c r="L122" s="18">
        <f t="shared" si="30"/>
        <v>83.87882723804688</v>
      </c>
      <c r="M122" s="18">
        <f t="shared" si="30"/>
        <v>84.60934624492282</v>
      </c>
      <c r="N122" s="18">
        <f t="shared" si="30"/>
        <v>85.30880583203361</v>
      </c>
      <c r="O122" s="18">
        <f t="shared" si="30"/>
        <v>85.9410951354383</v>
      </c>
      <c r="P122" s="18">
        <f t="shared" si="30"/>
        <v>86.00921269527818</v>
      </c>
      <c r="Q122" s="18">
        <f t="shared" si="30"/>
        <v>87.48700763231953</v>
      </c>
      <c r="R122" s="19">
        <f t="shared" si="30"/>
        <v>88.55404446737501</v>
      </c>
      <c r="S122" s="1"/>
    </row>
    <row r="123" spans="1:19" ht="13.5" thickBot="1">
      <c r="A123" s="47"/>
      <c r="B123" s="21" t="s">
        <v>12</v>
      </c>
      <c r="C123" s="22">
        <v>0</v>
      </c>
      <c r="D123" s="23">
        <f aca="true" t="shared" si="31" ref="D123:R123">D121/D119</f>
        <v>110.34891627709307</v>
      </c>
      <c r="E123" s="23">
        <f t="shared" si="31"/>
        <v>77.86043105252145</v>
      </c>
      <c r="F123" s="23">
        <f t="shared" si="31"/>
        <v>45.119300685407765</v>
      </c>
      <c r="G123" s="23">
        <f t="shared" si="31"/>
        <v>25.27796880450491</v>
      </c>
      <c r="H123" s="23">
        <f t="shared" si="31"/>
        <v>21.039893711248894</v>
      </c>
      <c r="I123" s="23">
        <f t="shared" si="31"/>
        <v>18.834813606428614</v>
      </c>
      <c r="J123" s="23">
        <f t="shared" si="31"/>
        <v>17.140454051762962</v>
      </c>
      <c r="K123" s="23">
        <f t="shared" si="31"/>
        <v>20.202719155844157</v>
      </c>
      <c r="L123" s="23">
        <f t="shared" si="31"/>
        <v>17.104366181535386</v>
      </c>
      <c r="M123" s="23">
        <f t="shared" si="31"/>
        <v>17.098097724729577</v>
      </c>
      <c r="N123" s="23">
        <f t="shared" si="31"/>
        <v>16.640431346793502</v>
      </c>
      <c r="O123" s="23">
        <f t="shared" si="31"/>
        <v>16.234046469770107</v>
      </c>
      <c r="P123" s="23">
        <f t="shared" si="31"/>
        <v>16.304675417377165</v>
      </c>
      <c r="Q123" s="23">
        <f t="shared" si="31"/>
        <v>16.523486080551038</v>
      </c>
      <c r="R123" s="24">
        <f t="shared" si="31"/>
        <v>16.443966243146647</v>
      </c>
      <c r="S123" s="1"/>
    </row>
    <row r="124" spans="1:19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13.5" thickBo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12.75">
      <c r="A126" s="38" t="s">
        <v>6</v>
      </c>
      <c r="B126" s="40" t="s">
        <v>7</v>
      </c>
      <c r="C126" s="38" t="s">
        <v>16</v>
      </c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3"/>
      <c r="S126" s="1"/>
    </row>
    <row r="127" spans="1:19" ht="13.5" thickBot="1">
      <c r="A127" s="39"/>
      <c r="B127" s="41"/>
      <c r="C127" s="6">
        <v>1991</v>
      </c>
      <c r="D127" s="7">
        <v>1992</v>
      </c>
      <c r="E127" s="7">
        <v>1993</v>
      </c>
      <c r="F127" s="7">
        <v>1994</v>
      </c>
      <c r="G127" s="7">
        <v>1995</v>
      </c>
      <c r="H127" s="7">
        <v>1996</v>
      </c>
      <c r="I127" s="7">
        <v>1997</v>
      </c>
      <c r="J127" s="7">
        <v>1998</v>
      </c>
      <c r="K127" s="7">
        <v>1999</v>
      </c>
      <c r="L127" s="7">
        <v>2000</v>
      </c>
      <c r="M127" s="7">
        <v>2001</v>
      </c>
      <c r="N127" s="7">
        <v>2002</v>
      </c>
      <c r="O127" s="7">
        <v>2003</v>
      </c>
      <c r="P127" s="7">
        <v>2004</v>
      </c>
      <c r="Q127" s="7">
        <v>2005</v>
      </c>
      <c r="R127" s="8">
        <v>2006</v>
      </c>
      <c r="S127" s="1"/>
    </row>
    <row r="128" spans="1:19" ht="12.75">
      <c r="A128" s="44" t="s">
        <v>9</v>
      </c>
      <c r="B128" s="9" t="s">
        <v>10</v>
      </c>
      <c r="C128" s="28">
        <f aca="true" t="shared" si="32" ref="C128:R128">C24+C60+C95</f>
        <v>6824</v>
      </c>
      <c r="D128" s="29">
        <f t="shared" si="32"/>
        <v>24894</v>
      </c>
      <c r="E128" s="29">
        <f t="shared" si="32"/>
        <v>6738</v>
      </c>
      <c r="F128" s="29">
        <f t="shared" si="32"/>
        <v>7356</v>
      </c>
      <c r="G128" s="29">
        <f t="shared" si="32"/>
        <v>8962</v>
      </c>
      <c r="H128" s="29">
        <f t="shared" si="32"/>
        <v>8962</v>
      </c>
      <c r="I128" s="29">
        <f t="shared" si="32"/>
        <v>3759</v>
      </c>
      <c r="J128" s="29">
        <f t="shared" si="32"/>
        <v>7237</v>
      </c>
      <c r="K128" s="29">
        <f t="shared" si="32"/>
        <v>2011</v>
      </c>
      <c r="L128" s="29">
        <f t="shared" si="32"/>
        <v>13101</v>
      </c>
      <c r="M128" s="29">
        <f t="shared" si="32"/>
        <v>442</v>
      </c>
      <c r="N128" s="29">
        <f t="shared" si="32"/>
        <v>669</v>
      </c>
      <c r="O128" s="29">
        <f t="shared" si="32"/>
        <v>1584</v>
      </c>
      <c r="P128" s="29">
        <f t="shared" si="32"/>
        <v>3604</v>
      </c>
      <c r="Q128" s="29">
        <f t="shared" si="32"/>
        <v>1499</v>
      </c>
      <c r="R128" s="30">
        <f t="shared" si="32"/>
        <v>1596</v>
      </c>
      <c r="S128" s="1"/>
    </row>
    <row r="129" spans="1:19" ht="12.75">
      <c r="A129" s="45"/>
      <c r="B129" s="13" t="s">
        <v>11</v>
      </c>
      <c r="C129" s="32">
        <f aca="true" t="shared" si="33" ref="C129:R129">C25+C61+C96</f>
        <v>33014</v>
      </c>
      <c r="D129" s="33">
        <f t="shared" si="33"/>
        <v>423591</v>
      </c>
      <c r="E129" s="33">
        <f t="shared" si="33"/>
        <v>87280</v>
      </c>
      <c r="F129" s="33">
        <f t="shared" si="33"/>
        <v>87734</v>
      </c>
      <c r="G129" s="33">
        <f t="shared" si="33"/>
        <v>43124</v>
      </c>
      <c r="H129" s="33">
        <f t="shared" si="33"/>
        <v>74153</v>
      </c>
      <c r="I129" s="33">
        <f t="shared" si="33"/>
        <v>18369</v>
      </c>
      <c r="J129" s="33">
        <f t="shared" si="33"/>
        <v>47823</v>
      </c>
      <c r="K129" s="33">
        <f t="shared" si="33"/>
        <v>52631</v>
      </c>
      <c r="L129" s="33">
        <f t="shared" si="33"/>
        <v>50012</v>
      </c>
      <c r="M129" s="33">
        <f t="shared" si="33"/>
        <v>3302</v>
      </c>
      <c r="N129" s="33">
        <f t="shared" si="33"/>
        <v>-325</v>
      </c>
      <c r="O129" s="33">
        <f t="shared" si="33"/>
        <v>2849</v>
      </c>
      <c r="P129" s="33">
        <f t="shared" si="33"/>
        <v>32515</v>
      </c>
      <c r="Q129" s="33">
        <f t="shared" si="33"/>
        <v>31046</v>
      </c>
      <c r="R129" s="34">
        <f t="shared" si="33"/>
        <v>5250</v>
      </c>
      <c r="S129" s="1"/>
    </row>
    <row r="130" spans="1:19" ht="12.75">
      <c r="A130" s="45"/>
      <c r="B130" s="13" t="s">
        <v>12</v>
      </c>
      <c r="C130" s="20">
        <v>0</v>
      </c>
      <c r="D130" s="18">
        <f>D129/D128</f>
        <v>17.01578693661123</v>
      </c>
      <c r="E130" s="18">
        <v>0</v>
      </c>
      <c r="F130" s="18">
        <v>0</v>
      </c>
      <c r="G130" s="18">
        <v>0</v>
      </c>
      <c r="H130" s="18">
        <v>0</v>
      </c>
      <c r="I130" s="18">
        <v>0</v>
      </c>
      <c r="J130" s="18">
        <v>0</v>
      </c>
      <c r="K130" s="18">
        <v>0</v>
      </c>
      <c r="L130" s="18">
        <v>0</v>
      </c>
      <c r="M130" s="18">
        <v>0</v>
      </c>
      <c r="N130" s="18">
        <v>0</v>
      </c>
      <c r="O130" s="18">
        <v>0</v>
      </c>
      <c r="P130" s="18">
        <v>0</v>
      </c>
      <c r="Q130" s="18">
        <v>0</v>
      </c>
      <c r="R130" s="19">
        <f>R129/R128</f>
        <v>3.289473684210526</v>
      </c>
      <c r="S130" s="1"/>
    </row>
    <row r="131" spans="1:19" ht="12.75">
      <c r="A131" s="46" t="s">
        <v>13</v>
      </c>
      <c r="B131" s="13" t="s">
        <v>10</v>
      </c>
      <c r="C131" s="32">
        <f aca="true" t="shared" si="34" ref="C131:R131">C27+C63+C98</f>
        <v>15</v>
      </c>
      <c r="D131" s="33">
        <f t="shared" si="34"/>
        <v>2338</v>
      </c>
      <c r="E131" s="33">
        <f t="shared" si="34"/>
        <v>2426</v>
      </c>
      <c r="F131" s="33">
        <f t="shared" si="34"/>
        <v>5288</v>
      </c>
      <c r="G131" s="33">
        <f t="shared" si="34"/>
        <v>10000</v>
      </c>
      <c r="H131" s="33">
        <f t="shared" si="34"/>
        <v>8158</v>
      </c>
      <c r="I131" s="33">
        <f t="shared" si="34"/>
        <v>4877</v>
      </c>
      <c r="J131" s="33">
        <f t="shared" si="34"/>
        <v>4647</v>
      </c>
      <c r="K131" s="33">
        <f t="shared" si="34"/>
        <v>-3253</v>
      </c>
      <c r="L131" s="33">
        <f t="shared" si="34"/>
        <v>10509</v>
      </c>
      <c r="M131" s="33">
        <f t="shared" si="34"/>
        <v>572</v>
      </c>
      <c r="N131" s="33">
        <f t="shared" si="34"/>
        <v>1624</v>
      </c>
      <c r="O131" s="33">
        <f t="shared" si="34"/>
        <v>1691</v>
      </c>
      <c r="P131" s="33">
        <f t="shared" si="34"/>
        <v>1542</v>
      </c>
      <c r="Q131" s="33">
        <f t="shared" si="34"/>
        <v>1831</v>
      </c>
      <c r="R131" s="34">
        <f t="shared" si="34"/>
        <v>1176</v>
      </c>
      <c r="S131" s="1"/>
    </row>
    <row r="132" spans="1:19" ht="12.75">
      <c r="A132" s="46"/>
      <c r="B132" s="13" t="s">
        <v>11</v>
      </c>
      <c r="C132" s="32">
        <f aca="true" t="shared" si="35" ref="C132:R132">C28+C64+C99</f>
        <v>396</v>
      </c>
      <c r="D132" s="33">
        <f t="shared" si="35"/>
        <v>259255</v>
      </c>
      <c r="E132" s="33">
        <f t="shared" si="35"/>
        <v>112444</v>
      </c>
      <c r="F132" s="33">
        <f t="shared" si="35"/>
        <v>82121</v>
      </c>
      <c r="G132" s="33">
        <f t="shared" si="35"/>
        <v>53037</v>
      </c>
      <c r="H132" s="33">
        <f t="shared" si="35"/>
        <v>86598</v>
      </c>
      <c r="I132" s="33">
        <f t="shared" si="35"/>
        <v>29619</v>
      </c>
      <c r="J132" s="33">
        <f t="shared" si="35"/>
        <v>23565</v>
      </c>
      <c r="K132" s="33">
        <f t="shared" si="35"/>
        <v>49878</v>
      </c>
      <c r="L132" s="33">
        <f t="shared" si="35"/>
        <v>72869</v>
      </c>
      <c r="M132" s="33">
        <f t="shared" si="35"/>
        <v>9498</v>
      </c>
      <c r="N132" s="33">
        <f t="shared" si="35"/>
        <v>6165</v>
      </c>
      <c r="O132" s="33">
        <f t="shared" si="35"/>
        <v>8270</v>
      </c>
      <c r="P132" s="33">
        <f t="shared" si="35"/>
        <v>28595</v>
      </c>
      <c r="Q132" s="33">
        <f t="shared" si="35"/>
        <v>41290</v>
      </c>
      <c r="R132" s="34">
        <f t="shared" si="35"/>
        <v>15182</v>
      </c>
      <c r="S132" s="1"/>
    </row>
    <row r="133" spans="1:19" ht="13.5" thickBot="1">
      <c r="A133" s="47"/>
      <c r="B133" s="21" t="s">
        <v>12</v>
      </c>
      <c r="C133" s="22">
        <v>0</v>
      </c>
      <c r="D133" s="23">
        <f>D132/D131</f>
        <v>110.88751069289991</v>
      </c>
      <c r="E133" s="23">
        <f>E132/E131</f>
        <v>46.34954657873042</v>
      </c>
      <c r="F133" s="23">
        <f>F132/F131</f>
        <v>15.529689863842663</v>
      </c>
      <c r="G133" s="23">
        <f>G132/G131</f>
        <v>5.3037</v>
      </c>
      <c r="H133" s="23">
        <f>H132/H131</f>
        <v>10.615101740622702</v>
      </c>
      <c r="I133" s="23">
        <v>0</v>
      </c>
      <c r="J133" s="23">
        <v>0</v>
      </c>
      <c r="K133" s="23">
        <f>K132/K131</f>
        <v>-15.332923455272056</v>
      </c>
      <c r="L133" s="23">
        <v>0</v>
      </c>
      <c r="M133" s="23">
        <v>0</v>
      </c>
      <c r="N133" s="23">
        <v>0</v>
      </c>
      <c r="O133" s="23">
        <v>0</v>
      </c>
      <c r="P133" s="23">
        <v>0</v>
      </c>
      <c r="Q133" s="23">
        <v>0</v>
      </c>
      <c r="R133" s="24">
        <f>R132/R131</f>
        <v>12.90986394557823</v>
      </c>
      <c r="S133" s="1"/>
    </row>
    <row r="134" spans="1:19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12.75">
      <c r="A135" s="48" t="s">
        <v>18</v>
      </c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1"/>
      <c r="M135" s="1"/>
      <c r="N135" s="1"/>
      <c r="O135" s="1"/>
      <c r="P135" s="1"/>
      <c r="Q135" s="1"/>
      <c r="R135" s="1"/>
      <c r="S135" s="1"/>
    </row>
    <row r="136" spans="1:19" ht="12.75">
      <c r="A136" s="3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12.75">
      <c r="A137" s="3" t="s">
        <v>19</v>
      </c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12.75">
      <c r="A139" s="3" t="s">
        <v>20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12.75">
      <c r="A140" s="3" t="s">
        <v>21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ht="15.75">
      <c r="A144" s="37" t="s">
        <v>0</v>
      </c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1"/>
    </row>
    <row r="145" spans="1:19" ht="15.75">
      <c r="A145" s="37" t="s">
        <v>1</v>
      </c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1"/>
    </row>
    <row r="146" spans="1:19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2"/>
      <c r="S146" s="1"/>
    </row>
    <row r="147" spans="1:19" ht="12.75">
      <c r="A147" s="3" t="s">
        <v>2</v>
      </c>
      <c r="B147" s="1"/>
      <c r="C147" s="4" t="s">
        <v>28</v>
      </c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2" t="s">
        <v>29</v>
      </c>
      <c r="S147" s="1"/>
    </row>
    <row r="148" spans="1:19" ht="13.5" thickBot="1">
      <c r="A148" s="3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2" t="s">
        <v>5</v>
      </c>
      <c r="S148" s="1"/>
    </row>
    <row r="149" spans="1:19" ht="12.75">
      <c r="A149" s="38" t="s">
        <v>6</v>
      </c>
      <c r="B149" s="40" t="s">
        <v>7</v>
      </c>
      <c r="C149" s="38" t="s">
        <v>8</v>
      </c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3"/>
      <c r="S149" s="1"/>
    </row>
    <row r="150" spans="1:19" ht="13.5" thickBot="1">
      <c r="A150" s="39"/>
      <c r="B150" s="41"/>
      <c r="C150" s="6">
        <v>1991</v>
      </c>
      <c r="D150" s="7">
        <v>1992</v>
      </c>
      <c r="E150" s="7">
        <v>1993</v>
      </c>
      <c r="F150" s="7">
        <v>1994</v>
      </c>
      <c r="G150" s="7">
        <v>1995</v>
      </c>
      <c r="H150" s="7">
        <v>1996</v>
      </c>
      <c r="I150" s="7">
        <v>1997</v>
      </c>
      <c r="J150" s="7">
        <v>1998</v>
      </c>
      <c r="K150" s="7">
        <v>1999</v>
      </c>
      <c r="L150" s="7">
        <v>2000</v>
      </c>
      <c r="M150" s="7">
        <v>2001</v>
      </c>
      <c r="N150" s="7">
        <v>2002</v>
      </c>
      <c r="O150" s="7">
        <v>2003</v>
      </c>
      <c r="P150" s="7">
        <v>2004</v>
      </c>
      <c r="Q150" s="7">
        <v>2005</v>
      </c>
      <c r="R150" s="8">
        <v>2006</v>
      </c>
      <c r="S150" s="1"/>
    </row>
    <row r="151" spans="1:19" ht="12.75">
      <c r="A151" s="44" t="s">
        <v>9</v>
      </c>
      <c r="B151" s="9" t="s">
        <v>10</v>
      </c>
      <c r="C151" s="35">
        <v>805</v>
      </c>
      <c r="D151" s="11">
        <v>920</v>
      </c>
      <c r="E151" s="11">
        <v>1004</v>
      </c>
      <c r="F151" s="11">
        <v>1031</v>
      </c>
      <c r="G151" s="11">
        <v>1062</v>
      </c>
      <c r="H151" s="11">
        <v>1085</v>
      </c>
      <c r="I151" s="11">
        <v>1102</v>
      </c>
      <c r="J151" s="11">
        <v>1108</v>
      </c>
      <c r="K151" s="11">
        <v>1114</v>
      </c>
      <c r="L151" s="11">
        <v>1115</v>
      </c>
      <c r="M151" s="11">
        <v>1137</v>
      </c>
      <c r="N151" s="11">
        <v>1180</v>
      </c>
      <c r="O151" s="11">
        <v>1227</v>
      </c>
      <c r="P151" s="11">
        <v>1233</v>
      </c>
      <c r="Q151" s="11">
        <v>1249</v>
      </c>
      <c r="R151" s="12">
        <v>1288</v>
      </c>
      <c r="S151" s="1"/>
    </row>
    <row r="152" spans="1:19" ht="12.75">
      <c r="A152" s="45"/>
      <c r="B152" s="13" t="s">
        <v>11</v>
      </c>
      <c r="C152" s="36">
        <v>12229</v>
      </c>
      <c r="D152" s="15">
        <v>13151</v>
      </c>
      <c r="E152" s="15">
        <v>15054</v>
      </c>
      <c r="F152" s="15">
        <v>15136</v>
      </c>
      <c r="G152" s="15">
        <v>15224</v>
      </c>
      <c r="H152" s="15">
        <v>15255</v>
      </c>
      <c r="I152" s="15">
        <v>21798</v>
      </c>
      <c r="J152" s="15">
        <v>22039</v>
      </c>
      <c r="K152" s="15">
        <v>22039</v>
      </c>
      <c r="L152" s="15">
        <v>22053</v>
      </c>
      <c r="M152" s="15">
        <v>22453</v>
      </c>
      <c r="N152" s="15">
        <v>22844</v>
      </c>
      <c r="O152" s="15">
        <v>24762</v>
      </c>
      <c r="P152" s="15">
        <v>24789</v>
      </c>
      <c r="Q152" s="15">
        <v>25047</v>
      </c>
      <c r="R152" s="16">
        <v>25557</v>
      </c>
      <c r="S152" s="1"/>
    </row>
    <row r="153" spans="1:19" ht="12.75">
      <c r="A153" s="45"/>
      <c r="B153" s="13" t="s">
        <v>12</v>
      </c>
      <c r="C153" s="20">
        <f>C152/C151</f>
        <v>15.191304347826087</v>
      </c>
      <c r="D153" s="18">
        <f aca="true" t="shared" si="36" ref="D153:R153">D152/D151</f>
        <v>14.294565217391304</v>
      </c>
      <c r="E153" s="18">
        <f t="shared" si="36"/>
        <v>14.99402390438247</v>
      </c>
      <c r="F153" s="18">
        <f t="shared" si="36"/>
        <v>14.680892337536372</v>
      </c>
      <c r="G153" s="18">
        <f t="shared" si="36"/>
        <v>14.335216572504708</v>
      </c>
      <c r="H153" s="18">
        <f t="shared" si="36"/>
        <v>14.059907834101383</v>
      </c>
      <c r="I153" s="18">
        <f t="shared" si="36"/>
        <v>19.780399274047188</v>
      </c>
      <c r="J153" s="18">
        <f t="shared" si="36"/>
        <v>19.890794223826713</v>
      </c>
      <c r="K153" s="18">
        <f t="shared" si="36"/>
        <v>19.783662477558348</v>
      </c>
      <c r="L153" s="18">
        <f t="shared" si="36"/>
        <v>19.77847533632287</v>
      </c>
      <c r="M153" s="18">
        <f t="shared" si="36"/>
        <v>19.74758135444151</v>
      </c>
      <c r="N153" s="18">
        <f t="shared" si="36"/>
        <v>19.359322033898305</v>
      </c>
      <c r="O153" s="18">
        <f t="shared" si="36"/>
        <v>20.18092909535452</v>
      </c>
      <c r="P153" s="18">
        <f t="shared" si="36"/>
        <v>20.104622871046228</v>
      </c>
      <c r="Q153" s="18">
        <f t="shared" si="36"/>
        <v>20.053642914331466</v>
      </c>
      <c r="R153" s="19">
        <f t="shared" si="36"/>
        <v>19.842391304347824</v>
      </c>
      <c r="S153" s="1"/>
    </row>
    <row r="154" spans="1:19" ht="12.75">
      <c r="A154" s="46" t="s">
        <v>13</v>
      </c>
      <c r="B154" s="13" t="s">
        <v>10</v>
      </c>
      <c r="C154" s="36">
        <v>105</v>
      </c>
      <c r="D154" s="15">
        <v>131</v>
      </c>
      <c r="E154" s="15">
        <v>175</v>
      </c>
      <c r="F154" s="15">
        <v>201</v>
      </c>
      <c r="G154" s="15">
        <v>221</v>
      </c>
      <c r="H154" s="15">
        <v>385</v>
      </c>
      <c r="I154" s="15">
        <v>428</v>
      </c>
      <c r="J154" s="15">
        <v>433</v>
      </c>
      <c r="K154" s="15">
        <v>441</v>
      </c>
      <c r="L154" s="15">
        <v>462</v>
      </c>
      <c r="M154" s="15">
        <v>471</v>
      </c>
      <c r="N154" s="15">
        <v>529</v>
      </c>
      <c r="O154" s="15">
        <v>577</v>
      </c>
      <c r="P154" s="15">
        <v>577</v>
      </c>
      <c r="Q154" s="15">
        <v>673</v>
      </c>
      <c r="R154" s="16">
        <v>715</v>
      </c>
      <c r="S154" s="1"/>
    </row>
    <row r="155" spans="1:19" ht="12.75">
      <c r="A155" s="46"/>
      <c r="B155" s="13" t="s">
        <v>14</v>
      </c>
      <c r="C155" s="20">
        <f aca="true" t="shared" si="37" ref="C155:R155">C154/C151*100</f>
        <v>13.043478260869565</v>
      </c>
      <c r="D155" s="18">
        <f t="shared" si="37"/>
        <v>14.23913043478261</v>
      </c>
      <c r="E155" s="18">
        <f t="shared" si="37"/>
        <v>17.43027888446215</v>
      </c>
      <c r="F155" s="18">
        <f t="shared" si="37"/>
        <v>19.495635305528612</v>
      </c>
      <c r="G155" s="18">
        <f t="shared" si="37"/>
        <v>20.80979284369115</v>
      </c>
      <c r="H155" s="18">
        <f t="shared" si="37"/>
        <v>35.483870967741936</v>
      </c>
      <c r="I155" s="18">
        <f t="shared" si="37"/>
        <v>38.83847549909255</v>
      </c>
      <c r="J155" s="18">
        <f t="shared" si="37"/>
        <v>39.07942238267148</v>
      </c>
      <c r="K155" s="18">
        <f t="shared" si="37"/>
        <v>39.587073608617594</v>
      </c>
      <c r="L155" s="18">
        <f t="shared" si="37"/>
        <v>41.43497757847533</v>
      </c>
      <c r="M155" s="18">
        <f t="shared" si="37"/>
        <v>41.42480211081794</v>
      </c>
      <c r="N155" s="18">
        <f t="shared" si="37"/>
        <v>44.83050847457627</v>
      </c>
      <c r="O155" s="18">
        <f t="shared" si="37"/>
        <v>47.02526487367563</v>
      </c>
      <c r="P155" s="18">
        <f t="shared" si="37"/>
        <v>46.79643146796432</v>
      </c>
      <c r="Q155" s="18">
        <f t="shared" si="37"/>
        <v>53.88310648518815</v>
      </c>
      <c r="R155" s="19">
        <f t="shared" si="37"/>
        <v>55.51242236024845</v>
      </c>
      <c r="S155" s="1"/>
    </row>
    <row r="156" spans="1:19" ht="12.75">
      <c r="A156" s="46"/>
      <c r="B156" s="13" t="s">
        <v>11</v>
      </c>
      <c r="C156" s="36">
        <v>7552</v>
      </c>
      <c r="D156" s="15">
        <v>8320</v>
      </c>
      <c r="E156" s="15">
        <v>10931</v>
      </c>
      <c r="F156" s="15">
        <v>12926</v>
      </c>
      <c r="G156" s="15">
        <v>13823</v>
      </c>
      <c r="H156" s="15">
        <v>14168</v>
      </c>
      <c r="I156" s="15">
        <v>18250</v>
      </c>
      <c r="J156" s="15">
        <v>21364</v>
      </c>
      <c r="K156" s="15">
        <v>21507</v>
      </c>
      <c r="L156" s="15">
        <v>21614</v>
      </c>
      <c r="M156" s="15">
        <v>21740</v>
      </c>
      <c r="N156" s="15">
        <v>21799</v>
      </c>
      <c r="O156" s="15">
        <v>23967</v>
      </c>
      <c r="P156" s="15">
        <v>23967</v>
      </c>
      <c r="Q156" s="15">
        <v>24166</v>
      </c>
      <c r="R156" s="16">
        <v>24601</v>
      </c>
      <c r="S156" s="1"/>
    </row>
    <row r="157" spans="1:19" ht="12.75">
      <c r="A157" s="46"/>
      <c r="B157" s="13" t="s">
        <v>14</v>
      </c>
      <c r="C157" s="20">
        <f aca="true" t="shared" si="38" ref="C157:R157">C156/C152*100</f>
        <v>61.754845040477555</v>
      </c>
      <c r="D157" s="18">
        <f t="shared" si="38"/>
        <v>63.26515093909209</v>
      </c>
      <c r="E157" s="18">
        <f t="shared" si="38"/>
        <v>72.6119303839511</v>
      </c>
      <c r="F157" s="18">
        <f t="shared" si="38"/>
        <v>85.39904862579282</v>
      </c>
      <c r="G157" s="18">
        <f t="shared" si="38"/>
        <v>90.79742511823437</v>
      </c>
      <c r="H157" s="18">
        <f t="shared" si="38"/>
        <v>92.87446738774172</v>
      </c>
      <c r="I157" s="18">
        <f t="shared" si="38"/>
        <v>83.72327736489586</v>
      </c>
      <c r="J157" s="18">
        <f t="shared" si="38"/>
        <v>96.93724760651573</v>
      </c>
      <c r="K157" s="18">
        <f t="shared" si="38"/>
        <v>97.58609737283905</v>
      </c>
      <c r="L157" s="18">
        <f t="shared" si="38"/>
        <v>98.00934113272571</v>
      </c>
      <c r="M157" s="18">
        <f t="shared" si="38"/>
        <v>96.82447779806708</v>
      </c>
      <c r="N157" s="18">
        <f t="shared" si="38"/>
        <v>95.42549465942916</v>
      </c>
      <c r="O157" s="18">
        <f t="shared" si="38"/>
        <v>96.78943542524836</v>
      </c>
      <c r="P157" s="18">
        <f t="shared" si="38"/>
        <v>96.68401307031344</v>
      </c>
      <c r="Q157" s="18">
        <f t="shared" si="38"/>
        <v>96.48261268814629</v>
      </c>
      <c r="R157" s="19">
        <f t="shared" si="38"/>
        <v>96.25934186328598</v>
      </c>
      <c r="S157" s="1"/>
    </row>
    <row r="158" spans="1:19" ht="13.5" thickBot="1">
      <c r="A158" s="47"/>
      <c r="B158" s="21" t="s">
        <v>12</v>
      </c>
      <c r="C158" s="22">
        <f>C156/C154</f>
        <v>71.92380952380952</v>
      </c>
      <c r="D158" s="23">
        <f aca="true" t="shared" si="39" ref="D158:R158">D156/D154</f>
        <v>63.51145038167939</v>
      </c>
      <c r="E158" s="23">
        <f t="shared" si="39"/>
        <v>62.462857142857146</v>
      </c>
      <c r="F158" s="23">
        <f t="shared" si="39"/>
        <v>64.30845771144278</v>
      </c>
      <c r="G158" s="23">
        <f t="shared" si="39"/>
        <v>62.547511312217196</v>
      </c>
      <c r="H158" s="23">
        <f t="shared" si="39"/>
        <v>36.8</v>
      </c>
      <c r="I158" s="23">
        <f t="shared" si="39"/>
        <v>42.64018691588785</v>
      </c>
      <c r="J158" s="23">
        <f t="shared" si="39"/>
        <v>49.339491916859124</v>
      </c>
      <c r="K158" s="23">
        <f t="shared" si="39"/>
        <v>48.7687074829932</v>
      </c>
      <c r="L158" s="23">
        <f t="shared" si="39"/>
        <v>46.78354978354978</v>
      </c>
      <c r="M158" s="23">
        <f t="shared" si="39"/>
        <v>46.15711252653928</v>
      </c>
      <c r="N158" s="23">
        <f t="shared" si="39"/>
        <v>41.20793950850662</v>
      </c>
      <c r="O158" s="23">
        <f t="shared" si="39"/>
        <v>41.53726169844021</v>
      </c>
      <c r="P158" s="23">
        <f t="shared" si="39"/>
        <v>41.53726169844021</v>
      </c>
      <c r="Q158" s="23">
        <f t="shared" si="39"/>
        <v>35.90787518573551</v>
      </c>
      <c r="R158" s="24">
        <f t="shared" si="39"/>
        <v>34.406993006993005</v>
      </c>
      <c r="S158" s="1"/>
    </row>
    <row r="159" spans="1:19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ht="13.5" thickBo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2" t="s">
        <v>15</v>
      </c>
      <c r="S162" s="1"/>
    </row>
    <row r="163" spans="1:19" ht="12.75">
      <c r="A163" s="38" t="s">
        <v>6</v>
      </c>
      <c r="B163" s="40" t="s">
        <v>7</v>
      </c>
      <c r="C163" s="38" t="s">
        <v>16</v>
      </c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3"/>
      <c r="S163" s="1"/>
    </row>
    <row r="164" spans="1:19" ht="13.5" thickBot="1">
      <c r="A164" s="39"/>
      <c r="B164" s="41"/>
      <c r="C164" s="5">
        <v>1991</v>
      </c>
      <c r="D164" s="25">
        <v>1992</v>
      </c>
      <c r="E164" s="25">
        <v>1993</v>
      </c>
      <c r="F164" s="25">
        <v>1994</v>
      </c>
      <c r="G164" s="25">
        <v>1995</v>
      </c>
      <c r="H164" s="25">
        <v>1996</v>
      </c>
      <c r="I164" s="25">
        <v>1997</v>
      </c>
      <c r="J164" s="25">
        <v>1998</v>
      </c>
      <c r="K164" s="25">
        <v>1999</v>
      </c>
      <c r="L164" s="25">
        <v>2000</v>
      </c>
      <c r="M164" s="25">
        <v>2001</v>
      </c>
      <c r="N164" s="25">
        <v>2002</v>
      </c>
      <c r="O164" s="25">
        <v>2003</v>
      </c>
      <c r="P164" s="25">
        <v>2004</v>
      </c>
      <c r="Q164" s="25">
        <v>2005</v>
      </c>
      <c r="R164" s="26">
        <v>2006</v>
      </c>
      <c r="S164" s="1"/>
    </row>
    <row r="165" spans="1:19" ht="12.75">
      <c r="A165" s="44" t="s">
        <v>9</v>
      </c>
      <c r="B165" s="27" t="s">
        <v>10</v>
      </c>
      <c r="C165" s="28">
        <f>C151</f>
        <v>805</v>
      </c>
      <c r="D165" s="29">
        <f>D151-C151</f>
        <v>115</v>
      </c>
      <c r="E165" s="29">
        <f aca="true" t="shared" si="40" ref="E165:R166">E151-D151</f>
        <v>84</v>
      </c>
      <c r="F165" s="29">
        <f t="shared" si="40"/>
        <v>27</v>
      </c>
      <c r="G165" s="29">
        <f t="shared" si="40"/>
        <v>31</v>
      </c>
      <c r="H165" s="29">
        <f t="shared" si="40"/>
        <v>23</v>
      </c>
      <c r="I165" s="29">
        <f t="shared" si="40"/>
        <v>17</v>
      </c>
      <c r="J165" s="29">
        <f t="shared" si="40"/>
        <v>6</v>
      </c>
      <c r="K165" s="29">
        <f t="shared" si="40"/>
        <v>6</v>
      </c>
      <c r="L165" s="29">
        <f t="shared" si="40"/>
        <v>1</v>
      </c>
      <c r="M165" s="29">
        <f t="shared" si="40"/>
        <v>22</v>
      </c>
      <c r="N165" s="29">
        <f t="shared" si="40"/>
        <v>43</v>
      </c>
      <c r="O165" s="29">
        <f t="shared" si="40"/>
        <v>47</v>
      </c>
      <c r="P165" s="29">
        <f t="shared" si="40"/>
        <v>6</v>
      </c>
      <c r="Q165" s="29">
        <f t="shared" si="40"/>
        <v>16</v>
      </c>
      <c r="R165" s="30">
        <f t="shared" si="40"/>
        <v>39</v>
      </c>
      <c r="S165" s="1"/>
    </row>
    <row r="166" spans="1:19" ht="12.75">
      <c r="A166" s="45"/>
      <c r="B166" s="31" t="s">
        <v>11</v>
      </c>
      <c r="C166" s="32">
        <f>C152</f>
        <v>12229</v>
      </c>
      <c r="D166" s="33">
        <f>D152-C152</f>
        <v>922</v>
      </c>
      <c r="E166" s="33">
        <f t="shared" si="40"/>
        <v>1903</v>
      </c>
      <c r="F166" s="33">
        <f t="shared" si="40"/>
        <v>82</v>
      </c>
      <c r="G166" s="33">
        <f t="shared" si="40"/>
        <v>88</v>
      </c>
      <c r="H166" s="33">
        <f t="shared" si="40"/>
        <v>31</v>
      </c>
      <c r="I166" s="33">
        <f t="shared" si="40"/>
        <v>6543</v>
      </c>
      <c r="J166" s="33">
        <f t="shared" si="40"/>
        <v>241</v>
      </c>
      <c r="K166" s="33">
        <f t="shared" si="40"/>
        <v>0</v>
      </c>
      <c r="L166" s="33">
        <f t="shared" si="40"/>
        <v>14</v>
      </c>
      <c r="M166" s="33">
        <f t="shared" si="40"/>
        <v>400</v>
      </c>
      <c r="N166" s="33">
        <f t="shared" si="40"/>
        <v>391</v>
      </c>
      <c r="O166" s="33">
        <f t="shared" si="40"/>
        <v>1918</v>
      </c>
      <c r="P166" s="33">
        <f t="shared" si="40"/>
        <v>27</v>
      </c>
      <c r="Q166" s="33">
        <f t="shared" si="40"/>
        <v>258</v>
      </c>
      <c r="R166" s="34">
        <f t="shared" si="40"/>
        <v>510</v>
      </c>
      <c r="S166" s="1"/>
    </row>
    <row r="167" spans="1:19" ht="12.75">
      <c r="A167" s="45"/>
      <c r="B167" s="31" t="s">
        <v>12</v>
      </c>
      <c r="C167" s="20">
        <f aca="true" t="shared" si="41" ref="C167:R167">C166/C165</f>
        <v>15.191304347826087</v>
      </c>
      <c r="D167" s="18">
        <f t="shared" si="41"/>
        <v>8.017391304347827</v>
      </c>
      <c r="E167" s="18">
        <f t="shared" si="41"/>
        <v>22.654761904761905</v>
      </c>
      <c r="F167" s="18">
        <f t="shared" si="41"/>
        <v>3.037037037037037</v>
      </c>
      <c r="G167" s="18">
        <f t="shared" si="41"/>
        <v>2.838709677419355</v>
      </c>
      <c r="H167" s="18">
        <f t="shared" si="41"/>
        <v>1.3478260869565217</v>
      </c>
      <c r="I167" s="18">
        <f t="shared" si="41"/>
        <v>384.88235294117646</v>
      </c>
      <c r="J167" s="18">
        <f t="shared" si="41"/>
        <v>40.166666666666664</v>
      </c>
      <c r="K167" s="18">
        <f t="shared" si="41"/>
        <v>0</v>
      </c>
      <c r="L167" s="18">
        <f t="shared" si="41"/>
        <v>14</v>
      </c>
      <c r="M167" s="18">
        <f t="shared" si="41"/>
        <v>18.181818181818183</v>
      </c>
      <c r="N167" s="18">
        <f t="shared" si="41"/>
        <v>9.093023255813954</v>
      </c>
      <c r="O167" s="18">
        <f t="shared" si="41"/>
        <v>40.808510638297875</v>
      </c>
      <c r="P167" s="18">
        <f t="shared" si="41"/>
        <v>4.5</v>
      </c>
      <c r="Q167" s="18">
        <f t="shared" si="41"/>
        <v>16.125</v>
      </c>
      <c r="R167" s="19">
        <f t="shared" si="41"/>
        <v>13.076923076923077</v>
      </c>
      <c r="S167" s="1"/>
    </row>
    <row r="168" spans="1:19" ht="12.75">
      <c r="A168" s="46" t="s">
        <v>13</v>
      </c>
      <c r="B168" s="31" t="s">
        <v>10</v>
      </c>
      <c r="C168" s="32">
        <f>C154</f>
        <v>105</v>
      </c>
      <c r="D168" s="33">
        <f>D154-C154</f>
        <v>26</v>
      </c>
      <c r="E168" s="33">
        <f aca="true" t="shared" si="42" ref="E168:R168">E154-D154</f>
        <v>44</v>
      </c>
      <c r="F168" s="33">
        <f t="shared" si="42"/>
        <v>26</v>
      </c>
      <c r="G168" s="33">
        <f t="shared" si="42"/>
        <v>20</v>
      </c>
      <c r="H168" s="33">
        <f t="shared" si="42"/>
        <v>164</v>
      </c>
      <c r="I168" s="33">
        <f t="shared" si="42"/>
        <v>43</v>
      </c>
      <c r="J168" s="33">
        <f t="shared" si="42"/>
        <v>5</v>
      </c>
      <c r="K168" s="33">
        <f t="shared" si="42"/>
        <v>8</v>
      </c>
      <c r="L168" s="33">
        <f t="shared" si="42"/>
        <v>21</v>
      </c>
      <c r="M168" s="33">
        <f t="shared" si="42"/>
        <v>9</v>
      </c>
      <c r="N168" s="33">
        <f t="shared" si="42"/>
        <v>58</v>
      </c>
      <c r="O168" s="33">
        <f t="shared" si="42"/>
        <v>48</v>
      </c>
      <c r="P168" s="33">
        <f t="shared" si="42"/>
        <v>0</v>
      </c>
      <c r="Q168" s="33">
        <f t="shared" si="42"/>
        <v>96</v>
      </c>
      <c r="R168" s="34">
        <f t="shared" si="42"/>
        <v>42</v>
      </c>
      <c r="S168" s="1"/>
    </row>
    <row r="169" spans="1:19" ht="12.75">
      <c r="A169" s="46"/>
      <c r="B169" s="31" t="s">
        <v>11</v>
      </c>
      <c r="C169" s="32">
        <f>C156</f>
        <v>7552</v>
      </c>
      <c r="D169" s="33">
        <f>D156-C156</f>
        <v>768</v>
      </c>
      <c r="E169" s="33">
        <f aca="true" t="shared" si="43" ref="E169:R169">E156-D156</f>
        <v>2611</v>
      </c>
      <c r="F169" s="33">
        <f t="shared" si="43"/>
        <v>1995</v>
      </c>
      <c r="G169" s="33">
        <f t="shared" si="43"/>
        <v>897</v>
      </c>
      <c r="H169" s="33">
        <f t="shared" si="43"/>
        <v>345</v>
      </c>
      <c r="I169" s="33">
        <f t="shared" si="43"/>
        <v>4082</v>
      </c>
      <c r="J169" s="33">
        <f t="shared" si="43"/>
        <v>3114</v>
      </c>
      <c r="K169" s="33">
        <f t="shared" si="43"/>
        <v>143</v>
      </c>
      <c r="L169" s="33">
        <f t="shared" si="43"/>
        <v>107</v>
      </c>
      <c r="M169" s="33">
        <f t="shared" si="43"/>
        <v>126</v>
      </c>
      <c r="N169" s="33">
        <f t="shared" si="43"/>
        <v>59</v>
      </c>
      <c r="O169" s="33">
        <f t="shared" si="43"/>
        <v>2168</v>
      </c>
      <c r="P169" s="33">
        <f t="shared" si="43"/>
        <v>0</v>
      </c>
      <c r="Q169" s="33">
        <f t="shared" si="43"/>
        <v>199</v>
      </c>
      <c r="R169" s="34">
        <f t="shared" si="43"/>
        <v>435</v>
      </c>
      <c r="S169" s="1"/>
    </row>
    <row r="170" spans="1:19" ht="13.5" thickBot="1">
      <c r="A170" s="47"/>
      <c r="B170" s="26" t="s">
        <v>12</v>
      </c>
      <c r="C170" s="22">
        <f aca="true" t="shared" si="44" ref="C170:O170">C169/C168</f>
        <v>71.92380952380952</v>
      </c>
      <c r="D170" s="23">
        <f t="shared" si="44"/>
        <v>29.53846153846154</v>
      </c>
      <c r="E170" s="23">
        <f t="shared" si="44"/>
        <v>59.34090909090909</v>
      </c>
      <c r="F170" s="23">
        <f t="shared" si="44"/>
        <v>76.73076923076923</v>
      </c>
      <c r="G170" s="23">
        <f t="shared" si="44"/>
        <v>44.85</v>
      </c>
      <c r="H170" s="23">
        <f t="shared" si="44"/>
        <v>2.1036585365853657</v>
      </c>
      <c r="I170" s="23">
        <f t="shared" si="44"/>
        <v>94.93023255813954</v>
      </c>
      <c r="J170" s="23">
        <f t="shared" si="44"/>
        <v>622.8</v>
      </c>
      <c r="K170" s="23">
        <f t="shared" si="44"/>
        <v>17.875</v>
      </c>
      <c r="L170" s="23">
        <f t="shared" si="44"/>
        <v>5.095238095238095</v>
      </c>
      <c r="M170" s="23">
        <f t="shared" si="44"/>
        <v>14</v>
      </c>
      <c r="N170" s="23">
        <f t="shared" si="44"/>
        <v>1.0172413793103448</v>
      </c>
      <c r="O170" s="23">
        <f t="shared" si="44"/>
        <v>45.166666666666664</v>
      </c>
      <c r="P170" s="23">
        <v>0</v>
      </c>
      <c r="Q170" s="23">
        <f>Q169/Q168</f>
        <v>2.0729166666666665</v>
      </c>
      <c r="R170" s="24">
        <f>R169/R168</f>
        <v>10.357142857142858</v>
      </c>
      <c r="S170" s="1"/>
    </row>
    <row r="171" spans="1:19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 ht="12.75">
      <c r="A172" s="3" t="s">
        <v>19</v>
      </c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ht="12.75">
      <c r="A174" s="3" t="s">
        <v>20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ht="12.75">
      <c r="A175" s="3" t="s">
        <v>21</v>
      </c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 ht="15.75">
      <c r="A179" s="37" t="s">
        <v>0</v>
      </c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1"/>
    </row>
    <row r="180" spans="1:19" ht="15.75">
      <c r="A180" s="37" t="s">
        <v>1</v>
      </c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1"/>
    </row>
    <row r="181" spans="1:19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2"/>
      <c r="S181" s="1"/>
    </row>
    <row r="182" spans="1:19" ht="12.75">
      <c r="A182" s="3" t="s">
        <v>2</v>
      </c>
      <c r="B182" s="1"/>
      <c r="C182" s="4" t="s">
        <v>30</v>
      </c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2" t="s">
        <v>31</v>
      </c>
      <c r="S182" s="1"/>
    </row>
    <row r="183" spans="1:19" ht="13.5" thickBot="1">
      <c r="A183" s="3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2" t="s">
        <v>5</v>
      </c>
      <c r="S183" s="1"/>
    </row>
    <row r="184" spans="1:19" ht="12.75">
      <c r="A184" s="38" t="s">
        <v>6</v>
      </c>
      <c r="B184" s="40" t="s">
        <v>7</v>
      </c>
      <c r="C184" s="38" t="s">
        <v>8</v>
      </c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3"/>
      <c r="S184" s="1"/>
    </row>
    <row r="185" spans="1:19" ht="13.5" thickBot="1">
      <c r="A185" s="39"/>
      <c r="B185" s="41"/>
      <c r="C185" s="6">
        <v>1991</v>
      </c>
      <c r="D185" s="7">
        <v>1992</v>
      </c>
      <c r="E185" s="7">
        <v>1993</v>
      </c>
      <c r="F185" s="7">
        <v>1994</v>
      </c>
      <c r="G185" s="7">
        <v>1995</v>
      </c>
      <c r="H185" s="7">
        <v>1996</v>
      </c>
      <c r="I185" s="7">
        <v>1997</v>
      </c>
      <c r="J185" s="7">
        <v>1998</v>
      </c>
      <c r="K185" s="7">
        <v>1999</v>
      </c>
      <c r="L185" s="7">
        <v>2000</v>
      </c>
      <c r="M185" s="7">
        <v>2001</v>
      </c>
      <c r="N185" s="7">
        <v>2002</v>
      </c>
      <c r="O185" s="7">
        <v>2003</v>
      </c>
      <c r="P185" s="7">
        <v>2004</v>
      </c>
      <c r="Q185" s="7">
        <v>2005</v>
      </c>
      <c r="R185" s="8">
        <v>2006</v>
      </c>
      <c r="S185" s="1"/>
    </row>
    <row r="186" spans="1:19" ht="12.75">
      <c r="A186" s="44" t="s">
        <v>9</v>
      </c>
      <c r="B186" s="9" t="s">
        <v>10</v>
      </c>
      <c r="C186" s="28">
        <f aca="true" t="shared" si="45" ref="C186:R186">C116+C151</f>
        <v>7629</v>
      </c>
      <c r="D186" s="29">
        <f t="shared" si="45"/>
        <v>32638</v>
      </c>
      <c r="E186" s="29">
        <f t="shared" si="45"/>
        <v>39460</v>
      </c>
      <c r="F186" s="29">
        <f t="shared" si="45"/>
        <v>46843</v>
      </c>
      <c r="G186" s="29">
        <f t="shared" si="45"/>
        <v>55836</v>
      </c>
      <c r="H186" s="29">
        <f t="shared" si="45"/>
        <v>64821</v>
      </c>
      <c r="I186" s="29">
        <f t="shared" si="45"/>
        <v>68597</v>
      </c>
      <c r="J186" s="29">
        <f t="shared" si="45"/>
        <v>75840</v>
      </c>
      <c r="K186" s="29">
        <f t="shared" si="45"/>
        <v>77857</v>
      </c>
      <c r="L186" s="29">
        <f t="shared" si="45"/>
        <v>90959</v>
      </c>
      <c r="M186" s="29">
        <f t="shared" si="45"/>
        <v>91423</v>
      </c>
      <c r="N186" s="29">
        <f t="shared" si="45"/>
        <v>92135</v>
      </c>
      <c r="O186" s="29">
        <f t="shared" si="45"/>
        <v>93766</v>
      </c>
      <c r="P186" s="29">
        <f t="shared" si="45"/>
        <v>97376</v>
      </c>
      <c r="Q186" s="29">
        <f t="shared" si="45"/>
        <v>98891</v>
      </c>
      <c r="R186" s="30">
        <f t="shared" si="45"/>
        <v>100526</v>
      </c>
      <c r="S186" s="1"/>
    </row>
    <row r="187" spans="1:19" ht="12.75">
      <c r="A187" s="45"/>
      <c r="B187" s="13" t="s">
        <v>11</v>
      </c>
      <c r="C187" s="32">
        <f aca="true" t="shared" si="46" ref="C187:R187">C117+C152</f>
        <v>45243</v>
      </c>
      <c r="D187" s="33">
        <f t="shared" si="46"/>
        <v>469756</v>
      </c>
      <c r="E187" s="33">
        <f t="shared" si="46"/>
        <v>558939</v>
      </c>
      <c r="F187" s="33">
        <f t="shared" si="46"/>
        <v>646755</v>
      </c>
      <c r="G187" s="33">
        <f t="shared" si="46"/>
        <v>689967</v>
      </c>
      <c r="H187" s="33">
        <f t="shared" si="46"/>
        <v>764151</v>
      </c>
      <c r="I187" s="33">
        <f t="shared" si="46"/>
        <v>789063</v>
      </c>
      <c r="J187" s="33">
        <f t="shared" si="46"/>
        <v>837127</v>
      </c>
      <c r="K187" s="33">
        <f t="shared" si="46"/>
        <v>889758</v>
      </c>
      <c r="L187" s="33">
        <f t="shared" si="46"/>
        <v>939784</v>
      </c>
      <c r="M187" s="33">
        <f t="shared" si="46"/>
        <v>943486</v>
      </c>
      <c r="N187" s="33">
        <f t="shared" si="46"/>
        <v>943552</v>
      </c>
      <c r="O187" s="33">
        <f t="shared" si="46"/>
        <v>948319</v>
      </c>
      <c r="P187" s="33">
        <f t="shared" si="46"/>
        <v>980861</v>
      </c>
      <c r="Q187" s="33">
        <f t="shared" si="46"/>
        <v>1012165</v>
      </c>
      <c r="R187" s="34">
        <f t="shared" si="46"/>
        <v>1017925</v>
      </c>
      <c r="S187" s="1"/>
    </row>
    <row r="188" spans="1:19" ht="12.75">
      <c r="A188" s="45"/>
      <c r="B188" s="13" t="s">
        <v>12</v>
      </c>
      <c r="C188" s="20">
        <f aca="true" t="shared" si="47" ref="C188:R188">C187/C186*100</f>
        <v>593.0397168698388</v>
      </c>
      <c r="D188" s="18">
        <f t="shared" si="47"/>
        <v>1439.2916232612292</v>
      </c>
      <c r="E188" s="18">
        <f t="shared" si="47"/>
        <v>1416.4698428788647</v>
      </c>
      <c r="F188" s="18">
        <f t="shared" si="47"/>
        <v>1380.6865486839015</v>
      </c>
      <c r="G188" s="18">
        <f t="shared" si="47"/>
        <v>1235.7027724049</v>
      </c>
      <c r="H188" s="18">
        <f t="shared" si="47"/>
        <v>1178.8633313278106</v>
      </c>
      <c r="I188" s="18">
        <f t="shared" si="47"/>
        <v>1150.2879134656034</v>
      </c>
      <c r="J188" s="18">
        <f t="shared" si="47"/>
        <v>1103.8066983122362</v>
      </c>
      <c r="K188" s="18">
        <f t="shared" si="47"/>
        <v>1142.810537267041</v>
      </c>
      <c r="L188" s="18">
        <f t="shared" si="47"/>
        <v>1033.1951758484593</v>
      </c>
      <c r="M188" s="18">
        <f t="shared" si="47"/>
        <v>1032.000700042659</v>
      </c>
      <c r="N188" s="18">
        <f t="shared" si="47"/>
        <v>1024.0972486025942</v>
      </c>
      <c r="O188" s="18">
        <f t="shared" si="47"/>
        <v>1011.3676599193739</v>
      </c>
      <c r="P188" s="18">
        <f t="shared" si="47"/>
        <v>1007.2923512980612</v>
      </c>
      <c r="Q188" s="18">
        <f t="shared" si="47"/>
        <v>1023.5157901123459</v>
      </c>
      <c r="R188" s="19">
        <f t="shared" si="47"/>
        <v>1012.5987306766408</v>
      </c>
      <c r="S188" s="1"/>
    </row>
    <row r="189" spans="1:19" ht="12.75">
      <c r="A189" s="46" t="s">
        <v>13</v>
      </c>
      <c r="B189" s="13" t="s">
        <v>10</v>
      </c>
      <c r="C189" s="32">
        <f aca="true" t="shared" si="48" ref="C189:R189">C119+C154</f>
        <v>120</v>
      </c>
      <c r="D189" s="33">
        <f t="shared" si="48"/>
        <v>2484</v>
      </c>
      <c r="E189" s="33">
        <f t="shared" si="48"/>
        <v>4954</v>
      </c>
      <c r="F189" s="33">
        <f t="shared" si="48"/>
        <v>10268</v>
      </c>
      <c r="G189" s="33">
        <f t="shared" si="48"/>
        <v>20288</v>
      </c>
      <c r="H189" s="33">
        <f t="shared" si="48"/>
        <v>28610</v>
      </c>
      <c r="I189" s="33">
        <f t="shared" si="48"/>
        <v>33530</v>
      </c>
      <c r="J189" s="33">
        <f t="shared" si="48"/>
        <v>38182</v>
      </c>
      <c r="K189" s="33">
        <f t="shared" si="48"/>
        <v>34937</v>
      </c>
      <c r="L189" s="33">
        <f t="shared" si="48"/>
        <v>45467</v>
      </c>
      <c r="M189" s="33">
        <f t="shared" si="48"/>
        <v>46048</v>
      </c>
      <c r="N189" s="33">
        <f t="shared" si="48"/>
        <v>47730</v>
      </c>
      <c r="O189" s="33">
        <f t="shared" si="48"/>
        <v>49469</v>
      </c>
      <c r="P189" s="33">
        <f t="shared" si="48"/>
        <v>51011</v>
      </c>
      <c r="Q189" s="33">
        <f t="shared" si="48"/>
        <v>52938</v>
      </c>
      <c r="R189" s="34">
        <f t="shared" si="48"/>
        <v>54156</v>
      </c>
      <c r="S189" s="1"/>
    </row>
    <row r="190" spans="1:19" ht="12.75">
      <c r="A190" s="46"/>
      <c r="B190" s="13" t="s">
        <v>14</v>
      </c>
      <c r="C190" s="20">
        <f aca="true" t="shared" si="49" ref="C190:R190">C189/C186*100</f>
        <v>1.5729453401494298</v>
      </c>
      <c r="D190" s="18">
        <f t="shared" si="49"/>
        <v>7.61076046326368</v>
      </c>
      <c r="E190" s="18">
        <f t="shared" si="49"/>
        <v>12.554485554992398</v>
      </c>
      <c r="F190" s="18">
        <f t="shared" si="49"/>
        <v>21.920030740985847</v>
      </c>
      <c r="G190" s="18">
        <f t="shared" si="49"/>
        <v>36.33498101583208</v>
      </c>
      <c r="H190" s="18">
        <f t="shared" si="49"/>
        <v>44.13693093287669</v>
      </c>
      <c r="I190" s="18">
        <f t="shared" si="49"/>
        <v>48.879688616120234</v>
      </c>
      <c r="J190" s="18">
        <f t="shared" si="49"/>
        <v>50.3454641350211</v>
      </c>
      <c r="K190" s="18">
        <f t="shared" si="49"/>
        <v>44.87329334549238</v>
      </c>
      <c r="L190" s="18">
        <f t="shared" si="49"/>
        <v>49.98625754460801</v>
      </c>
      <c r="M190" s="18">
        <f t="shared" si="49"/>
        <v>50.368069304223226</v>
      </c>
      <c r="N190" s="18">
        <f t="shared" si="49"/>
        <v>51.80441743094373</v>
      </c>
      <c r="O190" s="18">
        <f t="shared" si="49"/>
        <v>52.75792931339718</v>
      </c>
      <c r="P190" s="18">
        <f t="shared" si="49"/>
        <v>52.3855980939862</v>
      </c>
      <c r="Q190" s="18">
        <f t="shared" si="49"/>
        <v>53.53166617791305</v>
      </c>
      <c r="R190" s="19">
        <f t="shared" si="49"/>
        <v>53.87262996637686</v>
      </c>
      <c r="S190" s="1"/>
    </row>
    <row r="191" spans="1:19" ht="12.75">
      <c r="A191" s="46"/>
      <c r="B191" s="13" t="s">
        <v>11</v>
      </c>
      <c r="C191" s="32">
        <f aca="true" t="shared" si="50" ref="C191:R191">C121+C156</f>
        <v>7948</v>
      </c>
      <c r="D191" s="33">
        <f t="shared" si="50"/>
        <v>267971</v>
      </c>
      <c r="E191" s="33">
        <f t="shared" si="50"/>
        <v>383026</v>
      </c>
      <c r="F191" s="33">
        <f t="shared" si="50"/>
        <v>467142</v>
      </c>
      <c r="G191" s="33">
        <f t="shared" si="50"/>
        <v>521076</v>
      </c>
      <c r="H191" s="33">
        <f t="shared" si="50"/>
        <v>608019</v>
      </c>
      <c r="I191" s="33">
        <f t="shared" si="50"/>
        <v>641720</v>
      </c>
      <c r="J191" s="33">
        <f t="shared" si="50"/>
        <v>668399</v>
      </c>
      <c r="K191" s="33">
        <f t="shared" si="50"/>
        <v>718420</v>
      </c>
      <c r="L191" s="33">
        <f t="shared" si="50"/>
        <v>791396</v>
      </c>
      <c r="M191" s="33">
        <f t="shared" si="50"/>
        <v>801020</v>
      </c>
      <c r="N191" s="33">
        <f t="shared" si="50"/>
        <v>807244</v>
      </c>
      <c r="O191" s="33">
        <f t="shared" si="50"/>
        <v>817682</v>
      </c>
      <c r="P191" s="33">
        <f t="shared" si="50"/>
        <v>846277</v>
      </c>
      <c r="Q191" s="33">
        <f t="shared" si="50"/>
        <v>887766</v>
      </c>
      <c r="R191" s="34">
        <f t="shared" si="50"/>
        <v>903383</v>
      </c>
      <c r="S191" s="1"/>
    </row>
    <row r="192" spans="1:19" ht="12.75">
      <c r="A192" s="46"/>
      <c r="B192" s="13" t="s">
        <v>14</v>
      </c>
      <c r="C192" s="20">
        <f aca="true" t="shared" si="51" ref="C192:R192">C191/C187*100</f>
        <v>17.567358486395683</v>
      </c>
      <c r="D192" s="18">
        <f t="shared" si="51"/>
        <v>57.04472108924633</v>
      </c>
      <c r="E192" s="18">
        <f t="shared" si="51"/>
        <v>68.52733482544608</v>
      </c>
      <c r="F192" s="18">
        <f t="shared" si="51"/>
        <v>72.22858733214278</v>
      </c>
      <c r="G192" s="18">
        <f t="shared" si="51"/>
        <v>75.52187278522017</v>
      </c>
      <c r="H192" s="18">
        <f t="shared" si="51"/>
        <v>79.56791262459907</v>
      </c>
      <c r="I192" s="18">
        <f t="shared" si="51"/>
        <v>81.32683955526998</v>
      </c>
      <c r="J192" s="18">
        <f t="shared" si="51"/>
        <v>79.84439636996537</v>
      </c>
      <c r="K192" s="18">
        <f t="shared" si="51"/>
        <v>80.74330323526172</v>
      </c>
      <c r="L192" s="18">
        <f t="shared" si="51"/>
        <v>84.21041430796863</v>
      </c>
      <c r="M192" s="18">
        <f t="shared" si="51"/>
        <v>84.9000409121068</v>
      </c>
      <c r="N192" s="18">
        <f t="shared" si="51"/>
        <v>85.55373736688598</v>
      </c>
      <c r="O192" s="18">
        <f t="shared" si="51"/>
        <v>86.22436121178633</v>
      </c>
      <c r="P192" s="18">
        <f t="shared" si="51"/>
        <v>86.27899365965209</v>
      </c>
      <c r="Q192" s="18">
        <f t="shared" si="51"/>
        <v>87.70961256316905</v>
      </c>
      <c r="R192" s="19">
        <f t="shared" si="51"/>
        <v>88.74750104379007</v>
      </c>
      <c r="S192" s="1"/>
    </row>
    <row r="193" spans="1:19" ht="13.5" thickBot="1">
      <c r="A193" s="47"/>
      <c r="B193" s="21" t="s">
        <v>12</v>
      </c>
      <c r="C193" s="22">
        <f>C191/C189</f>
        <v>66.23333333333333</v>
      </c>
      <c r="D193" s="23">
        <f aca="true" t="shared" si="52" ref="D193:R193">D191/D189</f>
        <v>107.87882447665056</v>
      </c>
      <c r="E193" s="23">
        <f t="shared" si="52"/>
        <v>77.31651190956802</v>
      </c>
      <c r="F193" s="23">
        <f t="shared" si="52"/>
        <v>45.49493572263342</v>
      </c>
      <c r="G193" s="23">
        <f t="shared" si="52"/>
        <v>25.683951104100945</v>
      </c>
      <c r="H193" s="23">
        <f t="shared" si="52"/>
        <v>21.251974833974135</v>
      </c>
      <c r="I193" s="23">
        <f t="shared" si="52"/>
        <v>19.138681777512677</v>
      </c>
      <c r="J193" s="23">
        <f t="shared" si="52"/>
        <v>17.505604735215545</v>
      </c>
      <c r="K193" s="23">
        <f t="shared" si="52"/>
        <v>20.563299653662305</v>
      </c>
      <c r="L193" s="23">
        <f t="shared" si="52"/>
        <v>17.40594277168056</v>
      </c>
      <c r="M193" s="23">
        <f t="shared" si="52"/>
        <v>17.39532661570535</v>
      </c>
      <c r="N193" s="23">
        <f t="shared" si="52"/>
        <v>16.91271736853132</v>
      </c>
      <c r="O193" s="23">
        <f t="shared" si="52"/>
        <v>16.529179890436435</v>
      </c>
      <c r="P193" s="23">
        <f t="shared" si="52"/>
        <v>16.590088412303228</v>
      </c>
      <c r="Q193" s="23">
        <f t="shared" si="52"/>
        <v>16.769919528505042</v>
      </c>
      <c r="R193" s="24">
        <f t="shared" si="52"/>
        <v>16.68112489844154</v>
      </c>
      <c r="S193" s="1"/>
    </row>
    <row r="194" spans="1:19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 ht="13.5" thickBo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 ht="12.75">
      <c r="A196" s="38" t="s">
        <v>6</v>
      </c>
      <c r="B196" s="40" t="s">
        <v>7</v>
      </c>
      <c r="C196" s="38" t="s">
        <v>16</v>
      </c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3"/>
      <c r="S196" s="1"/>
    </row>
    <row r="197" spans="1:19" ht="13.5" thickBot="1">
      <c r="A197" s="39"/>
      <c r="B197" s="41"/>
      <c r="C197" s="6">
        <v>1991</v>
      </c>
      <c r="D197" s="7">
        <v>1992</v>
      </c>
      <c r="E197" s="7">
        <v>1993</v>
      </c>
      <c r="F197" s="7">
        <v>1994</v>
      </c>
      <c r="G197" s="7">
        <v>1995</v>
      </c>
      <c r="H197" s="7">
        <v>1996</v>
      </c>
      <c r="I197" s="7">
        <v>1997</v>
      </c>
      <c r="J197" s="7">
        <v>1998</v>
      </c>
      <c r="K197" s="7" t="s">
        <v>17</v>
      </c>
      <c r="L197" s="7">
        <v>2000</v>
      </c>
      <c r="M197" s="7">
        <v>2001</v>
      </c>
      <c r="N197" s="7">
        <v>2002</v>
      </c>
      <c r="O197" s="7">
        <v>2003</v>
      </c>
      <c r="P197" s="7">
        <v>2004</v>
      </c>
      <c r="Q197" s="7">
        <v>2005</v>
      </c>
      <c r="R197" s="8">
        <v>2006</v>
      </c>
      <c r="S197" s="1"/>
    </row>
    <row r="198" spans="1:19" ht="12.75">
      <c r="A198" s="44" t="s">
        <v>9</v>
      </c>
      <c r="B198" s="9" t="s">
        <v>10</v>
      </c>
      <c r="C198" s="28">
        <f aca="true" t="shared" si="53" ref="C198:R198">C128+C165</f>
        <v>7629</v>
      </c>
      <c r="D198" s="29">
        <f t="shared" si="53"/>
        <v>25009</v>
      </c>
      <c r="E198" s="29">
        <f t="shared" si="53"/>
        <v>6822</v>
      </c>
      <c r="F198" s="29">
        <f t="shared" si="53"/>
        <v>7383</v>
      </c>
      <c r="G198" s="29">
        <f t="shared" si="53"/>
        <v>8993</v>
      </c>
      <c r="H198" s="29">
        <f t="shared" si="53"/>
        <v>8985</v>
      </c>
      <c r="I198" s="29">
        <f t="shared" si="53"/>
        <v>3776</v>
      </c>
      <c r="J198" s="29">
        <f t="shared" si="53"/>
        <v>7243</v>
      </c>
      <c r="K198" s="29">
        <f t="shared" si="53"/>
        <v>2017</v>
      </c>
      <c r="L198" s="29">
        <f t="shared" si="53"/>
        <v>13102</v>
      </c>
      <c r="M198" s="29">
        <f t="shared" si="53"/>
        <v>464</v>
      </c>
      <c r="N198" s="29">
        <f t="shared" si="53"/>
        <v>712</v>
      </c>
      <c r="O198" s="29">
        <f t="shared" si="53"/>
        <v>1631</v>
      </c>
      <c r="P198" s="29">
        <f t="shared" si="53"/>
        <v>3610</v>
      </c>
      <c r="Q198" s="29">
        <f t="shared" si="53"/>
        <v>1515</v>
      </c>
      <c r="R198" s="30">
        <f t="shared" si="53"/>
        <v>1635</v>
      </c>
      <c r="S198" s="1"/>
    </row>
    <row r="199" spans="1:19" ht="12.75">
      <c r="A199" s="45"/>
      <c r="B199" s="13" t="s">
        <v>11</v>
      </c>
      <c r="C199" s="32">
        <f aca="true" t="shared" si="54" ref="C199:R199">C129+C166</f>
        <v>45243</v>
      </c>
      <c r="D199" s="33">
        <f t="shared" si="54"/>
        <v>424513</v>
      </c>
      <c r="E199" s="33">
        <f t="shared" si="54"/>
        <v>89183</v>
      </c>
      <c r="F199" s="33">
        <f t="shared" si="54"/>
        <v>87816</v>
      </c>
      <c r="G199" s="33">
        <f t="shared" si="54"/>
        <v>43212</v>
      </c>
      <c r="H199" s="33">
        <f t="shared" si="54"/>
        <v>74184</v>
      </c>
      <c r="I199" s="33">
        <f t="shared" si="54"/>
        <v>24912</v>
      </c>
      <c r="J199" s="33">
        <f t="shared" si="54"/>
        <v>48064</v>
      </c>
      <c r="K199" s="33">
        <f t="shared" si="54"/>
        <v>52631</v>
      </c>
      <c r="L199" s="33">
        <f t="shared" si="54"/>
        <v>50026</v>
      </c>
      <c r="M199" s="33">
        <f t="shared" si="54"/>
        <v>3702</v>
      </c>
      <c r="N199" s="33">
        <f t="shared" si="54"/>
        <v>66</v>
      </c>
      <c r="O199" s="33">
        <f t="shared" si="54"/>
        <v>4767</v>
      </c>
      <c r="P199" s="33">
        <f t="shared" si="54"/>
        <v>32542</v>
      </c>
      <c r="Q199" s="33">
        <f t="shared" si="54"/>
        <v>31304</v>
      </c>
      <c r="R199" s="34">
        <f t="shared" si="54"/>
        <v>5760</v>
      </c>
      <c r="S199" s="1"/>
    </row>
    <row r="200" spans="1:19" ht="12.75">
      <c r="A200" s="45"/>
      <c r="B200" s="13" t="s">
        <v>12</v>
      </c>
      <c r="C200" s="20">
        <f aca="true" t="shared" si="55" ref="C200:R200">C199/C198</f>
        <v>5.930397168698388</v>
      </c>
      <c r="D200" s="18">
        <f t="shared" si="55"/>
        <v>16.974409212683433</v>
      </c>
      <c r="E200" s="18">
        <f t="shared" si="55"/>
        <v>13.072852535913222</v>
      </c>
      <c r="F200" s="18">
        <f t="shared" si="55"/>
        <v>11.894351889475823</v>
      </c>
      <c r="G200" s="18">
        <f t="shared" si="55"/>
        <v>4.8050706104748135</v>
      </c>
      <c r="H200" s="18">
        <f t="shared" si="55"/>
        <v>8.256427378964942</v>
      </c>
      <c r="I200" s="18">
        <f t="shared" si="55"/>
        <v>6.5974576271186445</v>
      </c>
      <c r="J200" s="18">
        <f t="shared" si="55"/>
        <v>6.635924340742786</v>
      </c>
      <c r="K200" s="18">
        <f t="shared" si="55"/>
        <v>26.093703520079327</v>
      </c>
      <c r="L200" s="18">
        <f t="shared" si="55"/>
        <v>3.8181956953136926</v>
      </c>
      <c r="M200" s="18">
        <f t="shared" si="55"/>
        <v>7.978448275862069</v>
      </c>
      <c r="N200" s="18">
        <f t="shared" si="55"/>
        <v>0.09269662921348315</v>
      </c>
      <c r="O200" s="18">
        <f t="shared" si="55"/>
        <v>2.92274678111588</v>
      </c>
      <c r="P200" s="18">
        <f t="shared" si="55"/>
        <v>9.014404432132965</v>
      </c>
      <c r="Q200" s="18">
        <f t="shared" si="55"/>
        <v>20.662706270627062</v>
      </c>
      <c r="R200" s="19">
        <f t="shared" si="55"/>
        <v>3.522935779816514</v>
      </c>
      <c r="S200" s="1"/>
    </row>
    <row r="201" spans="1:19" ht="12.75">
      <c r="A201" s="46" t="s">
        <v>13</v>
      </c>
      <c r="B201" s="13" t="s">
        <v>10</v>
      </c>
      <c r="C201" s="32">
        <f aca="true" t="shared" si="56" ref="C201:R201">C131+C168</f>
        <v>120</v>
      </c>
      <c r="D201" s="33">
        <f t="shared" si="56"/>
        <v>2364</v>
      </c>
      <c r="E201" s="33">
        <f t="shared" si="56"/>
        <v>2470</v>
      </c>
      <c r="F201" s="33">
        <f t="shared" si="56"/>
        <v>5314</v>
      </c>
      <c r="G201" s="33">
        <f t="shared" si="56"/>
        <v>10020</v>
      </c>
      <c r="H201" s="33">
        <f t="shared" si="56"/>
        <v>8322</v>
      </c>
      <c r="I201" s="33">
        <f t="shared" si="56"/>
        <v>4920</v>
      </c>
      <c r="J201" s="33">
        <f t="shared" si="56"/>
        <v>4652</v>
      </c>
      <c r="K201" s="33">
        <f t="shared" si="56"/>
        <v>-3245</v>
      </c>
      <c r="L201" s="33">
        <f t="shared" si="56"/>
        <v>10530</v>
      </c>
      <c r="M201" s="33">
        <f t="shared" si="56"/>
        <v>581</v>
      </c>
      <c r="N201" s="33">
        <f t="shared" si="56"/>
        <v>1682</v>
      </c>
      <c r="O201" s="33">
        <f t="shared" si="56"/>
        <v>1739</v>
      </c>
      <c r="P201" s="33">
        <f t="shared" si="56"/>
        <v>1542</v>
      </c>
      <c r="Q201" s="33">
        <f t="shared" si="56"/>
        <v>1927</v>
      </c>
      <c r="R201" s="34">
        <f t="shared" si="56"/>
        <v>1218</v>
      </c>
      <c r="S201" s="1"/>
    </row>
    <row r="202" spans="1:19" ht="12.75">
      <c r="A202" s="46"/>
      <c r="B202" s="13" t="s">
        <v>11</v>
      </c>
      <c r="C202" s="32">
        <f aca="true" t="shared" si="57" ref="C202:R202">C132+C169</f>
        <v>7948</v>
      </c>
      <c r="D202" s="33">
        <f t="shared" si="57"/>
        <v>260023</v>
      </c>
      <c r="E202" s="33">
        <f t="shared" si="57"/>
        <v>115055</v>
      </c>
      <c r="F202" s="33">
        <f t="shared" si="57"/>
        <v>84116</v>
      </c>
      <c r="G202" s="33">
        <f t="shared" si="57"/>
        <v>53934</v>
      </c>
      <c r="H202" s="33">
        <f t="shared" si="57"/>
        <v>86943</v>
      </c>
      <c r="I202" s="33">
        <f t="shared" si="57"/>
        <v>33701</v>
      </c>
      <c r="J202" s="33">
        <f t="shared" si="57"/>
        <v>26679</v>
      </c>
      <c r="K202" s="33">
        <f t="shared" si="57"/>
        <v>50021</v>
      </c>
      <c r="L202" s="33">
        <f t="shared" si="57"/>
        <v>72976</v>
      </c>
      <c r="M202" s="33">
        <f t="shared" si="57"/>
        <v>9624</v>
      </c>
      <c r="N202" s="33">
        <f t="shared" si="57"/>
        <v>6224</v>
      </c>
      <c r="O202" s="33">
        <f t="shared" si="57"/>
        <v>10438</v>
      </c>
      <c r="P202" s="33">
        <f t="shared" si="57"/>
        <v>28595</v>
      </c>
      <c r="Q202" s="33">
        <f t="shared" si="57"/>
        <v>41489</v>
      </c>
      <c r="R202" s="34">
        <f t="shared" si="57"/>
        <v>15617</v>
      </c>
      <c r="S202" s="1"/>
    </row>
    <row r="203" spans="1:19" ht="13.5" thickBot="1">
      <c r="A203" s="47"/>
      <c r="B203" s="21" t="s">
        <v>12</v>
      </c>
      <c r="C203" s="22">
        <f aca="true" t="shared" si="58" ref="C203:R203">C202/C201</f>
        <v>66.23333333333333</v>
      </c>
      <c r="D203" s="23">
        <f t="shared" si="58"/>
        <v>109.99280879864637</v>
      </c>
      <c r="E203" s="23">
        <f t="shared" si="58"/>
        <v>46.58097165991903</v>
      </c>
      <c r="F203" s="23">
        <f t="shared" si="58"/>
        <v>15.82913059841927</v>
      </c>
      <c r="G203" s="23">
        <f t="shared" si="58"/>
        <v>5.382634730538922</v>
      </c>
      <c r="H203" s="23">
        <f t="shared" si="58"/>
        <v>10.447368421052632</v>
      </c>
      <c r="I203" s="23">
        <f t="shared" si="58"/>
        <v>6.8497967479674795</v>
      </c>
      <c r="J203" s="23">
        <f t="shared" si="58"/>
        <v>5.734952708512468</v>
      </c>
      <c r="K203" s="23">
        <f t="shared" si="58"/>
        <v>-15.414791987673343</v>
      </c>
      <c r="L203" s="23">
        <f t="shared" si="58"/>
        <v>6.930294396961064</v>
      </c>
      <c r="M203" s="23">
        <f t="shared" si="58"/>
        <v>16.564543889845094</v>
      </c>
      <c r="N203" s="23">
        <f t="shared" si="58"/>
        <v>3.700356718192628</v>
      </c>
      <c r="O203" s="23">
        <f t="shared" si="58"/>
        <v>6.002300172512938</v>
      </c>
      <c r="P203" s="23">
        <f t="shared" si="58"/>
        <v>18.544098573281453</v>
      </c>
      <c r="Q203" s="23">
        <f t="shared" si="58"/>
        <v>21.530358069538142</v>
      </c>
      <c r="R203" s="24">
        <f t="shared" si="58"/>
        <v>12.82183908045977</v>
      </c>
      <c r="S203" s="1"/>
    </row>
    <row r="204" spans="1:19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 ht="12.75">
      <c r="A205" s="48" t="s">
        <v>18</v>
      </c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1"/>
      <c r="M205" s="1"/>
      <c r="N205" s="1"/>
      <c r="O205" s="1"/>
      <c r="P205" s="1"/>
      <c r="Q205" s="1"/>
      <c r="R205" s="1"/>
      <c r="S205" s="1"/>
    </row>
    <row r="206" spans="1:19" ht="12.75">
      <c r="A206" s="3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 ht="12.75">
      <c r="A207" s="3" t="s">
        <v>19</v>
      </c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 ht="12.75">
      <c r="A209" s="3" t="s">
        <v>20</v>
      </c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ht="12.75">
      <c r="A210" s="3" t="s">
        <v>21</v>
      </c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1:19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1:19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2:19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2:19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</sheetData>
  <mergeCells count="75">
    <mergeCell ref="C196:R196"/>
    <mergeCell ref="A198:A200"/>
    <mergeCell ref="A201:A203"/>
    <mergeCell ref="A205:K205"/>
    <mergeCell ref="A186:A188"/>
    <mergeCell ref="A189:A193"/>
    <mergeCell ref="A196:A197"/>
    <mergeCell ref="B196:B197"/>
    <mergeCell ref="A180:R180"/>
    <mergeCell ref="A184:A185"/>
    <mergeCell ref="B184:B185"/>
    <mergeCell ref="C184:R184"/>
    <mergeCell ref="C163:R163"/>
    <mergeCell ref="A165:A167"/>
    <mergeCell ref="A168:A170"/>
    <mergeCell ref="A179:R179"/>
    <mergeCell ref="A151:A153"/>
    <mergeCell ref="A154:A158"/>
    <mergeCell ref="A163:A164"/>
    <mergeCell ref="B163:B164"/>
    <mergeCell ref="A144:R144"/>
    <mergeCell ref="A145:R145"/>
    <mergeCell ref="A149:A150"/>
    <mergeCell ref="B149:B150"/>
    <mergeCell ref="C149:R149"/>
    <mergeCell ref="C126:R126"/>
    <mergeCell ref="A128:A130"/>
    <mergeCell ref="A131:A133"/>
    <mergeCell ref="A135:K135"/>
    <mergeCell ref="A116:A118"/>
    <mergeCell ref="A119:A123"/>
    <mergeCell ref="A126:A127"/>
    <mergeCell ref="B126:B127"/>
    <mergeCell ref="A110:R110"/>
    <mergeCell ref="A114:A115"/>
    <mergeCell ref="B114:B115"/>
    <mergeCell ref="C114:R114"/>
    <mergeCell ref="C93:R93"/>
    <mergeCell ref="A95:A97"/>
    <mergeCell ref="A98:A100"/>
    <mergeCell ref="A109:R109"/>
    <mergeCell ref="A81:A83"/>
    <mergeCell ref="A84:A88"/>
    <mergeCell ref="A93:A94"/>
    <mergeCell ref="B93:B94"/>
    <mergeCell ref="A75:R75"/>
    <mergeCell ref="A79:A80"/>
    <mergeCell ref="B79:B80"/>
    <mergeCell ref="C79:R79"/>
    <mergeCell ref="C58:R58"/>
    <mergeCell ref="A60:A62"/>
    <mergeCell ref="A63:A65"/>
    <mergeCell ref="A74:R74"/>
    <mergeCell ref="A46:A48"/>
    <mergeCell ref="A49:A53"/>
    <mergeCell ref="A58:A59"/>
    <mergeCell ref="B58:B59"/>
    <mergeCell ref="A39:R39"/>
    <mergeCell ref="A40:R40"/>
    <mergeCell ref="A44:A45"/>
    <mergeCell ref="B44:B45"/>
    <mergeCell ref="C44:R44"/>
    <mergeCell ref="C22:R22"/>
    <mergeCell ref="A24:A26"/>
    <mergeCell ref="A27:A29"/>
    <mergeCell ref="A31:J31"/>
    <mergeCell ref="A10:A12"/>
    <mergeCell ref="A13:A17"/>
    <mergeCell ref="A22:A23"/>
    <mergeCell ref="B22:B23"/>
    <mergeCell ref="A3:R3"/>
    <mergeCell ref="A4:R4"/>
    <mergeCell ref="A8:A9"/>
    <mergeCell ref="B8:B9"/>
    <mergeCell ref="C8:R8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Vaše meno</dc:creator>
  <cp:keywords/>
  <dc:description/>
  <cp:lastModifiedBy>Vaše meno</cp:lastModifiedBy>
  <cp:lastPrinted>2007-05-30T09:24:15Z</cp:lastPrinted>
  <dcterms:created xsi:type="dcterms:W3CDTF">2007-05-09T10:16:54Z</dcterms:created>
  <dcterms:modified xsi:type="dcterms:W3CDTF">2007-06-20T11:33:21Z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  <property fmtid="{D5CDD505-2E9C-101B-9397-08002B2CF9AE}" pid="3" name="_AdHocReviewCycle">
    <vt:i4>749914456</vt:i4>
  </property>
  <property fmtid="{D5CDD505-2E9C-101B-9397-08002B2CF9AE}" pid="4" name="_EmailSubje">
    <vt:lpwstr>Informácia o transformácii vlastníckych a užívacích vzťahov k lesným pozemkom</vt:lpwstr>
  </property>
  <property fmtid="{D5CDD505-2E9C-101B-9397-08002B2CF9AE}" pid="5" name="_AuthorEma">
    <vt:lpwstr>ludmila.tapusova@land.gov.sk</vt:lpwstr>
  </property>
  <property fmtid="{D5CDD505-2E9C-101B-9397-08002B2CF9AE}" pid="6" name="_AuthorEmailDisplayNa">
    <vt:lpwstr>Ťapušová Ľudmila</vt:lpwstr>
  </property>
</Properties>
</file>