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8" windowHeight="7248" activeTab="0"/>
  </bookViews>
  <sheets>
    <sheet name="sum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<sst xmlns="http://schemas.openxmlformats.org/spreadsheetml/2006/main" count="44" uniqueCount="33">
  <si>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Mzdy, platy a OOV</t>
  </si>
  <si>
    <t>Poistné a prísp. zam.</t>
  </si>
  <si>
    <t>Bežné transfery</t>
  </si>
  <si>
    <t>Bežné výdavky spolu</t>
  </si>
  <si>
    <t>Kapitálové výdavky</t>
  </si>
  <si>
    <t xml:space="preserve">Tovary a ďal. služby </t>
  </si>
  <si>
    <t>Výdavky spolu</t>
  </si>
  <si>
    <t>Príjmy</t>
  </si>
  <si>
    <t xml:space="preserve">Návrh na rok 2004 </t>
  </si>
  <si>
    <t>Východiská 2004</t>
  </si>
  <si>
    <t>Rozdiel</t>
  </si>
  <si>
    <t>01.1.1.4. KÚ a OÚ</t>
  </si>
  <si>
    <t>iné</t>
  </si>
  <si>
    <t>Počty funkčných miest</t>
  </si>
  <si>
    <t>Základňa roku 2004</t>
  </si>
  <si>
    <t>Špecializovaná štátna správa</t>
  </si>
  <si>
    <t>Spolu</t>
  </si>
  <si>
    <t>Prehľad prerozdelenia finančných prostriedkov z kapitol krajských úradov do orgánov špecializovanej miestnej štátnej správy a samosprávy v roku 2004</t>
  </si>
  <si>
    <t>v tis. Sk</t>
  </si>
  <si>
    <t>Ukazovateľ</t>
  </si>
  <si>
    <t>Úprava *</t>
  </si>
  <si>
    <t>Presun na samosprávu **</t>
  </si>
  <si>
    <t>* úprava východísk štátneho rozpočtu na rok 2004 na základňu na rok 2004 v počtoch funkčných miest a finančných prostriedkov:</t>
  </si>
  <si>
    <t>Tabuľka č. 5</t>
  </si>
  <si>
    <t>** prechádzajúce pôsobnosti na VÚC a obce k 1.1.2004 a k 1.7.2004 (viď tabuľka č. 1 a 4)</t>
  </si>
  <si>
    <t xml:space="preserve"> - na VÚC a obce za prechádzajúce pôsobnosti v roku 2003 (576 zamestnancov)</t>
  </si>
  <si>
    <t xml:space="preserve"> - za archívy, ktorých zriaďovateľská pôsobnosť z okresných úradov prešla k 1.1.2003 na MV SR (231 zamestnancov)</t>
  </si>
  <si>
    <t xml:space="preserve"> - na zabezpečenie administratívnych potrieb a nových inštitúcií súvisiacich s implementáciou práva EÚ na rok 2003 na základe uznesenia vlády SR č. 947/2002 (30 zamestnancov)</t>
  </si>
  <si>
    <t xml:space="preserve"> - na  úseku sociálnych vecí zvýšenie počtu funkčných miest na základe uznesenia vlády SR č. 84/2002 (307 zamestnancov)</t>
  </si>
  <si>
    <t>Poznámka:</t>
  </si>
  <si>
    <t>Rozčlenenie výdavkov na 01.1.1.4. KÚ a OÚ a na iné vyplýva z platnej rozpočtovej klasifikácie obsiahnutej v štatistickej klasifikácii výdavkov verejnej správy:</t>
  </si>
  <si>
    <r>
      <t>01.1.1.4. Krajské úrady a okresné úrady</t>
    </r>
    <r>
      <rPr>
        <sz val="10"/>
        <rFont val="Arial CE"/>
        <family val="2"/>
      </rPr>
      <t xml:space="preserve"> = zahŕňa výdavky na činnosť aparátu krajských úradov a okresných úradov</t>
    </r>
  </si>
  <si>
    <r>
      <t>iné</t>
    </r>
    <r>
      <rPr>
        <sz val="10"/>
        <rFont val="Arial CE"/>
        <family val="2"/>
      </rPr>
      <t xml:space="preserve"> = zahŕňa výdavky na činnosť zariadení v zriaďovateľskej pôsobnosti krajských úradov a okresných úradov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</si>
</sst>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0" fillId="0" borderId="3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Alignment="1">
      <alignment/>
    </xf>
    <xf numFmtId="3" fontId="0" fillId="0" borderId="6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19" xfId="0" applyNumberFormat="1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 wrapText="1"/>
    </xf>
    <xf numFmtId="14" fontId="0" fillId="0" borderId="18" xfId="0" applyNumberFormat="1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9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14" fontId="1" fillId="0" borderId="18" xfId="0" applyNumberFormat="1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3" fontId="1" fillId="0" borderId="23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2" fillId="0" borderId="2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0" xfId="0" applyFont="1" applyBorder="1" applyAlignment="1">
      <alignment vertical="center"/>
    </xf>
    <xf numFmtId="0" fontId="0" fillId="0" borderId="4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P44"/>
  <sheetViews>
    <sheetView tabSelected="1" workbookViewId="0" topLeftCell="A37">
      <selection activeCell="A50" sqref="A50"/>
    </sheetView>
  </sheetViews>
  <sheetFormatPr defaultColWidth="9.00390625" defaultRowHeight="12.75"/>
  <cols>
    <col min="1" max="1" width="24.625" style="0" customWidth="1"/>
    <col min="2" max="2" width="17.00390625" style="0" customWidth="1"/>
    <col min="3" max="3" width="8.50390625" style="0" customWidth="1"/>
    <col min="4" max="4" width="10.875" style="0" customWidth="1"/>
    <col min="5" max="5" width="10.50390625" style="0" customWidth="1"/>
    <col min="6" max="6" width="10.375" style="0" customWidth="1"/>
    <col min="7" max="7" width="11.00390625" style="0" customWidth="1"/>
    <col min="8" max="8" width="11.125" style="0" customWidth="1"/>
    <col min="9" max="9" width="10.50390625" style="0" customWidth="1"/>
    <col min="10" max="10" width="13.00390625" style="0" customWidth="1"/>
    <col min="11" max="11" width="11.375" style="0" customWidth="1"/>
    <col min="12" max="12" width="15.125" style="0" customWidth="1"/>
    <col min="13" max="13" width="8.50390625" style="0" customWidth="1"/>
    <col min="14" max="15" width="9.50390625" style="0" customWidth="1"/>
    <col min="16" max="16" width="10.375" style="0" customWidth="1"/>
  </cols>
  <sheetData>
    <row r="1" ht="12.75">
      <c r="L1" s="6" t="s">
        <v>23</v>
      </c>
    </row>
    <row r="2" ht="12.75">
      <c r="L2" s="6"/>
    </row>
    <row r="3" spans="1:12" ht="12.7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6" s="2" customFormat="1" ht="12.75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1"/>
      <c r="N4" s="1"/>
      <c r="O4" s="1"/>
      <c r="P4" s="1"/>
    </row>
    <row r="5" spans="1:16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s="2" customFormat="1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3:16" s="2" customFormat="1" ht="13.5" thickBot="1">
      <c r="M7" s="1"/>
      <c r="N7" s="1"/>
      <c r="O7" s="1"/>
      <c r="P7" s="1"/>
    </row>
    <row r="8" spans="1:12" ht="12.75" customHeight="1">
      <c r="A8" s="90" t="s">
        <v>19</v>
      </c>
      <c r="B8" s="91"/>
      <c r="C8" s="92"/>
      <c r="D8" s="79" t="s">
        <v>13</v>
      </c>
      <c r="E8" s="84" t="s">
        <v>8</v>
      </c>
      <c r="F8" s="85"/>
      <c r="G8" s="85"/>
      <c r="H8" s="85"/>
      <c r="I8" s="85"/>
      <c r="J8" s="85"/>
      <c r="K8" s="85"/>
      <c r="L8" s="86"/>
    </row>
    <row r="9" spans="1:12" ht="12.75">
      <c r="A9" s="93"/>
      <c r="B9" s="94"/>
      <c r="C9" s="95"/>
      <c r="D9" s="80"/>
      <c r="E9" s="69" t="s">
        <v>7</v>
      </c>
      <c r="F9" s="3">
        <v>610</v>
      </c>
      <c r="G9" s="3">
        <v>620</v>
      </c>
      <c r="H9" s="3">
        <v>630</v>
      </c>
      <c r="I9" s="3">
        <v>640</v>
      </c>
      <c r="J9" s="3">
        <v>600</v>
      </c>
      <c r="K9" s="4">
        <v>700</v>
      </c>
      <c r="L9" s="87" t="s">
        <v>6</v>
      </c>
    </row>
    <row r="10" spans="1:12" ht="12.75">
      <c r="A10" s="93"/>
      <c r="B10" s="94"/>
      <c r="C10" s="95"/>
      <c r="D10" s="80"/>
      <c r="E10" s="82"/>
      <c r="F10" s="69" t="s">
        <v>0</v>
      </c>
      <c r="G10" s="69" t="s">
        <v>1</v>
      </c>
      <c r="H10" s="69" t="s">
        <v>5</v>
      </c>
      <c r="I10" s="69" t="s">
        <v>2</v>
      </c>
      <c r="J10" s="69" t="s">
        <v>3</v>
      </c>
      <c r="K10" s="69" t="s">
        <v>4</v>
      </c>
      <c r="L10" s="88"/>
    </row>
    <row r="11" spans="1:12" ht="13.5" thickBot="1">
      <c r="A11" s="96"/>
      <c r="B11" s="97"/>
      <c r="C11" s="98"/>
      <c r="D11" s="81"/>
      <c r="E11" s="83"/>
      <c r="F11" s="70"/>
      <c r="G11" s="70"/>
      <c r="H11" s="70"/>
      <c r="I11" s="70"/>
      <c r="J11" s="70"/>
      <c r="K11" s="70"/>
      <c r="L11" s="89"/>
    </row>
    <row r="12" spans="1:12" s="5" customFormat="1" ht="13.5" thickTop="1">
      <c r="A12" s="102" t="s">
        <v>9</v>
      </c>
      <c r="B12" s="25" t="s">
        <v>11</v>
      </c>
      <c r="C12" s="29"/>
      <c r="D12" s="14">
        <v>13809</v>
      </c>
      <c r="E12" s="59">
        <v>179342</v>
      </c>
      <c r="F12" s="59">
        <v>5031168</v>
      </c>
      <c r="G12" s="59">
        <f>F12*0.3775</f>
        <v>1899265.92</v>
      </c>
      <c r="H12" s="59">
        <v>2014121</v>
      </c>
      <c r="I12" s="59">
        <v>49209044</v>
      </c>
      <c r="J12" s="59">
        <f>F12+G12+H12+I12</f>
        <v>58153598.92</v>
      </c>
      <c r="K12" s="59">
        <v>691750</v>
      </c>
      <c r="L12" s="58">
        <f>J12+K12</f>
        <v>58845348.92</v>
      </c>
    </row>
    <row r="13" spans="1:12" s="5" customFormat="1" ht="13.5" thickBot="1">
      <c r="A13" s="74"/>
      <c r="B13" s="27" t="s">
        <v>12</v>
      </c>
      <c r="C13" s="10"/>
      <c r="D13" s="13">
        <v>16734</v>
      </c>
      <c r="E13" s="60"/>
      <c r="F13" s="60"/>
      <c r="G13" s="60"/>
      <c r="H13" s="60"/>
      <c r="I13" s="60"/>
      <c r="J13" s="60"/>
      <c r="K13" s="60"/>
      <c r="L13" s="57"/>
    </row>
    <row r="14" spans="1:12" s="5" customFormat="1" ht="12.75">
      <c r="A14" s="73" t="s">
        <v>20</v>
      </c>
      <c r="B14" s="25" t="s">
        <v>11</v>
      </c>
      <c r="C14" s="29"/>
      <c r="D14" s="14">
        <v>913</v>
      </c>
      <c r="E14" s="8">
        <v>0</v>
      </c>
      <c r="F14" s="8">
        <f>7527+56334+101953</f>
        <v>165814</v>
      </c>
      <c r="G14" s="8">
        <f>F14*0.3775</f>
        <v>62594.785</v>
      </c>
      <c r="H14" s="8">
        <f>D14*66</f>
        <v>60258</v>
      </c>
      <c r="I14" s="8">
        <v>0</v>
      </c>
      <c r="J14" s="8">
        <f>F14+G14+H14+I14</f>
        <v>288666.78500000003</v>
      </c>
      <c r="K14" s="8">
        <v>0</v>
      </c>
      <c r="L14" s="9">
        <f>J14+K14</f>
        <v>288666.78500000003</v>
      </c>
    </row>
    <row r="15" spans="1:12" s="2" customFormat="1" ht="13.5" thickBot="1">
      <c r="A15" s="74"/>
      <c r="B15" s="27" t="s">
        <v>12</v>
      </c>
      <c r="C15" s="10"/>
      <c r="D15" s="13">
        <v>231</v>
      </c>
      <c r="E15" s="17">
        <v>0</v>
      </c>
      <c r="F15" s="17">
        <v>38523</v>
      </c>
      <c r="G15" s="17">
        <f>F15*0.3775</f>
        <v>14542.4325</v>
      </c>
      <c r="H15" s="17">
        <f>D15*66</f>
        <v>15246</v>
      </c>
      <c r="I15" s="17">
        <v>0</v>
      </c>
      <c r="J15" s="17">
        <f>F15+G15+H15+I15</f>
        <v>68311.4325</v>
      </c>
      <c r="K15" s="17">
        <v>8300</v>
      </c>
      <c r="L15" s="18">
        <f>J15+K15</f>
        <v>76611.4325</v>
      </c>
    </row>
    <row r="16" spans="1:12" s="7" customFormat="1" ht="12.75">
      <c r="A16" s="75" t="s">
        <v>14</v>
      </c>
      <c r="B16" s="26" t="s">
        <v>11</v>
      </c>
      <c r="C16" s="30"/>
      <c r="D16" s="16">
        <f>D12-D14</f>
        <v>12896</v>
      </c>
      <c r="E16" s="61">
        <f>E12-E14</f>
        <v>179342</v>
      </c>
      <c r="F16" s="63">
        <f aca="true" t="shared" si="0" ref="F16:L16">F12-F14-F15</f>
        <v>4826831</v>
      </c>
      <c r="G16" s="63">
        <f t="shared" si="0"/>
        <v>1822128.7025</v>
      </c>
      <c r="H16" s="63">
        <f t="shared" si="0"/>
        <v>1938617</v>
      </c>
      <c r="I16" s="63">
        <f t="shared" si="0"/>
        <v>49209044</v>
      </c>
      <c r="J16" s="63">
        <f t="shared" si="0"/>
        <v>57796620.70250001</v>
      </c>
      <c r="K16" s="63">
        <f t="shared" si="0"/>
        <v>683450</v>
      </c>
      <c r="L16" s="56">
        <f t="shared" si="0"/>
        <v>58480070.70250001</v>
      </c>
    </row>
    <row r="17" spans="1:12" s="12" customFormat="1" ht="13.5" thickBot="1">
      <c r="A17" s="76"/>
      <c r="B17" s="28" t="s">
        <v>12</v>
      </c>
      <c r="C17" s="11"/>
      <c r="D17" s="15">
        <f>D13-D15</f>
        <v>16503</v>
      </c>
      <c r="E17" s="62"/>
      <c r="F17" s="60"/>
      <c r="G17" s="60"/>
      <c r="H17" s="60"/>
      <c r="I17" s="60"/>
      <c r="J17" s="60"/>
      <c r="K17" s="60"/>
      <c r="L17" s="57"/>
    </row>
    <row r="18" spans="1:12" s="31" customFormat="1" ht="12.75">
      <c r="A18" s="73" t="s">
        <v>15</v>
      </c>
      <c r="B18" s="99" t="s">
        <v>11</v>
      </c>
      <c r="C18" s="36">
        <v>37987</v>
      </c>
      <c r="D18" s="14">
        <v>10646</v>
      </c>
      <c r="E18" s="8">
        <v>101761</v>
      </c>
      <c r="F18" s="8">
        <v>1818471</v>
      </c>
      <c r="G18" s="8">
        <v>686473</v>
      </c>
      <c r="H18" s="8">
        <v>678216</v>
      </c>
      <c r="I18" s="8">
        <v>0</v>
      </c>
      <c r="J18" s="8">
        <f aca="true" t="shared" si="1" ref="J18:J23">F18+G18+H18+I18</f>
        <v>3183160</v>
      </c>
      <c r="K18" s="8">
        <v>242806</v>
      </c>
      <c r="L18" s="9">
        <f aca="true" t="shared" si="2" ref="L18:L23">J18+K18</f>
        <v>3425966</v>
      </c>
    </row>
    <row r="19" spans="1:12" s="31" customFormat="1" ht="12.75">
      <c r="A19" s="67"/>
      <c r="B19" s="100"/>
      <c r="C19" s="37">
        <v>38169</v>
      </c>
      <c r="D19" s="34">
        <v>10100</v>
      </c>
      <c r="E19" s="35">
        <v>101182</v>
      </c>
      <c r="F19" s="35">
        <v>1769429</v>
      </c>
      <c r="G19" s="35">
        <v>667959</v>
      </c>
      <c r="H19" s="35">
        <v>660198</v>
      </c>
      <c r="I19" s="35">
        <v>0</v>
      </c>
      <c r="J19" s="8">
        <f t="shared" si="1"/>
        <v>3097586</v>
      </c>
      <c r="K19" s="8">
        <v>242806</v>
      </c>
      <c r="L19" s="9">
        <f t="shared" si="2"/>
        <v>3340392</v>
      </c>
    </row>
    <row r="20" spans="1:12" s="31" customFormat="1" ht="13.5" thickBot="1">
      <c r="A20" s="68"/>
      <c r="B20" s="32" t="s">
        <v>12</v>
      </c>
      <c r="C20" s="33"/>
      <c r="D20" s="13">
        <v>14050</v>
      </c>
      <c r="E20" s="17">
        <v>49692</v>
      </c>
      <c r="F20" s="17">
        <v>2177923</v>
      </c>
      <c r="G20" s="17">
        <v>822166</v>
      </c>
      <c r="H20" s="17">
        <v>927300</v>
      </c>
      <c r="I20" s="17">
        <v>49209044</v>
      </c>
      <c r="J20" s="17">
        <f t="shared" si="1"/>
        <v>53136433</v>
      </c>
      <c r="K20" s="17">
        <v>440644</v>
      </c>
      <c r="L20" s="18">
        <f t="shared" si="2"/>
        <v>53577077</v>
      </c>
    </row>
    <row r="21" spans="1:12" s="38" customFormat="1" ht="12.75">
      <c r="A21" s="73" t="s">
        <v>21</v>
      </c>
      <c r="B21" s="101" t="s">
        <v>11</v>
      </c>
      <c r="C21" s="36">
        <v>37987</v>
      </c>
      <c r="D21" s="14">
        <v>213</v>
      </c>
      <c r="E21" s="8">
        <v>0</v>
      </c>
      <c r="F21" s="8">
        <v>38256</v>
      </c>
      <c r="G21" s="8">
        <v>14442</v>
      </c>
      <c r="H21" s="8">
        <v>14058</v>
      </c>
      <c r="I21" s="8">
        <v>0</v>
      </c>
      <c r="J21" s="8">
        <f t="shared" si="1"/>
        <v>66756</v>
      </c>
      <c r="K21" s="8">
        <v>0</v>
      </c>
      <c r="L21" s="23">
        <f t="shared" si="2"/>
        <v>66756</v>
      </c>
    </row>
    <row r="22" spans="1:12" s="38" customFormat="1" ht="12.75">
      <c r="A22" s="67"/>
      <c r="B22" s="65"/>
      <c r="C22" s="37">
        <v>38169</v>
      </c>
      <c r="D22" s="34">
        <v>703</v>
      </c>
      <c r="E22" s="34">
        <v>0</v>
      </c>
      <c r="F22" s="34">
        <v>82268</v>
      </c>
      <c r="G22" s="34">
        <v>31056</v>
      </c>
      <c r="H22" s="34">
        <v>30228</v>
      </c>
      <c r="I22" s="34">
        <v>0</v>
      </c>
      <c r="J22" s="8">
        <f t="shared" si="1"/>
        <v>143552</v>
      </c>
      <c r="K22" s="34">
        <v>0</v>
      </c>
      <c r="L22" s="9">
        <f t="shared" si="2"/>
        <v>143552</v>
      </c>
    </row>
    <row r="23" spans="1:12" s="38" customFormat="1" ht="13.5" thickBot="1">
      <c r="A23" s="68"/>
      <c r="B23" s="39" t="s">
        <v>12</v>
      </c>
      <c r="C23" s="40"/>
      <c r="D23" s="13">
        <v>2453</v>
      </c>
      <c r="E23" s="13">
        <v>27425</v>
      </c>
      <c r="F23" s="13">
        <v>367538</v>
      </c>
      <c r="G23" s="13">
        <v>138746</v>
      </c>
      <c r="H23" s="13">
        <v>161898</v>
      </c>
      <c r="I23" s="13">
        <v>0</v>
      </c>
      <c r="J23" s="17">
        <f t="shared" si="1"/>
        <v>668182</v>
      </c>
      <c r="K23" s="13">
        <v>0</v>
      </c>
      <c r="L23" s="24">
        <f t="shared" si="2"/>
        <v>668182</v>
      </c>
    </row>
    <row r="24" spans="1:12" s="41" customFormat="1" ht="12.75">
      <c r="A24" s="66" t="s">
        <v>16</v>
      </c>
      <c r="B24" s="64" t="s">
        <v>11</v>
      </c>
      <c r="C24" s="36">
        <v>37987</v>
      </c>
      <c r="D24" s="16">
        <f>D18+D21</f>
        <v>10859</v>
      </c>
      <c r="E24" s="19">
        <f>E18+E21</f>
        <v>101761</v>
      </c>
      <c r="F24" s="20">
        <f aca="true" t="shared" si="3" ref="F24:L24">F18+F21</f>
        <v>1856727</v>
      </c>
      <c r="G24" s="20">
        <f t="shared" si="3"/>
        <v>700915</v>
      </c>
      <c r="H24" s="20">
        <f t="shared" si="3"/>
        <v>692274</v>
      </c>
      <c r="I24" s="20">
        <f t="shared" si="3"/>
        <v>0</v>
      </c>
      <c r="J24" s="20">
        <f t="shared" si="3"/>
        <v>3249916</v>
      </c>
      <c r="K24" s="20">
        <f t="shared" si="3"/>
        <v>242806</v>
      </c>
      <c r="L24" s="21">
        <f t="shared" si="3"/>
        <v>3492722</v>
      </c>
    </row>
    <row r="25" spans="1:12" s="41" customFormat="1" ht="12.75">
      <c r="A25" s="67"/>
      <c r="B25" s="65"/>
      <c r="C25" s="37">
        <v>38169</v>
      </c>
      <c r="D25" s="44">
        <f>D19+D22</f>
        <v>10803</v>
      </c>
      <c r="E25" s="44">
        <f aca="true" t="shared" si="4" ref="E25:L25">E19+E22</f>
        <v>101182</v>
      </c>
      <c r="F25" s="44">
        <f t="shared" si="4"/>
        <v>1851697</v>
      </c>
      <c r="G25" s="44">
        <f t="shared" si="4"/>
        <v>699015</v>
      </c>
      <c r="H25" s="44">
        <f t="shared" si="4"/>
        <v>690426</v>
      </c>
      <c r="I25" s="44">
        <f t="shared" si="4"/>
        <v>0</v>
      </c>
      <c r="J25" s="44">
        <f t="shared" si="4"/>
        <v>3241138</v>
      </c>
      <c r="K25" s="44">
        <f t="shared" si="4"/>
        <v>242806</v>
      </c>
      <c r="L25" s="45">
        <f t="shared" si="4"/>
        <v>3483944</v>
      </c>
    </row>
    <row r="26" spans="1:12" s="41" customFormat="1" ht="13.5" thickBot="1">
      <c r="A26" s="68"/>
      <c r="B26" s="42" t="s">
        <v>12</v>
      </c>
      <c r="C26" s="43"/>
      <c r="D26" s="15">
        <f>D20+D23</f>
        <v>16503</v>
      </c>
      <c r="E26" s="15">
        <f aca="true" t="shared" si="5" ref="E26:L26">E20+E23</f>
        <v>77117</v>
      </c>
      <c r="F26" s="15">
        <f t="shared" si="5"/>
        <v>2545461</v>
      </c>
      <c r="G26" s="15">
        <f t="shared" si="5"/>
        <v>960912</v>
      </c>
      <c r="H26" s="15">
        <f t="shared" si="5"/>
        <v>1089198</v>
      </c>
      <c r="I26" s="15">
        <f t="shared" si="5"/>
        <v>49209044</v>
      </c>
      <c r="J26" s="15">
        <f t="shared" si="5"/>
        <v>53804615</v>
      </c>
      <c r="K26" s="15">
        <f t="shared" si="5"/>
        <v>440644</v>
      </c>
      <c r="L26" s="22">
        <f t="shared" si="5"/>
        <v>54245259</v>
      </c>
    </row>
    <row r="27" spans="1:12" s="38" customFormat="1" ht="12.75">
      <c r="A27" s="71" t="s">
        <v>10</v>
      </c>
      <c r="B27" s="77" t="s">
        <v>11</v>
      </c>
      <c r="C27" s="46">
        <v>37987</v>
      </c>
      <c r="D27" s="48">
        <f>D16-D24</f>
        <v>2037</v>
      </c>
      <c r="E27" s="49">
        <f>E16-E24-E26</f>
        <v>464</v>
      </c>
      <c r="F27" s="49">
        <f aca="true" t="shared" si="6" ref="F27:L27">F16-F24-F26</f>
        <v>424643</v>
      </c>
      <c r="G27" s="49">
        <f t="shared" si="6"/>
        <v>160301.7024999999</v>
      </c>
      <c r="H27" s="49">
        <f t="shared" si="6"/>
        <v>157145</v>
      </c>
      <c r="I27" s="49">
        <f t="shared" si="6"/>
        <v>0</v>
      </c>
      <c r="J27" s="49">
        <f t="shared" si="6"/>
        <v>742089.702500008</v>
      </c>
      <c r="K27" s="49">
        <f t="shared" si="6"/>
        <v>0</v>
      </c>
      <c r="L27" s="50">
        <f t="shared" si="6"/>
        <v>742089.702500008</v>
      </c>
    </row>
    <row r="28" spans="1:12" s="38" customFormat="1" ht="13.5" thickBot="1">
      <c r="A28" s="72"/>
      <c r="B28" s="78"/>
      <c r="C28" s="47">
        <v>38169</v>
      </c>
      <c r="D28" s="51">
        <f>D16-D25</f>
        <v>2093</v>
      </c>
      <c r="E28" s="54">
        <f>E16-E25-E26</f>
        <v>1043</v>
      </c>
      <c r="F28" s="52">
        <f aca="true" t="shared" si="7" ref="F28:L28">F16-F25-F26</f>
        <v>429673</v>
      </c>
      <c r="G28" s="52">
        <f t="shared" si="7"/>
        <v>162201.7024999999</v>
      </c>
      <c r="H28" s="52">
        <f t="shared" si="7"/>
        <v>158993</v>
      </c>
      <c r="I28" s="52">
        <f t="shared" si="7"/>
        <v>0</v>
      </c>
      <c r="J28" s="52">
        <f t="shared" si="7"/>
        <v>750867.702500008</v>
      </c>
      <c r="K28" s="52">
        <f t="shared" si="7"/>
        <v>0</v>
      </c>
      <c r="L28" s="53">
        <f t="shared" si="7"/>
        <v>750867.702500008</v>
      </c>
    </row>
    <row r="32" s="2" customFormat="1" ht="12.75">
      <c r="A32" s="2" t="s">
        <v>22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8" s="2" customFormat="1" ht="12.75">
      <c r="A38" s="2" t="s">
        <v>24</v>
      </c>
    </row>
    <row r="41" spans="1:12" s="5" customFormat="1" ht="12.75">
      <c r="A41" s="103" t="s">
        <v>29</v>
      </c>
      <c r="B41" s="104"/>
      <c r="C41" s="104"/>
      <c r="D41" s="105"/>
      <c r="E41" s="106"/>
      <c r="F41" s="106"/>
      <c r="G41" s="106"/>
      <c r="H41" s="106"/>
      <c r="I41" s="106"/>
      <c r="J41" s="106"/>
      <c r="K41" s="106"/>
      <c r="L41" s="106"/>
    </row>
    <row r="42" s="2" customFormat="1" ht="12.75">
      <c r="A42" s="5" t="s">
        <v>30</v>
      </c>
    </row>
    <row r="43" s="5" customFormat="1" ht="12.75">
      <c r="A43" s="2" t="s">
        <v>31</v>
      </c>
    </row>
    <row r="44" s="5" customFormat="1" ht="12.75">
      <c r="A44" s="2" t="s">
        <v>32</v>
      </c>
    </row>
  </sheetData>
  <mergeCells count="40">
    <mergeCell ref="A8:C11"/>
    <mergeCell ref="B18:B19"/>
    <mergeCell ref="A18:A20"/>
    <mergeCell ref="B21:B22"/>
    <mergeCell ref="A21:A23"/>
    <mergeCell ref="A12:A13"/>
    <mergeCell ref="D8:D11"/>
    <mergeCell ref="E9:E11"/>
    <mergeCell ref="G10:G11"/>
    <mergeCell ref="E8:L8"/>
    <mergeCell ref="J10:J11"/>
    <mergeCell ref="K10:K11"/>
    <mergeCell ref="L9:L11"/>
    <mergeCell ref="H10:H11"/>
    <mergeCell ref="A27:A28"/>
    <mergeCell ref="A14:A15"/>
    <mergeCell ref="J16:J17"/>
    <mergeCell ref="A16:A17"/>
    <mergeCell ref="B27:B28"/>
    <mergeCell ref="I16:I17"/>
    <mergeCell ref="K16:K17"/>
    <mergeCell ref="B24:B25"/>
    <mergeCell ref="A24:A26"/>
    <mergeCell ref="F10:F11"/>
    <mergeCell ref="I10:I11"/>
    <mergeCell ref="J12:J13"/>
    <mergeCell ref="K12:K13"/>
    <mergeCell ref="E12:E13"/>
    <mergeCell ref="F12:F13"/>
    <mergeCell ref="H16:H17"/>
    <mergeCell ref="A3:L3"/>
    <mergeCell ref="A4:L4"/>
    <mergeCell ref="L16:L17"/>
    <mergeCell ref="L12:L13"/>
    <mergeCell ref="G12:G13"/>
    <mergeCell ref="H12:H13"/>
    <mergeCell ref="I12:I13"/>
    <mergeCell ref="E16:E17"/>
    <mergeCell ref="F16:F17"/>
    <mergeCell ref="G16:G17"/>
  </mergeCells>
  <printOptions/>
  <pageMargins left="0.1968503937007874" right="0" top="0.3937007874015748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2003-07-14T12:14:44Z</cp:lastPrinted>
  <dcterms:created xsi:type="dcterms:W3CDTF">2003-06-02T06:17:28Z</dcterms:created>
  <dcterms:modified xsi:type="dcterms:W3CDTF">2003-05-27T21:02:13Z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