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25" windowWidth="17400" windowHeight="12210" activeTab="0"/>
  </bookViews>
  <sheets>
    <sheet name="Hárok1" sheetId="1" r:id="rId1"/>
    <sheet name="Hárok2" sheetId="2" r:id="rId2"/>
    <sheet name="Hárok3" sheetId="3" r:id="rId3"/>
  </sheets>
  <definedNames/>
  <calcPr calcId="125725"/>
</workbook>
</file>

<file path=xl/sharedStrings.xml><?xml version="1.0" encoding="utf-8"?>
<sst xmlns="http://schemas.openxmlformats.org/spreadsheetml/2006/main" count="110" uniqueCount="86">
  <si>
    <t>SVP, š.p.</t>
  </si>
  <si>
    <t>v tis. EUR</t>
  </si>
  <si>
    <t>skutočnosť</t>
  </si>
  <si>
    <t>plán</t>
  </si>
  <si>
    <t>1. Výsledok hospodárenia bežného obdobia</t>
  </si>
  <si>
    <t>a) výsledok hospodárenia pred započítaním úrokov, daní a odpisov</t>
  </si>
  <si>
    <t>b) odpisy</t>
  </si>
  <si>
    <t>c) nákladové úroky</t>
  </si>
  <si>
    <t xml:space="preserve">d) výsledok hospodárenia pred zdanením </t>
  </si>
  <si>
    <t>e) daň z príjmov</t>
  </si>
  <si>
    <t>f) odložená daň z príjmov</t>
  </si>
  <si>
    <t xml:space="preserve">g) výsledok hospodárenia po zdanení </t>
  </si>
  <si>
    <t>2. Osobitný odvod zo zisku po zdanení splatný za bežné obdobie</t>
  </si>
  <si>
    <t>3. Výsledky hospodárenia minulých období</t>
  </si>
  <si>
    <t>a) nerozdelený zisk minulých rokov</t>
  </si>
  <si>
    <t>b) neuhradená strata minulých rokov</t>
  </si>
  <si>
    <t>4. Dlhodobý majetok</t>
  </si>
  <si>
    <t>a) stav dlhodobého majetku</t>
  </si>
  <si>
    <t>b) prírastok dlhodobého hmotného majetku</t>
  </si>
  <si>
    <t>c) úbytok dlhodobého hmotného majetku</t>
  </si>
  <si>
    <t>d) dlhodobé pohľadávky</t>
  </si>
  <si>
    <t>5. Krátkodobý majetok</t>
  </si>
  <si>
    <t>a) peniaze, bankové účty a peniaze na ceste</t>
  </si>
  <si>
    <t>b) krátkodobé pohľadávky</t>
  </si>
  <si>
    <t>c) zásoby</t>
  </si>
  <si>
    <t>6. Vlastný kapitál</t>
  </si>
  <si>
    <t>7. Úvery a pôžičky</t>
  </si>
  <si>
    <t>a) výška úverov a pôžičiek</t>
  </si>
  <si>
    <t>b) čerpanie úverov a pôžičiek</t>
  </si>
  <si>
    <t>c) splátky úverov a pôžičiek</t>
  </si>
  <si>
    <t>d) záväzky z finančného lízingu</t>
  </si>
  <si>
    <t>e) splátky z finančného lízingu</t>
  </si>
  <si>
    <t>8. Ostatné záväzky</t>
  </si>
  <si>
    <t>a) ostatné krátkodobé záväzky</t>
  </si>
  <si>
    <t>b) ostatné dlhodobé záväzky</t>
  </si>
  <si>
    <t>9. Časové rozlíšenie</t>
  </si>
  <si>
    <t>a) náklady budúcich období</t>
  </si>
  <si>
    <t>b) príjmy budúcich období</t>
  </si>
  <si>
    <t>c) výdavky budúcich období</t>
  </si>
  <si>
    <t>d) výnosy budúcich období</t>
  </si>
  <si>
    <t>10. Výnosy z hlavnej činnosti</t>
  </si>
  <si>
    <t>a) z predaja vlastných výrobkov a služieb</t>
  </si>
  <si>
    <t>b) z predaja sprostredkovaných služieb</t>
  </si>
  <si>
    <t>c) z predaja obchodného tovaru</t>
  </si>
  <si>
    <t>11. Náklady vyplývajúce z hlavnej činnosti</t>
  </si>
  <si>
    <t>a) náklady vynaložené na obstaranie predaného tovaru</t>
  </si>
  <si>
    <t>b) spotreba materiálu, energie a ost. nesklad. dodávok</t>
  </si>
  <si>
    <t xml:space="preserve">c) služby </t>
  </si>
  <si>
    <t>12. Vzťahy k štátnemu rozpočtu</t>
  </si>
  <si>
    <t>a) transfery zo štátneho rozpočtu</t>
  </si>
  <si>
    <t>b) transfery do štátneho rozpočtu</t>
  </si>
  <si>
    <t>c) kapitálové transfery z EÚ</t>
  </si>
  <si>
    <t>d) kapitálové transfery spolufinancovania</t>
  </si>
  <si>
    <t>13. Špecifické ukazovatele</t>
  </si>
  <si>
    <t>a) celková spravovaná plocha povodí (km2)</t>
  </si>
  <si>
    <t>b) celková dĺžka spravovaných vodných tokov (km)</t>
  </si>
  <si>
    <t>b) celková dĺžka spravovaných neupravených tokov (km)</t>
  </si>
  <si>
    <t>14. Ostatné ukazovatele</t>
  </si>
  <si>
    <t>a) priemerný počet zamestnancov spoločnosti</t>
  </si>
  <si>
    <t>b) mzdové náklady a odmeny členom orgánov spoločnosti</t>
  </si>
  <si>
    <t>c) služby poskytnuté spriaznenými osobami</t>
  </si>
  <si>
    <t>A. Zdroj samofinancovania</t>
  </si>
  <si>
    <t xml:space="preserve">     - absolútny ukazovateľ (čistý zisk + odpisy)</t>
  </si>
  <si>
    <t xml:space="preserve">     - pomerový ukazovateľ (čistý zisk / odpisy)</t>
  </si>
  <si>
    <t>podnik v strate</t>
  </si>
  <si>
    <t xml:space="preserve">B. Miera zadĺženosti </t>
  </si>
  <si>
    <t xml:space="preserve">     - ukazovateľ úrokového krytia</t>
  </si>
  <si>
    <t xml:space="preserve">     - ukazovateľ úrokového zadĺženia</t>
  </si>
  <si>
    <t xml:space="preserve">     - D/E</t>
  </si>
  <si>
    <t>C. Miera nákladovosti</t>
  </si>
  <si>
    <t xml:space="preserve">     - ukazovateľ prevádzkovej nákladovosti</t>
  </si>
  <si>
    <t xml:space="preserve">     - nákladovosť celkovej spravovanej plochy povodi</t>
  </si>
  <si>
    <t xml:space="preserve">     - nákladovosť celkovej dĺžky spravovaných vodných tokov - upravených</t>
  </si>
  <si>
    <t xml:space="preserve">D. Rentabilita </t>
  </si>
  <si>
    <t xml:space="preserve">     - rentabilita vlastného kapitálu</t>
  </si>
  <si>
    <t>E. Aktivita</t>
  </si>
  <si>
    <t xml:space="preserve">     - doba inkasa krátkodobých pohľadávok</t>
  </si>
  <si>
    <t xml:space="preserve">     - doba obratu zásob</t>
  </si>
  <si>
    <t xml:space="preserve">     - doba splatnosti krátkodobých záväzkov</t>
  </si>
  <si>
    <t xml:space="preserve">     - obrátkovosť dlhodobého majetku</t>
  </si>
  <si>
    <t>F. Produktivita práce</t>
  </si>
  <si>
    <t xml:space="preserve">     - priemerný mzdový náklad na zamestnanca</t>
  </si>
  <si>
    <t xml:space="preserve">     - osobné náklady na jednotku výnosov</t>
  </si>
  <si>
    <t xml:space="preserve">     - výnosy na 1 zamestnanca</t>
  </si>
  <si>
    <t>G. Úrokové zaťaženie</t>
  </si>
  <si>
    <t xml:space="preserve">     - priemernú nákladové úroky z úverov</t>
  </si>
</sst>
</file>

<file path=xl/styles.xml><?xml version="1.0" encoding="utf-8"?>
<styleSheet xmlns="http://schemas.openxmlformats.org/spreadsheetml/2006/main">
  <numFmts count="1">
    <numFmt numFmtId="164" formatCode="#,##0.000000"/>
  </numFmts>
  <fonts count="5">
    <font>
      <sz val="11"/>
      <color theme="1"/>
      <name val="Arial Narrow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Fill="1" applyBorder="1"/>
    <xf numFmtId="4" fontId="4" fillId="0" borderId="8" xfId="0" applyNumberFormat="1" applyFont="1" applyFill="1" applyBorder="1"/>
    <xf numFmtId="4" fontId="4" fillId="0" borderId="9" xfId="0" applyNumberFormat="1" applyFont="1" applyFill="1" applyBorder="1"/>
    <xf numFmtId="4" fontId="4" fillId="0" borderId="10" xfId="0" applyNumberFormat="1" applyFont="1" applyFill="1" applyBorder="1"/>
    <xf numFmtId="4" fontId="4" fillId="0" borderId="11" xfId="0" applyNumberFormat="1" applyFont="1" applyFill="1" applyBorder="1"/>
    <xf numFmtId="4" fontId="4" fillId="0" borderId="12" xfId="0" applyNumberFormat="1" applyFont="1" applyFill="1" applyBorder="1"/>
    <xf numFmtId="0" fontId="4" fillId="0" borderId="13" xfId="0" applyFont="1" applyFill="1" applyBorder="1"/>
    <xf numFmtId="4" fontId="4" fillId="0" borderId="14" xfId="0" applyNumberFormat="1" applyFont="1" applyFill="1" applyBorder="1"/>
    <xf numFmtId="4" fontId="4" fillId="0" borderId="15" xfId="0" applyNumberFormat="1" applyFont="1" applyFill="1" applyBorder="1"/>
    <xf numFmtId="4" fontId="4" fillId="0" borderId="16" xfId="0" applyNumberFormat="1" applyFont="1" applyFill="1" applyBorder="1"/>
    <xf numFmtId="4" fontId="4" fillId="0" borderId="17" xfId="0" applyNumberFormat="1" applyFont="1" applyFill="1" applyBorder="1"/>
    <xf numFmtId="4" fontId="4" fillId="0" borderId="18" xfId="0" applyNumberFormat="1" applyFont="1" applyFill="1" applyBorder="1"/>
    <xf numFmtId="0" fontId="4" fillId="0" borderId="19" xfId="0" applyFont="1" applyFill="1" applyBorder="1"/>
    <xf numFmtId="4" fontId="4" fillId="0" borderId="20" xfId="0" applyNumberFormat="1" applyFont="1" applyFill="1" applyBorder="1"/>
    <xf numFmtId="4" fontId="4" fillId="0" borderId="21" xfId="0" applyNumberFormat="1" applyFont="1" applyFill="1" applyBorder="1"/>
    <xf numFmtId="4" fontId="4" fillId="0" borderId="22" xfId="0" applyNumberFormat="1" applyFont="1" applyFill="1" applyBorder="1"/>
    <xf numFmtId="4" fontId="4" fillId="0" borderId="23" xfId="0" applyNumberFormat="1" applyFont="1" applyFill="1" applyBorder="1"/>
    <xf numFmtId="4" fontId="4" fillId="0" borderId="24" xfId="0" applyNumberFormat="1" applyFont="1" applyFill="1" applyBorder="1"/>
    <xf numFmtId="0" fontId="3" fillId="0" borderId="25" xfId="0" applyFont="1" applyFill="1" applyBorder="1"/>
    <xf numFmtId="4" fontId="4" fillId="0" borderId="26" xfId="0" applyNumberFormat="1" applyFont="1" applyFill="1" applyBorder="1"/>
    <xf numFmtId="4" fontId="4" fillId="0" borderId="27" xfId="0" applyNumberFormat="1" applyFont="1" applyFill="1" applyBorder="1"/>
    <xf numFmtId="4" fontId="4" fillId="0" borderId="28" xfId="0" applyNumberFormat="1" applyFont="1" applyFill="1" applyBorder="1"/>
    <xf numFmtId="4" fontId="4" fillId="0" borderId="29" xfId="0" applyNumberFormat="1" applyFont="1" applyFill="1" applyBorder="1"/>
    <xf numFmtId="4" fontId="4" fillId="0" borderId="30" xfId="0" applyNumberFormat="1" applyFont="1" applyFill="1" applyBorder="1"/>
    <xf numFmtId="0" fontId="4" fillId="0" borderId="31" xfId="0" applyFont="1" applyFill="1" applyBorder="1"/>
    <xf numFmtId="4" fontId="4" fillId="0" borderId="3" xfId="0" applyNumberFormat="1" applyFont="1" applyFill="1" applyBorder="1"/>
    <xf numFmtId="4" fontId="4" fillId="0" borderId="4" xfId="0" applyNumberFormat="1" applyFont="1" applyFill="1" applyBorder="1"/>
    <xf numFmtId="4" fontId="4" fillId="0" borderId="5" xfId="0" applyNumberFormat="1" applyFont="1" applyFill="1" applyBorder="1"/>
    <xf numFmtId="4" fontId="4" fillId="0" borderId="32" xfId="0" applyNumberFormat="1" applyFont="1" applyFill="1" applyBorder="1"/>
    <xf numFmtId="4" fontId="4" fillId="0" borderId="6" xfId="0" applyNumberFormat="1" applyFont="1" applyFill="1" applyBorder="1"/>
    <xf numFmtId="0" fontId="4" fillId="0" borderId="33" xfId="0" applyFont="1" applyFill="1" applyBorder="1"/>
    <xf numFmtId="4" fontId="4" fillId="0" borderId="34" xfId="0" applyNumberFormat="1" applyFont="1" applyFill="1" applyBorder="1"/>
    <xf numFmtId="4" fontId="4" fillId="0" borderId="35" xfId="0" applyNumberFormat="1" applyFont="1" applyFill="1" applyBorder="1"/>
    <xf numFmtId="4" fontId="4" fillId="0" borderId="36" xfId="0" applyNumberFormat="1" applyFont="1" applyFill="1" applyBorder="1"/>
    <xf numFmtId="4" fontId="4" fillId="0" borderId="37" xfId="0" applyNumberFormat="1" applyFont="1" applyFill="1" applyBorder="1"/>
    <xf numFmtId="4" fontId="4" fillId="0" borderId="38" xfId="0" applyNumberFormat="1" applyFont="1" applyFill="1" applyBorder="1"/>
    <xf numFmtId="0" fontId="3" fillId="0" borderId="39" xfId="0" applyFont="1" applyFill="1" applyBorder="1"/>
    <xf numFmtId="4" fontId="4" fillId="0" borderId="40" xfId="0" applyNumberFormat="1" applyFont="1" applyFill="1" applyBorder="1"/>
    <xf numFmtId="4" fontId="4" fillId="0" borderId="41" xfId="0" applyNumberFormat="1" applyFont="1" applyFill="1" applyBorder="1"/>
    <xf numFmtId="4" fontId="4" fillId="0" borderId="42" xfId="0" applyNumberFormat="1" applyFont="1" applyFill="1" applyBorder="1"/>
    <xf numFmtId="4" fontId="4" fillId="0" borderId="43" xfId="0" applyNumberFormat="1" applyFont="1" applyFill="1" applyBorder="1"/>
    <xf numFmtId="4" fontId="4" fillId="0" borderId="44" xfId="0" applyNumberFormat="1" applyFont="1" applyFill="1" applyBorder="1"/>
    <xf numFmtId="4" fontId="4" fillId="0" borderId="45" xfId="0" applyNumberFormat="1" applyFont="1" applyFill="1" applyBorder="1"/>
    <xf numFmtId="4" fontId="4" fillId="0" borderId="46" xfId="0" applyNumberFormat="1" applyFont="1" applyFill="1" applyBorder="1"/>
    <xf numFmtId="0" fontId="4" fillId="0" borderId="47" xfId="0" applyFont="1" applyFill="1" applyBorder="1"/>
    <xf numFmtId="4" fontId="4" fillId="0" borderId="48" xfId="0" applyNumberFormat="1" applyFont="1" applyFill="1" applyBorder="1"/>
    <xf numFmtId="4" fontId="4" fillId="0" borderId="49" xfId="0" applyNumberFormat="1" applyFont="1" applyFill="1" applyBorder="1"/>
    <xf numFmtId="4" fontId="4" fillId="0" borderId="50" xfId="0" applyNumberFormat="1" applyFont="1" applyFill="1" applyBorder="1"/>
    <xf numFmtId="4" fontId="4" fillId="0" borderId="0" xfId="0" applyNumberFormat="1" applyFont="1" applyFill="1" applyBorder="1"/>
    <xf numFmtId="4" fontId="4" fillId="0" borderId="51" xfId="0" applyNumberFormat="1" applyFont="1" applyFill="1" applyBorder="1"/>
    <xf numFmtId="4" fontId="4" fillId="0" borderId="52" xfId="0" applyNumberFormat="1" applyFont="1" applyFill="1" applyBorder="1"/>
    <xf numFmtId="4" fontId="4" fillId="0" borderId="53" xfId="0" applyNumberFormat="1" applyFont="1" applyFill="1" applyBorder="1"/>
    <xf numFmtId="0" fontId="3" fillId="0" borderId="54" xfId="0" applyFont="1" applyFill="1" applyBorder="1"/>
    <xf numFmtId="4" fontId="4" fillId="0" borderId="55" xfId="0" applyNumberFormat="1" applyFont="1" applyFill="1" applyBorder="1"/>
    <xf numFmtId="0" fontId="4" fillId="0" borderId="56" xfId="0" applyFont="1" applyFill="1" applyBorder="1"/>
    <xf numFmtId="0" fontId="4" fillId="0" borderId="57" xfId="0" applyFont="1" applyFill="1" applyBorder="1"/>
    <xf numFmtId="4" fontId="4" fillId="0" borderId="58" xfId="0" applyNumberFormat="1" applyFont="1" applyFill="1" applyBorder="1"/>
    <xf numFmtId="0" fontId="4" fillId="0" borderId="59" xfId="0" applyFont="1" applyFill="1" applyBorder="1"/>
    <xf numFmtId="4" fontId="4" fillId="0" borderId="60" xfId="0" applyNumberFormat="1" applyFont="1" applyFill="1" applyBorder="1"/>
    <xf numFmtId="0" fontId="3" fillId="0" borderId="33" xfId="0" applyFont="1" applyFill="1" applyBorder="1"/>
    <xf numFmtId="0" fontId="4" fillId="2" borderId="43" xfId="0" applyFont="1" applyFill="1" applyBorder="1"/>
    <xf numFmtId="0" fontId="4" fillId="2" borderId="61" xfId="0" applyFont="1" applyFill="1" applyBorder="1"/>
    <xf numFmtId="0" fontId="3" fillId="2" borderId="7" xfId="0" applyFont="1" applyFill="1" applyBorder="1"/>
    <xf numFmtId="4" fontId="4" fillId="2" borderId="8" xfId="0" applyNumberFormat="1" applyFont="1" applyFill="1" applyBorder="1"/>
    <xf numFmtId="4" fontId="4" fillId="2" borderId="9" xfId="0" applyNumberFormat="1" applyFont="1" applyFill="1" applyBorder="1"/>
    <xf numFmtId="4" fontId="4" fillId="2" borderId="10" xfId="0" applyNumberFormat="1" applyFont="1" applyFill="1" applyBorder="1"/>
    <xf numFmtId="4" fontId="4" fillId="2" borderId="12" xfId="0" applyNumberFormat="1" applyFont="1" applyFill="1" applyBorder="1"/>
    <xf numFmtId="0" fontId="4" fillId="2" borderId="13" xfId="0" applyFont="1" applyFill="1" applyBorder="1"/>
    <xf numFmtId="4" fontId="4" fillId="2" borderId="14" xfId="0" applyNumberFormat="1" applyFont="1" applyFill="1" applyBorder="1"/>
    <xf numFmtId="4" fontId="4" fillId="2" borderId="15" xfId="0" applyNumberFormat="1" applyFont="1" applyFill="1" applyBorder="1"/>
    <xf numFmtId="4" fontId="4" fillId="2" borderId="16" xfId="0" applyNumberFormat="1" applyFont="1" applyFill="1" applyBorder="1"/>
    <xf numFmtId="4" fontId="4" fillId="2" borderId="18" xfId="0" applyNumberFormat="1" applyFont="1" applyFill="1" applyBorder="1"/>
    <xf numFmtId="0" fontId="4" fillId="2" borderId="19" xfId="0" applyFont="1" applyFill="1" applyBorder="1"/>
    <xf numFmtId="4" fontId="4" fillId="2" borderId="20" xfId="0" applyNumberFormat="1" applyFont="1" applyFill="1" applyBorder="1" applyAlignment="1">
      <alignment horizontal="center"/>
    </xf>
    <xf numFmtId="4" fontId="4" fillId="2" borderId="21" xfId="0" applyNumberFormat="1" applyFont="1" applyFill="1" applyBorder="1" applyAlignment="1">
      <alignment horizontal="center"/>
    </xf>
    <xf numFmtId="4" fontId="4" fillId="2" borderId="22" xfId="0" applyNumberFormat="1" applyFont="1" applyFill="1" applyBorder="1" applyAlignment="1">
      <alignment horizontal="right"/>
    </xf>
    <xf numFmtId="4" fontId="4" fillId="2" borderId="20" xfId="0" applyNumberFormat="1" applyFont="1" applyFill="1" applyBorder="1" applyAlignment="1">
      <alignment horizontal="right"/>
    </xf>
    <xf numFmtId="4" fontId="4" fillId="2" borderId="24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4" fontId="4" fillId="2" borderId="15" xfId="0" applyNumberFormat="1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10" fontId="4" fillId="2" borderId="24" xfId="0" applyNumberFormat="1" applyFont="1" applyFill="1" applyBorder="1" applyAlignment="1">
      <alignment horizontal="center"/>
    </xf>
    <xf numFmtId="10" fontId="4" fillId="2" borderId="21" xfId="0" applyNumberFormat="1" applyFont="1" applyFill="1" applyBorder="1" applyAlignment="1">
      <alignment horizontal="center"/>
    </xf>
    <xf numFmtId="10" fontId="4" fillId="2" borderId="22" xfId="0" applyNumberFormat="1" applyFont="1" applyFill="1" applyBorder="1" applyAlignment="1">
      <alignment horizontal="right"/>
    </xf>
    <xf numFmtId="10" fontId="4" fillId="2" borderId="20" xfId="0" applyNumberFormat="1" applyFont="1" applyFill="1" applyBorder="1" applyAlignment="1">
      <alignment horizontal="right"/>
    </xf>
    <xf numFmtId="10" fontId="4" fillId="2" borderId="24" xfId="0" applyNumberFormat="1" applyFont="1" applyFill="1" applyBorder="1" applyAlignment="1">
      <alignment horizontal="right"/>
    </xf>
    <xf numFmtId="0" fontId="4" fillId="2" borderId="31" xfId="0" applyFont="1" applyFill="1" applyBorder="1"/>
    <xf numFmtId="4" fontId="4" fillId="2" borderId="6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right"/>
    </xf>
    <xf numFmtId="4" fontId="4" fillId="2" borderId="6" xfId="0" applyNumberFormat="1" applyFont="1" applyFill="1" applyBorder="1" applyAlignment="1">
      <alignment horizontal="right"/>
    </xf>
    <xf numFmtId="0" fontId="3" fillId="2" borderId="33" xfId="0" applyFont="1" applyFill="1" applyBorder="1"/>
    <xf numFmtId="4" fontId="4" fillId="2" borderId="55" xfId="0" applyNumberFormat="1" applyFont="1" applyFill="1" applyBorder="1"/>
    <xf numFmtId="4" fontId="4" fillId="2" borderId="62" xfId="0" applyNumberFormat="1" applyFont="1" applyFill="1" applyBorder="1"/>
    <xf numFmtId="4" fontId="4" fillId="2" borderId="46" xfId="0" applyNumberFormat="1" applyFont="1" applyFill="1" applyBorder="1"/>
    <xf numFmtId="4" fontId="4" fillId="2" borderId="36" xfId="0" applyNumberFormat="1" applyFont="1" applyFill="1" applyBorder="1"/>
    <xf numFmtId="4" fontId="4" fillId="2" borderId="17" xfId="0" applyNumberFormat="1" applyFont="1" applyFill="1" applyBorder="1"/>
    <xf numFmtId="4" fontId="4" fillId="2" borderId="38" xfId="0" applyNumberFormat="1" applyFont="1" applyFill="1" applyBorder="1"/>
    <xf numFmtId="4" fontId="4" fillId="2" borderId="37" xfId="0" applyNumberFormat="1" applyFont="1" applyFill="1" applyBorder="1"/>
    <xf numFmtId="4" fontId="4" fillId="2" borderId="3" xfId="0" applyNumberFormat="1" applyFont="1" applyFill="1" applyBorder="1"/>
    <xf numFmtId="4" fontId="4" fillId="2" borderId="5" xfId="0" applyNumberFormat="1" applyFont="1" applyFill="1" applyBorder="1"/>
    <xf numFmtId="10" fontId="4" fillId="2" borderId="59" xfId="0" applyNumberFormat="1" applyFont="1" applyFill="1" applyBorder="1"/>
    <xf numFmtId="10" fontId="4" fillId="2" borderId="4" xfId="0" applyNumberFormat="1" applyFont="1" applyFill="1" applyBorder="1"/>
    <xf numFmtId="10" fontId="4" fillId="2" borderId="60" xfId="0" applyNumberFormat="1" applyFont="1" applyFill="1" applyBorder="1"/>
    <xf numFmtId="10" fontId="4" fillId="2" borderId="3" xfId="0" applyNumberFormat="1" applyFont="1" applyFill="1" applyBorder="1"/>
    <xf numFmtId="10" fontId="4" fillId="2" borderId="5" xfId="0" applyNumberFormat="1" applyFont="1" applyFill="1" applyBorder="1"/>
    <xf numFmtId="10" fontId="4" fillId="2" borderId="24" xfId="0" applyNumberFormat="1" applyFont="1" applyFill="1" applyBorder="1"/>
    <xf numFmtId="4" fontId="4" fillId="2" borderId="21" xfId="0" applyNumberFormat="1" applyFont="1" applyFill="1" applyBorder="1"/>
    <xf numFmtId="4" fontId="4" fillId="2" borderId="58" xfId="0" applyNumberFormat="1" applyFont="1" applyFill="1" applyBorder="1"/>
    <xf numFmtId="4" fontId="4" fillId="2" borderId="20" xfId="0" applyNumberFormat="1" applyFont="1" applyFill="1" applyBorder="1"/>
    <xf numFmtId="4" fontId="4" fillId="2" borderId="22" xfId="0" applyNumberFormat="1" applyFont="1" applyFill="1" applyBorder="1"/>
    <xf numFmtId="4" fontId="4" fillId="2" borderId="24" xfId="0" applyNumberFormat="1" applyFont="1" applyFill="1" applyBorder="1"/>
    <xf numFmtId="4" fontId="4" fillId="2" borderId="6" xfId="0" applyNumberFormat="1" applyFont="1" applyFill="1" applyBorder="1"/>
    <xf numFmtId="4" fontId="4" fillId="2" borderId="32" xfId="0" applyNumberFormat="1" applyFont="1" applyFill="1" applyBorder="1"/>
    <xf numFmtId="164" fontId="4" fillId="2" borderId="18" xfId="0" applyNumberFormat="1" applyFont="1" applyFill="1" applyBorder="1"/>
    <xf numFmtId="164" fontId="4" fillId="2" borderId="17" xfId="0" applyNumberFormat="1" applyFont="1" applyFill="1" applyBorder="1"/>
    <xf numFmtId="164" fontId="4" fillId="2" borderId="14" xfId="0" applyNumberFormat="1" applyFont="1" applyFill="1" applyBorder="1"/>
    <xf numFmtId="164" fontId="4" fillId="2" borderId="22" xfId="0" applyNumberFormat="1" applyFont="1" applyFill="1" applyBorder="1"/>
    <xf numFmtId="9" fontId="4" fillId="2" borderId="59" xfId="20" applyFont="1" applyFill="1" applyBorder="1"/>
    <xf numFmtId="9" fontId="4" fillId="2" borderId="4" xfId="20" applyFont="1" applyFill="1" applyBorder="1"/>
    <xf numFmtId="9" fontId="4" fillId="2" borderId="3" xfId="2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á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1">
      <selection activeCell="A12" sqref="A12"/>
    </sheetView>
  </sheetViews>
  <sheetFormatPr defaultColWidth="9.140625" defaultRowHeight="16.5"/>
  <cols>
    <col min="1" max="1" width="100.7109375" style="3" customWidth="1"/>
    <col min="2" max="12" width="23.7109375" style="3" customWidth="1"/>
    <col min="13" max="16384" width="9.140625" style="3" customWidth="1"/>
  </cols>
  <sheetData>
    <row r="1" spans="1:12" ht="16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>
      <c r="A2" s="4" t="s">
        <v>1</v>
      </c>
      <c r="B2" s="139" t="s">
        <v>2</v>
      </c>
      <c r="C2" s="140"/>
      <c r="D2" s="141"/>
      <c r="E2" s="140">
        <v>2011</v>
      </c>
      <c r="F2" s="141"/>
      <c r="G2" s="142">
        <v>2012</v>
      </c>
      <c r="H2" s="138"/>
      <c r="I2" s="142">
        <v>2013</v>
      </c>
      <c r="J2" s="138"/>
      <c r="K2" s="137">
        <v>2014</v>
      </c>
      <c r="L2" s="138"/>
    </row>
    <row r="3" spans="1:12" ht="16.5" thickBot="1">
      <c r="A3" s="5"/>
      <c r="B3" s="6">
        <v>2008</v>
      </c>
      <c r="C3" s="7">
        <v>2009</v>
      </c>
      <c r="D3" s="8">
        <v>2010</v>
      </c>
      <c r="E3" s="9" t="s">
        <v>3</v>
      </c>
      <c r="F3" s="8" t="s">
        <v>2</v>
      </c>
      <c r="G3" s="9" t="s">
        <v>3</v>
      </c>
      <c r="H3" s="8" t="s">
        <v>2</v>
      </c>
      <c r="I3" s="9" t="s">
        <v>3</v>
      </c>
      <c r="J3" s="8" t="s">
        <v>2</v>
      </c>
      <c r="K3" s="9" t="s">
        <v>3</v>
      </c>
      <c r="L3" s="8" t="s">
        <v>2</v>
      </c>
    </row>
    <row r="4" spans="1:12" ht="16.5">
      <c r="A4" s="10" t="s">
        <v>4</v>
      </c>
      <c r="B4" s="11"/>
      <c r="C4" s="12"/>
      <c r="D4" s="13"/>
      <c r="E4" s="14"/>
      <c r="F4" s="13"/>
      <c r="G4" s="11"/>
      <c r="H4" s="13"/>
      <c r="I4" s="11"/>
      <c r="J4" s="13"/>
      <c r="K4" s="15"/>
      <c r="L4" s="13"/>
    </row>
    <row r="5" spans="1:12" ht="16.5">
      <c r="A5" s="16" t="s">
        <v>5</v>
      </c>
      <c r="B5" s="17"/>
      <c r="C5" s="18">
        <v>10085</v>
      </c>
      <c r="D5" s="19">
        <v>26130</v>
      </c>
      <c r="E5" s="20">
        <v>-26409</v>
      </c>
      <c r="F5" s="19"/>
      <c r="G5" s="17">
        <v>16405.125124834965</v>
      </c>
      <c r="H5" s="19"/>
      <c r="I5" s="17">
        <v>16817.775544395303</v>
      </c>
      <c r="J5" s="19"/>
      <c r="K5" s="21">
        <v>17231.76640872151</v>
      </c>
      <c r="L5" s="19"/>
    </row>
    <row r="6" spans="1:12" ht="16.5">
      <c r="A6" s="16" t="s">
        <v>6</v>
      </c>
      <c r="B6" s="17"/>
      <c r="C6" s="18">
        <v>10870</v>
      </c>
      <c r="D6" s="19">
        <v>21802</v>
      </c>
      <c r="E6" s="20">
        <v>15705</v>
      </c>
      <c r="F6" s="19"/>
      <c r="G6" s="17">
        <v>16166.64781512605</v>
      </c>
      <c r="H6" s="19"/>
      <c r="I6" s="17">
        <v>16628.559579831934</v>
      </c>
      <c r="J6" s="19"/>
      <c r="K6" s="21">
        <v>17090.47134453782</v>
      </c>
      <c r="L6" s="19"/>
    </row>
    <row r="7" spans="1:12" ht="16.5">
      <c r="A7" s="16" t="s">
        <v>7</v>
      </c>
      <c r="B7" s="17"/>
      <c r="C7" s="18">
        <v>495</v>
      </c>
      <c r="D7" s="19">
        <v>337</v>
      </c>
      <c r="E7" s="20">
        <v>350</v>
      </c>
      <c r="F7" s="19"/>
      <c r="G7" s="17">
        <v>238.4773097089134</v>
      </c>
      <c r="H7" s="19"/>
      <c r="I7" s="17">
        <v>189.21596456337008</v>
      </c>
      <c r="J7" s="19"/>
      <c r="K7" s="21">
        <v>141.2950641836919</v>
      </c>
      <c r="L7" s="19"/>
    </row>
    <row r="8" spans="1:12" ht="16.5">
      <c r="A8" s="16" t="s">
        <v>8</v>
      </c>
      <c r="B8" s="17"/>
      <c r="C8" s="18">
        <v>-1280</v>
      </c>
      <c r="D8" s="19">
        <v>3991</v>
      </c>
      <c r="E8" s="20">
        <v>-42464</v>
      </c>
      <c r="F8" s="19"/>
      <c r="G8" s="17">
        <v>0</v>
      </c>
      <c r="H8" s="19"/>
      <c r="I8" s="17">
        <v>0</v>
      </c>
      <c r="J8" s="19"/>
      <c r="K8" s="21">
        <v>0</v>
      </c>
      <c r="L8" s="19"/>
    </row>
    <row r="9" spans="1:12" ht="16.5">
      <c r="A9" s="16" t="s">
        <v>9</v>
      </c>
      <c r="B9" s="17"/>
      <c r="C9" s="18">
        <v>0</v>
      </c>
      <c r="D9" s="19">
        <v>0</v>
      </c>
      <c r="E9" s="20">
        <v>0</v>
      </c>
      <c r="F9" s="19"/>
      <c r="G9" s="17">
        <v>0</v>
      </c>
      <c r="H9" s="19"/>
      <c r="I9" s="17">
        <v>0</v>
      </c>
      <c r="J9" s="19"/>
      <c r="K9" s="21">
        <v>0</v>
      </c>
      <c r="L9" s="19"/>
    </row>
    <row r="10" spans="1:12" ht="16.5">
      <c r="A10" s="16" t="s">
        <v>10</v>
      </c>
      <c r="B10" s="17"/>
      <c r="C10" s="18">
        <v>7750</v>
      </c>
      <c r="D10" s="19">
        <v>6095</v>
      </c>
      <c r="E10" s="20">
        <v>7789</v>
      </c>
      <c r="F10" s="19"/>
      <c r="G10" s="17">
        <v>7800</v>
      </c>
      <c r="H10" s="19"/>
      <c r="I10" s="17">
        <v>7800</v>
      </c>
      <c r="J10" s="19"/>
      <c r="K10" s="21">
        <v>7800</v>
      </c>
      <c r="L10" s="19"/>
    </row>
    <row r="11" spans="1:12" ht="16.5" thickBot="1">
      <c r="A11" s="22" t="s">
        <v>11</v>
      </c>
      <c r="B11" s="23"/>
      <c r="C11" s="24">
        <v>-9030</v>
      </c>
      <c r="D11" s="25">
        <v>-2104</v>
      </c>
      <c r="E11" s="26">
        <v>-50253</v>
      </c>
      <c r="F11" s="25"/>
      <c r="G11" s="23">
        <v>-7800</v>
      </c>
      <c r="H11" s="25"/>
      <c r="I11" s="23">
        <v>-7800</v>
      </c>
      <c r="J11" s="25"/>
      <c r="K11" s="27">
        <v>-7800</v>
      </c>
      <c r="L11" s="25"/>
    </row>
    <row r="12" spans="1:12" ht="16.5" thickBot="1">
      <c r="A12" s="28" t="s">
        <v>12</v>
      </c>
      <c r="B12" s="29"/>
      <c r="C12" s="30">
        <v>0</v>
      </c>
      <c r="D12" s="31">
        <v>0</v>
      </c>
      <c r="E12" s="32">
        <v>0</v>
      </c>
      <c r="F12" s="31"/>
      <c r="G12" s="29">
        <v>0</v>
      </c>
      <c r="H12" s="31"/>
      <c r="I12" s="29">
        <v>0</v>
      </c>
      <c r="J12" s="31"/>
      <c r="K12" s="33">
        <v>0</v>
      </c>
      <c r="L12" s="31"/>
    </row>
    <row r="13" spans="1:12" ht="16.5">
      <c r="A13" s="10" t="s">
        <v>13</v>
      </c>
      <c r="B13" s="11"/>
      <c r="C13" s="12"/>
      <c r="D13" s="13"/>
      <c r="E13" s="14"/>
      <c r="F13" s="13"/>
      <c r="G13" s="11"/>
      <c r="H13" s="13"/>
      <c r="I13" s="11"/>
      <c r="J13" s="13"/>
      <c r="K13" s="15"/>
      <c r="L13" s="13"/>
    </row>
    <row r="14" spans="1:12" ht="16.5">
      <c r="A14" s="16" t="s">
        <v>14</v>
      </c>
      <c r="B14" s="17"/>
      <c r="C14" s="18">
        <v>0</v>
      </c>
      <c r="D14" s="19">
        <v>-13417</v>
      </c>
      <c r="E14" s="20">
        <v>-13758</v>
      </c>
      <c r="F14" s="19"/>
      <c r="G14" s="17">
        <v>-13758</v>
      </c>
      <c r="H14" s="19"/>
      <c r="I14" s="17">
        <v>-13758</v>
      </c>
      <c r="J14" s="19"/>
      <c r="K14" s="21">
        <v>-13758</v>
      </c>
      <c r="L14" s="19"/>
    </row>
    <row r="15" spans="1:12" ht="16.5" thickBot="1">
      <c r="A15" s="34" t="s">
        <v>15</v>
      </c>
      <c r="B15" s="35"/>
      <c r="C15" s="36">
        <v>-18650</v>
      </c>
      <c r="D15" s="37">
        <v>-4674</v>
      </c>
      <c r="E15" s="38">
        <v>-4725</v>
      </c>
      <c r="F15" s="37"/>
      <c r="G15" s="35">
        <v>-54978</v>
      </c>
      <c r="H15" s="37"/>
      <c r="I15" s="35">
        <v>-62778</v>
      </c>
      <c r="J15" s="37"/>
      <c r="K15" s="39">
        <v>-70578</v>
      </c>
      <c r="L15" s="37"/>
    </row>
    <row r="16" spans="1:12" ht="16.5">
      <c r="A16" s="10" t="s">
        <v>16</v>
      </c>
      <c r="B16" s="11"/>
      <c r="C16" s="12"/>
      <c r="D16" s="13"/>
      <c r="E16" s="14"/>
      <c r="F16" s="13"/>
      <c r="G16" s="11"/>
      <c r="H16" s="13"/>
      <c r="I16" s="11"/>
      <c r="J16" s="13"/>
      <c r="K16" s="15"/>
      <c r="L16" s="13"/>
    </row>
    <row r="17" spans="1:12" ht="16.5">
      <c r="A17" s="40" t="s">
        <v>17</v>
      </c>
      <c r="B17" s="41"/>
      <c r="C17" s="42">
        <v>1174733</v>
      </c>
      <c r="D17" s="43">
        <v>1155938</v>
      </c>
      <c r="E17" s="44">
        <v>1190000</v>
      </c>
      <c r="F17" s="43"/>
      <c r="G17" s="41">
        <v>1224980</v>
      </c>
      <c r="H17" s="43"/>
      <c r="I17" s="41">
        <v>1259980</v>
      </c>
      <c r="J17" s="43"/>
      <c r="K17" s="45">
        <v>1294980</v>
      </c>
      <c r="L17" s="43"/>
    </row>
    <row r="18" spans="1:12" ht="16.5">
      <c r="A18" s="16" t="s">
        <v>18</v>
      </c>
      <c r="B18" s="17"/>
      <c r="C18" s="18">
        <v>17993</v>
      </c>
      <c r="D18" s="19">
        <v>0</v>
      </c>
      <c r="E18" s="20">
        <v>34062</v>
      </c>
      <c r="F18" s="19"/>
      <c r="G18" s="17">
        <v>35000</v>
      </c>
      <c r="H18" s="19"/>
      <c r="I18" s="17">
        <v>35000</v>
      </c>
      <c r="J18" s="19"/>
      <c r="K18" s="21">
        <v>35000</v>
      </c>
      <c r="L18" s="19"/>
    </row>
    <row r="19" spans="1:12" ht="16.5">
      <c r="A19" s="16" t="s">
        <v>19</v>
      </c>
      <c r="B19" s="17"/>
      <c r="C19" s="18">
        <v>0</v>
      </c>
      <c r="D19" s="19">
        <v>18795</v>
      </c>
      <c r="E19" s="20">
        <v>20</v>
      </c>
      <c r="F19" s="19"/>
      <c r="G19" s="17">
        <v>20</v>
      </c>
      <c r="H19" s="19"/>
      <c r="I19" s="17">
        <v>0</v>
      </c>
      <c r="J19" s="19"/>
      <c r="K19" s="21">
        <v>0</v>
      </c>
      <c r="L19" s="19"/>
    </row>
    <row r="20" spans="1:12" ht="16.5" thickBot="1">
      <c r="A20" s="22" t="s">
        <v>20</v>
      </c>
      <c r="B20" s="23"/>
      <c r="C20" s="24">
        <v>48</v>
      </c>
      <c r="D20" s="25">
        <v>51</v>
      </c>
      <c r="E20" s="26">
        <v>47</v>
      </c>
      <c r="F20" s="25"/>
      <c r="G20" s="23">
        <v>50</v>
      </c>
      <c r="H20" s="25"/>
      <c r="I20" s="23">
        <v>50</v>
      </c>
      <c r="J20" s="25"/>
      <c r="K20" s="27">
        <v>50</v>
      </c>
      <c r="L20" s="25"/>
    </row>
    <row r="21" spans="1:12" ht="16.5">
      <c r="A21" s="46" t="s">
        <v>21</v>
      </c>
      <c r="B21" s="47"/>
      <c r="C21" s="48"/>
      <c r="D21" s="49"/>
      <c r="E21" s="50"/>
      <c r="F21" s="51"/>
      <c r="G21" s="47"/>
      <c r="H21" s="49"/>
      <c r="I21" s="47"/>
      <c r="J21" s="49"/>
      <c r="K21" s="52"/>
      <c r="L21" s="49"/>
    </row>
    <row r="22" spans="1:12" ht="16.5">
      <c r="A22" s="16" t="s">
        <v>22</v>
      </c>
      <c r="B22" s="17"/>
      <c r="C22" s="18">
        <v>9817</v>
      </c>
      <c r="D22" s="19">
        <v>23681</v>
      </c>
      <c r="E22" s="21">
        <v>0</v>
      </c>
      <c r="F22" s="53"/>
      <c r="G22" s="17">
        <v>5000</v>
      </c>
      <c r="H22" s="19"/>
      <c r="I22" s="17">
        <v>5000</v>
      </c>
      <c r="J22" s="19"/>
      <c r="K22" s="21">
        <v>5000</v>
      </c>
      <c r="L22" s="19"/>
    </row>
    <row r="23" spans="1:12" ht="16.5">
      <c r="A23" s="16" t="s">
        <v>23</v>
      </c>
      <c r="B23" s="17"/>
      <c r="C23" s="18">
        <v>28612</v>
      </c>
      <c r="D23" s="19">
        <v>29386</v>
      </c>
      <c r="E23" s="21">
        <v>29157</v>
      </c>
      <c r="F23" s="53"/>
      <c r="G23" s="17">
        <v>29000</v>
      </c>
      <c r="H23" s="19"/>
      <c r="I23" s="17">
        <v>28800</v>
      </c>
      <c r="J23" s="19"/>
      <c r="K23" s="21">
        <v>28600</v>
      </c>
      <c r="L23" s="19"/>
    </row>
    <row r="24" spans="1:12" ht="16.5" thickBot="1">
      <c r="A24" s="54" t="s">
        <v>24</v>
      </c>
      <c r="B24" s="55"/>
      <c r="C24" s="56">
        <v>3554</v>
      </c>
      <c r="D24" s="57">
        <v>3708</v>
      </c>
      <c r="E24" s="58">
        <v>6432</v>
      </c>
      <c r="F24" s="59"/>
      <c r="G24" s="55">
        <v>3500</v>
      </c>
      <c r="H24" s="57"/>
      <c r="I24" s="55">
        <v>3500</v>
      </c>
      <c r="J24" s="57"/>
      <c r="K24" s="60">
        <v>3500</v>
      </c>
      <c r="L24" s="57"/>
    </row>
    <row r="25" spans="1:12" ht="16.5" thickBot="1">
      <c r="A25" s="28" t="s">
        <v>25</v>
      </c>
      <c r="B25" s="29"/>
      <c r="C25" s="30">
        <v>891408</v>
      </c>
      <c r="D25" s="31">
        <v>871455</v>
      </c>
      <c r="E25" s="32">
        <v>837598</v>
      </c>
      <c r="F25" s="61"/>
      <c r="G25" s="29">
        <v>830000</v>
      </c>
      <c r="H25" s="31"/>
      <c r="I25" s="29">
        <v>823000</v>
      </c>
      <c r="J25" s="31"/>
      <c r="K25" s="33">
        <v>816000</v>
      </c>
      <c r="L25" s="31"/>
    </row>
    <row r="26" spans="1:12" ht="16.5" customHeight="1">
      <c r="A26" s="10" t="s">
        <v>26</v>
      </c>
      <c r="B26" s="11"/>
      <c r="C26" s="12"/>
      <c r="D26" s="13"/>
      <c r="E26" s="14"/>
      <c r="F26" s="13"/>
      <c r="G26" s="11"/>
      <c r="H26" s="13"/>
      <c r="I26" s="11"/>
      <c r="J26" s="13"/>
      <c r="K26" s="15"/>
      <c r="L26" s="13"/>
    </row>
    <row r="27" spans="1:12" ht="16.5">
      <c r="A27" s="40" t="s">
        <v>27</v>
      </c>
      <c r="B27" s="41"/>
      <c r="C27" s="42">
        <v>14972</v>
      </c>
      <c r="D27" s="43">
        <v>11062</v>
      </c>
      <c r="E27" s="44">
        <v>9445</v>
      </c>
      <c r="F27" s="43"/>
      <c r="G27" s="41">
        <v>7828</v>
      </c>
      <c r="H27" s="43"/>
      <c r="I27" s="41">
        <v>6211</v>
      </c>
      <c r="J27" s="43"/>
      <c r="K27" s="45">
        <v>4638</v>
      </c>
      <c r="L27" s="43"/>
    </row>
    <row r="28" spans="1:12" ht="16.5">
      <c r="A28" s="16" t="s">
        <v>28</v>
      </c>
      <c r="B28" s="17"/>
      <c r="C28" s="18">
        <v>36281</v>
      </c>
      <c r="D28" s="19">
        <v>10432</v>
      </c>
      <c r="E28" s="20"/>
      <c r="F28" s="19"/>
      <c r="G28" s="17"/>
      <c r="H28" s="19"/>
      <c r="I28" s="17"/>
      <c r="J28" s="19"/>
      <c r="K28" s="21"/>
      <c r="L28" s="19"/>
    </row>
    <row r="29" spans="1:12" ht="16.5">
      <c r="A29" s="16" t="s">
        <v>29</v>
      </c>
      <c r="B29" s="17"/>
      <c r="C29" s="18">
        <v>35002</v>
      </c>
      <c r="D29" s="19">
        <v>14323</v>
      </c>
      <c r="E29" s="20">
        <v>1617</v>
      </c>
      <c r="F29" s="19"/>
      <c r="G29" s="17">
        <v>1617</v>
      </c>
      <c r="H29" s="19"/>
      <c r="I29" s="17">
        <v>1573</v>
      </c>
      <c r="J29" s="19"/>
      <c r="K29" s="21">
        <v>1440</v>
      </c>
      <c r="L29" s="19"/>
    </row>
    <row r="30" spans="1:12" ht="16.5">
      <c r="A30" s="22" t="s">
        <v>30</v>
      </c>
      <c r="B30" s="23"/>
      <c r="C30" s="24">
        <v>0</v>
      </c>
      <c r="D30" s="25">
        <v>0</v>
      </c>
      <c r="E30" s="26">
        <v>88</v>
      </c>
      <c r="F30" s="25"/>
      <c r="G30" s="23">
        <v>66</v>
      </c>
      <c r="H30" s="25"/>
      <c r="I30" s="23">
        <v>44</v>
      </c>
      <c r="J30" s="25"/>
      <c r="K30" s="27">
        <v>22</v>
      </c>
      <c r="L30" s="25"/>
    </row>
    <row r="31" spans="1:12" ht="16.5" thickBot="1">
      <c r="A31" s="22" t="s">
        <v>31</v>
      </c>
      <c r="B31" s="23"/>
      <c r="C31" s="24">
        <v>0</v>
      </c>
      <c r="D31" s="25">
        <v>0</v>
      </c>
      <c r="E31" s="26">
        <v>22</v>
      </c>
      <c r="F31" s="25"/>
      <c r="G31" s="23">
        <v>22</v>
      </c>
      <c r="H31" s="25"/>
      <c r="I31" s="23">
        <v>22</v>
      </c>
      <c r="J31" s="25"/>
      <c r="K31" s="27">
        <v>0</v>
      </c>
      <c r="L31" s="25"/>
    </row>
    <row r="32" spans="1:12" ht="16.5">
      <c r="A32" s="62" t="s">
        <v>32</v>
      </c>
      <c r="B32" s="11"/>
      <c r="C32" s="12"/>
      <c r="D32" s="13"/>
      <c r="E32" s="15"/>
      <c r="F32" s="63"/>
      <c r="G32" s="11"/>
      <c r="H32" s="13"/>
      <c r="I32" s="11"/>
      <c r="J32" s="13"/>
      <c r="K32" s="15"/>
      <c r="L32" s="13"/>
    </row>
    <row r="33" spans="1:12" ht="16.5">
      <c r="A33" s="64" t="s">
        <v>33</v>
      </c>
      <c r="B33" s="17"/>
      <c r="C33" s="18">
        <v>17156</v>
      </c>
      <c r="D33" s="19">
        <v>16494</v>
      </c>
      <c r="E33" s="21">
        <v>15785</v>
      </c>
      <c r="F33" s="53"/>
      <c r="G33" s="17">
        <v>15000</v>
      </c>
      <c r="H33" s="19"/>
      <c r="I33" s="17">
        <v>14300</v>
      </c>
      <c r="J33" s="19"/>
      <c r="K33" s="21">
        <v>13600</v>
      </c>
      <c r="L33" s="19"/>
    </row>
    <row r="34" spans="1:12" ht="16.5" thickBot="1">
      <c r="A34" s="65" t="s">
        <v>34</v>
      </c>
      <c r="B34" s="23"/>
      <c r="C34" s="24">
        <v>0</v>
      </c>
      <c r="D34" s="25">
        <v>0</v>
      </c>
      <c r="E34" s="27">
        <v>5700</v>
      </c>
      <c r="F34" s="66"/>
      <c r="G34" s="23">
        <v>0</v>
      </c>
      <c r="H34" s="25"/>
      <c r="I34" s="23">
        <v>0</v>
      </c>
      <c r="J34" s="25"/>
      <c r="K34" s="27">
        <v>0</v>
      </c>
      <c r="L34" s="25"/>
    </row>
    <row r="35" spans="1:12" ht="16.5">
      <c r="A35" s="62" t="s">
        <v>35</v>
      </c>
      <c r="B35" s="11"/>
      <c r="C35" s="12"/>
      <c r="D35" s="13"/>
      <c r="E35" s="15"/>
      <c r="F35" s="63"/>
      <c r="G35" s="11"/>
      <c r="H35" s="13"/>
      <c r="I35" s="15"/>
      <c r="J35" s="63"/>
      <c r="K35" s="11"/>
      <c r="L35" s="13"/>
    </row>
    <row r="36" spans="1:12" ht="16.5">
      <c r="A36" s="64" t="s">
        <v>36</v>
      </c>
      <c r="B36" s="17"/>
      <c r="C36" s="18">
        <v>72</v>
      </c>
      <c r="D36" s="19">
        <v>179</v>
      </c>
      <c r="E36" s="21">
        <v>188</v>
      </c>
      <c r="F36" s="53"/>
      <c r="G36" s="17">
        <v>190</v>
      </c>
      <c r="H36" s="19"/>
      <c r="I36" s="21">
        <v>190</v>
      </c>
      <c r="J36" s="53"/>
      <c r="K36" s="17">
        <v>190</v>
      </c>
      <c r="L36" s="19"/>
    </row>
    <row r="37" spans="1:12" ht="16.5">
      <c r="A37" s="64" t="s">
        <v>37</v>
      </c>
      <c r="B37" s="17"/>
      <c r="C37" s="18">
        <v>4963</v>
      </c>
      <c r="D37" s="19">
        <v>58</v>
      </c>
      <c r="E37" s="21">
        <v>29</v>
      </c>
      <c r="F37" s="53"/>
      <c r="G37" s="17">
        <v>50</v>
      </c>
      <c r="H37" s="19"/>
      <c r="I37" s="21">
        <v>50</v>
      </c>
      <c r="J37" s="53"/>
      <c r="K37" s="17">
        <v>50</v>
      </c>
      <c r="L37" s="19"/>
    </row>
    <row r="38" spans="1:12" ht="16.5">
      <c r="A38" s="64" t="s">
        <v>38</v>
      </c>
      <c r="B38" s="17"/>
      <c r="C38" s="18">
        <v>41</v>
      </c>
      <c r="D38" s="19">
        <v>62</v>
      </c>
      <c r="E38" s="21">
        <v>61</v>
      </c>
      <c r="F38" s="53"/>
      <c r="G38" s="17">
        <v>60</v>
      </c>
      <c r="H38" s="19"/>
      <c r="I38" s="21">
        <v>60</v>
      </c>
      <c r="J38" s="53"/>
      <c r="K38" s="17">
        <v>60</v>
      </c>
      <c r="L38" s="19"/>
    </row>
    <row r="39" spans="1:12" ht="16.5" thickBot="1">
      <c r="A39" s="67" t="s">
        <v>39</v>
      </c>
      <c r="B39" s="35"/>
      <c r="C39" s="36">
        <v>202885</v>
      </c>
      <c r="D39" s="37">
        <v>210819</v>
      </c>
      <c r="E39" s="39">
        <v>238966</v>
      </c>
      <c r="F39" s="68"/>
      <c r="G39" s="35">
        <v>220000</v>
      </c>
      <c r="H39" s="37"/>
      <c r="I39" s="39">
        <v>220000</v>
      </c>
      <c r="J39" s="68"/>
      <c r="K39" s="35">
        <v>220000</v>
      </c>
      <c r="L39" s="37"/>
    </row>
    <row r="40" spans="1:12" ht="16.5">
      <c r="A40" s="69" t="s">
        <v>40</v>
      </c>
      <c r="B40" s="41"/>
      <c r="C40" s="42"/>
      <c r="D40" s="43"/>
      <c r="E40" s="44"/>
      <c r="F40" s="43"/>
      <c r="G40" s="41"/>
      <c r="H40" s="43"/>
      <c r="I40" s="41"/>
      <c r="J40" s="43"/>
      <c r="K40" s="45"/>
      <c r="L40" s="43"/>
    </row>
    <row r="41" spans="1:12" ht="16.5">
      <c r="A41" s="16" t="s">
        <v>41</v>
      </c>
      <c r="B41" s="17"/>
      <c r="C41" s="18">
        <v>74687</v>
      </c>
      <c r="D41" s="19">
        <v>87760</v>
      </c>
      <c r="E41" s="20">
        <v>83322</v>
      </c>
      <c r="F41" s="19"/>
      <c r="G41" s="17">
        <v>85238.40599999999</v>
      </c>
      <c r="H41" s="19"/>
      <c r="I41" s="17">
        <v>87284.12774399998</v>
      </c>
      <c r="J41" s="19"/>
      <c r="K41" s="21">
        <v>89553.51506534398</v>
      </c>
      <c r="L41" s="19"/>
    </row>
    <row r="42" spans="1:12" ht="16.5">
      <c r="A42" s="16" t="s">
        <v>42</v>
      </c>
      <c r="B42" s="17"/>
      <c r="C42" s="18">
        <v>0</v>
      </c>
      <c r="D42" s="19">
        <v>0</v>
      </c>
      <c r="E42" s="20">
        <v>0</v>
      </c>
      <c r="F42" s="19"/>
      <c r="G42" s="17">
        <v>0</v>
      </c>
      <c r="H42" s="19"/>
      <c r="I42" s="17">
        <v>0</v>
      </c>
      <c r="J42" s="19"/>
      <c r="K42" s="21">
        <v>0</v>
      </c>
      <c r="L42" s="19"/>
    </row>
    <row r="43" spans="1:12" ht="16.5" thickBot="1">
      <c r="A43" s="22" t="s">
        <v>43</v>
      </c>
      <c r="B43" s="23"/>
      <c r="C43" s="24">
        <v>198</v>
      </c>
      <c r="D43" s="25">
        <v>155</v>
      </c>
      <c r="E43" s="26">
        <v>160</v>
      </c>
      <c r="F43" s="25"/>
      <c r="G43" s="23">
        <v>163.67999999999998</v>
      </c>
      <c r="H43" s="25"/>
      <c r="I43" s="23">
        <v>167.60832</v>
      </c>
      <c r="J43" s="25"/>
      <c r="K43" s="27">
        <v>171.96613632</v>
      </c>
      <c r="L43" s="25"/>
    </row>
    <row r="44" spans="1:12" ht="16.5">
      <c r="A44" s="10" t="s">
        <v>44</v>
      </c>
      <c r="B44" s="11"/>
      <c r="C44" s="12"/>
      <c r="D44" s="13"/>
      <c r="E44" s="11"/>
      <c r="F44" s="63"/>
      <c r="G44" s="11"/>
      <c r="H44" s="13"/>
      <c r="I44" s="15"/>
      <c r="J44" s="63"/>
      <c r="K44" s="11"/>
      <c r="L44" s="13"/>
    </row>
    <row r="45" spans="1:12" ht="16.5">
      <c r="A45" s="16" t="s">
        <v>45</v>
      </c>
      <c r="B45" s="17"/>
      <c r="C45" s="18">
        <v>111</v>
      </c>
      <c r="D45" s="19">
        <v>85</v>
      </c>
      <c r="E45" s="17">
        <v>95</v>
      </c>
      <c r="F45" s="53"/>
      <c r="G45" s="17">
        <v>97.18499999999999</v>
      </c>
      <c r="H45" s="19"/>
      <c r="I45" s="21">
        <v>99.51744</v>
      </c>
      <c r="J45" s="53"/>
      <c r="K45" s="17">
        <v>102.10489344</v>
      </c>
      <c r="L45" s="19"/>
    </row>
    <row r="46" spans="1:12" ht="16.5">
      <c r="A46" s="16" t="s">
        <v>46</v>
      </c>
      <c r="B46" s="17"/>
      <c r="C46" s="18">
        <v>13915</v>
      </c>
      <c r="D46" s="19">
        <v>17945</v>
      </c>
      <c r="E46" s="17">
        <v>23785</v>
      </c>
      <c r="F46" s="53"/>
      <c r="G46" s="17">
        <v>24332.054999999997</v>
      </c>
      <c r="H46" s="19"/>
      <c r="I46" s="21">
        <v>24916.024319999997</v>
      </c>
      <c r="J46" s="53"/>
      <c r="K46" s="17">
        <v>25563.84095232</v>
      </c>
      <c r="L46" s="19"/>
    </row>
    <row r="47" spans="1:12" ht="16.5" thickBot="1">
      <c r="A47" s="34" t="s">
        <v>47</v>
      </c>
      <c r="B47" s="35"/>
      <c r="C47" s="36">
        <v>14161</v>
      </c>
      <c r="D47" s="37">
        <v>25333</v>
      </c>
      <c r="E47" s="35">
        <v>33207</v>
      </c>
      <c r="F47" s="68"/>
      <c r="G47" s="35">
        <v>33970.761</v>
      </c>
      <c r="H47" s="37"/>
      <c r="I47" s="39">
        <v>34786.059263999996</v>
      </c>
      <c r="J47" s="68"/>
      <c r="K47" s="35">
        <v>35690.49680486399</v>
      </c>
      <c r="L47" s="37"/>
    </row>
    <row r="48" spans="1:12" ht="16.5">
      <c r="A48" s="69" t="s">
        <v>48</v>
      </c>
      <c r="B48" s="41"/>
      <c r="C48" s="42"/>
      <c r="D48" s="43"/>
      <c r="E48" s="44"/>
      <c r="F48" s="43"/>
      <c r="G48" s="41"/>
      <c r="H48" s="43"/>
      <c r="I48" s="41"/>
      <c r="J48" s="43"/>
      <c r="K48" s="45"/>
      <c r="L48" s="43"/>
    </row>
    <row r="49" spans="1:12" ht="16.5">
      <c r="A49" s="16" t="s">
        <v>49</v>
      </c>
      <c r="B49" s="17"/>
      <c r="C49" s="18">
        <v>5655.98</v>
      </c>
      <c r="D49" s="19">
        <v>28779.79</v>
      </c>
      <c r="E49" s="20">
        <v>335.58</v>
      </c>
      <c r="F49" s="19"/>
      <c r="G49" s="17">
        <v>0</v>
      </c>
      <c r="H49" s="19"/>
      <c r="I49" s="17">
        <v>0</v>
      </c>
      <c r="J49" s="19"/>
      <c r="K49" s="21">
        <v>0</v>
      </c>
      <c r="L49" s="19"/>
    </row>
    <row r="50" spans="1:12" ht="16.5">
      <c r="A50" s="16" t="s">
        <v>50</v>
      </c>
      <c r="B50" s="17"/>
      <c r="C50" s="18">
        <v>0</v>
      </c>
      <c r="D50" s="19">
        <v>0</v>
      </c>
      <c r="E50" s="20">
        <v>0</v>
      </c>
      <c r="F50" s="19"/>
      <c r="G50" s="17">
        <v>0</v>
      </c>
      <c r="H50" s="19"/>
      <c r="I50" s="17">
        <v>0</v>
      </c>
      <c r="J50" s="19"/>
      <c r="K50" s="21">
        <v>0</v>
      </c>
      <c r="L50" s="19"/>
    </row>
    <row r="51" spans="1:12" ht="16.5">
      <c r="A51" s="16" t="s">
        <v>51</v>
      </c>
      <c r="B51" s="17"/>
      <c r="C51" s="18">
        <v>13298</v>
      </c>
      <c r="D51" s="19">
        <v>6065</v>
      </c>
      <c r="E51" s="20">
        <v>15850</v>
      </c>
      <c r="F51" s="19"/>
      <c r="G51" s="17">
        <v>34580</v>
      </c>
      <c r="H51" s="19"/>
      <c r="I51" s="17">
        <v>45564</v>
      </c>
      <c r="J51" s="19"/>
      <c r="K51" s="21">
        <v>54647</v>
      </c>
      <c r="L51" s="19"/>
    </row>
    <row r="52" spans="1:12" ht="16.5" thickBot="1">
      <c r="A52" s="34" t="s">
        <v>52</v>
      </c>
      <c r="B52" s="35"/>
      <c r="C52" s="36">
        <v>2047.75</v>
      </c>
      <c r="D52" s="37">
        <v>1129.88</v>
      </c>
      <c r="E52" s="38">
        <v>2658</v>
      </c>
      <c r="F52" s="37"/>
      <c r="G52" s="35">
        <v>6102</v>
      </c>
      <c r="H52" s="37"/>
      <c r="I52" s="35">
        <v>8041</v>
      </c>
      <c r="J52" s="37"/>
      <c r="K52" s="39">
        <v>9650</v>
      </c>
      <c r="L52" s="37"/>
    </row>
    <row r="53" spans="1:12" ht="16.5">
      <c r="A53" s="62" t="s">
        <v>53</v>
      </c>
      <c r="B53" s="11"/>
      <c r="C53" s="12"/>
      <c r="D53" s="13"/>
      <c r="E53" s="15"/>
      <c r="F53" s="63"/>
      <c r="G53" s="11"/>
      <c r="H53" s="13"/>
      <c r="I53" s="11"/>
      <c r="J53" s="13"/>
      <c r="K53" s="15"/>
      <c r="L53" s="13"/>
    </row>
    <row r="54" spans="1:12" ht="16.5">
      <c r="A54" s="64" t="s">
        <v>54</v>
      </c>
      <c r="B54" s="17"/>
      <c r="C54" s="18">
        <v>49015</v>
      </c>
      <c r="D54" s="19">
        <v>49015</v>
      </c>
      <c r="E54" s="21">
        <v>49015</v>
      </c>
      <c r="F54" s="53"/>
      <c r="G54" s="17">
        <v>49015</v>
      </c>
      <c r="H54" s="19"/>
      <c r="I54" s="17">
        <v>49015</v>
      </c>
      <c r="J54" s="19"/>
      <c r="K54" s="21">
        <v>49015</v>
      </c>
      <c r="L54" s="19"/>
    </row>
    <row r="55" spans="1:12" ht="16.5">
      <c r="A55" s="65" t="s">
        <v>55</v>
      </c>
      <c r="B55" s="23"/>
      <c r="C55" s="24">
        <v>32217</v>
      </c>
      <c r="D55" s="25">
        <v>32217</v>
      </c>
      <c r="E55" s="27">
        <v>32217</v>
      </c>
      <c r="F55" s="66"/>
      <c r="G55" s="23">
        <v>32217</v>
      </c>
      <c r="H55" s="25"/>
      <c r="I55" s="23">
        <v>32217</v>
      </c>
      <c r="J55" s="25"/>
      <c r="K55" s="27">
        <v>32217</v>
      </c>
      <c r="L55" s="25"/>
    </row>
    <row r="56" spans="1:12" ht="16.5" thickBot="1">
      <c r="A56" s="65" t="s">
        <v>56</v>
      </c>
      <c r="B56" s="23"/>
      <c r="C56" s="24">
        <v>24008</v>
      </c>
      <c r="D56" s="25">
        <v>23987</v>
      </c>
      <c r="E56" s="27">
        <v>23987</v>
      </c>
      <c r="F56" s="66"/>
      <c r="G56" s="23">
        <v>23987</v>
      </c>
      <c r="H56" s="25"/>
      <c r="I56" s="23">
        <v>23987</v>
      </c>
      <c r="J56" s="25"/>
      <c r="K56" s="27">
        <v>23987</v>
      </c>
      <c r="L56" s="25"/>
    </row>
    <row r="57" spans="1:12" ht="16.5">
      <c r="A57" s="10" t="s">
        <v>57</v>
      </c>
      <c r="B57" s="11"/>
      <c r="C57" s="12"/>
      <c r="D57" s="13"/>
      <c r="E57" s="11"/>
      <c r="F57" s="63"/>
      <c r="G57" s="11"/>
      <c r="H57" s="13"/>
      <c r="I57" s="15"/>
      <c r="J57" s="63"/>
      <c r="K57" s="11"/>
      <c r="L57" s="13"/>
    </row>
    <row r="58" spans="1:12" ht="16.5">
      <c r="A58" s="16" t="s">
        <v>58</v>
      </c>
      <c r="B58" s="17"/>
      <c r="C58" s="18">
        <v>3663</v>
      </c>
      <c r="D58" s="19">
        <v>3644</v>
      </c>
      <c r="E58" s="17">
        <v>3671</v>
      </c>
      <c r="F58" s="53"/>
      <c r="G58" s="17">
        <v>3470</v>
      </c>
      <c r="H58" s="19"/>
      <c r="I58" s="21">
        <v>3470</v>
      </c>
      <c r="J58" s="53"/>
      <c r="K58" s="17">
        <v>3470</v>
      </c>
      <c r="L58" s="19"/>
    </row>
    <row r="59" spans="1:12" ht="16.5">
      <c r="A59" s="16" t="s">
        <v>59</v>
      </c>
      <c r="B59" s="17"/>
      <c r="C59" s="18">
        <v>37850</v>
      </c>
      <c r="D59" s="19">
        <v>41013</v>
      </c>
      <c r="E59" s="17">
        <v>39560</v>
      </c>
      <c r="F59" s="53"/>
      <c r="G59" s="17">
        <v>38478.377226913646</v>
      </c>
      <c r="H59" s="19"/>
      <c r="I59" s="21">
        <v>39632.72854372106</v>
      </c>
      <c r="J59" s="53"/>
      <c r="K59" s="17">
        <v>40940.60858566385</v>
      </c>
      <c r="L59" s="19"/>
    </row>
    <row r="60" spans="1:12" ht="16.5" thickBot="1">
      <c r="A60" s="34" t="s">
        <v>60</v>
      </c>
      <c r="B60" s="35"/>
      <c r="C60" s="36">
        <v>0</v>
      </c>
      <c r="D60" s="37">
        <v>0</v>
      </c>
      <c r="E60" s="35">
        <v>0</v>
      </c>
      <c r="F60" s="68"/>
      <c r="G60" s="35">
        <v>0</v>
      </c>
      <c r="H60" s="37"/>
      <c r="I60" s="39">
        <v>0</v>
      </c>
      <c r="J60" s="68"/>
      <c r="K60" s="35">
        <v>0</v>
      </c>
      <c r="L60" s="37"/>
    </row>
    <row r="61" spans="1:12" ht="16.5" thickBot="1">
      <c r="A61" s="4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1"/>
    </row>
    <row r="62" spans="1:12" ht="16.5">
      <c r="A62" s="72" t="s">
        <v>61</v>
      </c>
      <c r="B62" s="73"/>
      <c r="C62" s="74"/>
      <c r="D62" s="75"/>
      <c r="E62" s="73"/>
      <c r="F62" s="75"/>
      <c r="G62" s="73"/>
      <c r="H62" s="75"/>
      <c r="I62" s="73"/>
      <c r="J62" s="75"/>
      <c r="K62" s="76"/>
      <c r="L62" s="75"/>
    </row>
    <row r="63" spans="1:12" ht="16.5">
      <c r="A63" s="77" t="s">
        <v>62</v>
      </c>
      <c r="B63" s="78"/>
      <c r="C63" s="79">
        <f>C11+C6</f>
        <v>1840</v>
      </c>
      <c r="D63" s="80">
        <f>D11+D6</f>
        <v>19698</v>
      </c>
      <c r="E63" s="78">
        <f>E11+E6</f>
        <v>-34548</v>
      </c>
      <c r="F63" s="80"/>
      <c r="G63" s="78">
        <f>G11+G6</f>
        <v>8366.64781512605</v>
      </c>
      <c r="H63" s="80"/>
      <c r="I63" s="78">
        <f>I11+I6</f>
        <v>8828.559579831934</v>
      </c>
      <c r="J63" s="80"/>
      <c r="K63" s="81">
        <f>K11+K6</f>
        <v>9290.471344537818</v>
      </c>
      <c r="L63" s="80"/>
    </row>
    <row r="64" spans="1:12" ht="16.5" thickBot="1">
      <c r="A64" s="82" t="s">
        <v>63</v>
      </c>
      <c r="B64" s="83"/>
      <c r="C64" s="84" t="s">
        <v>64</v>
      </c>
      <c r="D64" s="85" t="s">
        <v>64</v>
      </c>
      <c r="E64" s="86" t="s">
        <v>64</v>
      </c>
      <c r="F64" s="85"/>
      <c r="G64" s="86" t="s">
        <v>64</v>
      </c>
      <c r="H64" s="85"/>
      <c r="I64" s="86" t="s">
        <v>64</v>
      </c>
      <c r="J64" s="85"/>
      <c r="K64" s="87" t="s">
        <v>64</v>
      </c>
      <c r="L64" s="85"/>
    </row>
    <row r="65" spans="1:12" ht="16.5">
      <c r="A65" s="72" t="s">
        <v>65</v>
      </c>
      <c r="B65" s="88"/>
      <c r="C65" s="89"/>
      <c r="D65" s="75"/>
      <c r="E65" s="73"/>
      <c r="F65" s="75"/>
      <c r="G65" s="90"/>
      <c r="H65" s="75"/>
      <c r="I65" s="73"/>
      <c r="J65" s="75"/>
      <c r="K65" s="76"/>
      <c r="L65" s="75"/>
    </row>
    <row r="66" spans="1:12" ht="16.5">
      <c r="A66" s="77" t="s">
        <v>66</v>
      </c>
      <c r="B66" s="91"/>
      <c r="C66" s="92" t="s">
        <v>64</v>
      </c>
      <c r="D66" s="93" t="s">
        <v>64</v>
      </c>
      <c r="E66" s="94" t="s">
        <v>64</v>
      </c>
      <c r="F66" s="93"/>
      <c r="G66" s="94" t="s">
        <v>64</v>
      </c>
      <c r="H66" s="93"/>
      <c r="I66" s="94" t="s">
        <v>64</v>
      </c>
      <c r="J66" s="93"/>
      <c r="K66" s="95" t="s">
        <v>64</v>
      </c>
      <c r="L66" s="93"/>
    </row>
    <row r="67" spans="1:12" ht="16.5">
      <c r="A67" s="77" t="s">
        <v>67</v>
      </c>
      <c r="B67" s="96"/>
      <c r="C67" s="97" t="s">
        <v>64</v>
      </c>
      <c r="D67" s="98" t="s">
        <v>64</v>
      </c>
      <c r="E67" s="99" t="s">
        <v>64</v>
      </c>
      <c r="F67" s="98"/>
      <c r="G67" s="99" t="s">
        <v>64</v>
      </c>
      <c r="H67" s="85"/>
      <c r="I67" s="99" t="s">
        <v>64</v>
      </c>
      <c r="J67" s="85"/>
      <c r="K67" s="100" t="s">
        <v>64</v>
      </c>
      <c r="L67" s="85"/>
    </row>
    <row r="68" spans="1:12" ht="16.5" thickBot="1">
      <c r="A68" s="101" t="s">
        <v>68</v>
      </c>
      <c r="B68" s="102"/>
      <c r="C68" s="103">
        <f>(C27+C30+C33+C34)/C25</f>
        <v>0.03604185737619586</v>
      </c>
      <c r="D68" s="104">
        <f>(D27+D30+D33+D34)/D25</f>
        <v>0.03162068035641542</v>
      </c>
      <c r="E68" s="86">
        <f>(E27+E30+E33+E34)/E25</f>
        <v>0.03703208460383143</v>
      </c>
      <c r="F68" s="85"/>
      <c r="G68" s="105">
        <f>(G27+G30+G33+G34)/G25</f>
        <v>0.027583132530120482</v>
      </c>
      <c r="H68" s="104"/>
      <c r="I68" s="105">
        <f>(I27+I30+I33+I34)/I25</f>
        <v>0.02497569866342649</v>
      </c>
      <c r="J68" s="104"/>
      <c r="K68" s="106">
        <f>(K27+K30+K33+K34)/K25</f>
        <v>0.022377450980392156</v>
      </c>
      <c r="L68" s="104"/>
    </row>
    <row r="69" spans="1:12" ht="16.5">
      <c r="A69" s="107" t="s">
        <v>69</v>
      </c>
      <c r="B69" s="73"/>
      <c r="C69" s="74"/>
      <c r="D69" s="108"/>
      <c r="E69" s="73"/>
      <c r="F69" s="75"/>
      <c r="G69" s="76"/>
      <c r="H69" s="75"/>
      <c r="I69" s="73"/>
      <c r="J69" s="75"/>
      <c r="K69" s="76"/>
      <c r="L69" s="75"/>
    </row>
    <row r="70" spans="1:12" ht="16.5">
      <c r="A70" s="77" t="s">
        <v>70</v>
      </c>
      <c r="B70" s="109"/>
      <c r="C70" s="79">
        <f>1-C5/(C41+C42+C43)</f>
        <v>0.8653268344795353</v>
      </c>
      <c r="D70" s="110">
        <f>1-D5/(D41+D42+D43)</f>
        <v>0.7027810953762157</v>
      </c>
      <c r="E70" s="78">
        <f>1-E5/(E41+E42+E43)</f>
        <v>1.3163436429409932</v>
      </c>
      <c r="F70" s="80"/>
      <c r="G70" s="78">
        <f>1-G5/(G41+G42+G43)</f>
        <v>0.8079072082052543</v>
      </c>
      <c r="H70" s="111"/>
      <c r="I70" s="78">
        <f>1-I5/(I41+I42+I43)</f>
        <v>0.8076907754914378</v>
      </c>
      <c r="J70" s="111"/>
      <c r="K70" s="78">
        <f>1-K5/(K41+K42+K43)</f>
        <v>0.8079501365950663</v>
      </c>
      <c r="L70" s="111"/>
    </row>
    <row r="71" spans="1:12" ht="16.5">
      <c r="A71" s="77" t="s">
        <v>71</v>
      </c>
      <c r="B71" s="81"/>
      <c r="C71" s="81">
        <f>(C43+C42+C41-C5)/(C54)</f>
        <v>1.3220442721615833</v>
      </c>
      <c r="D71" s="112">
        <f>(D42+D41+D40-D5)/(D52)</f>
        <v>54.54561546358905</v>
      </c>
      <c r="E71" s="78">
        <f>(E42+E41+E40-E5)/(E52)</f>
        <v>41.28329571106095</v>
      </c>
      <c r="F71" s="80"/>
      <c r="G71" s="78">
        <f>(G42+G41+G40-G5)/(G52)</f>
        <v>11.280445898912655</v>
      </c>
      <c r="H71" s="111"/>
      <c r="I71" s="78">
        <f>(I42+I41+I40-I5)/(I52)</f>
        <v>8.763381693770013</v>
      </c>
      <c r="J71" s="111"/>
      <c r="K71" s="78">
        <f>(K42+K41+K40-K5)/(K52)</f>
        <v>7.494481726074867</v>
      </c>
      <c r="L71" s="111"/>
    </row>
    <row r="72" spans="1:12" ht="16.5" thickBot="1">
      <c r="A72" s="77" t="s">
        <v>72</v>
      </c>
      <c r="B72" s="113"/>
      <c r="C72" s="113">
        <f>C6/(C55-C56)</f>
        <v>1.324156413692289</v>
      </c>
      <c r="D72" s="114">
        <f>D6/(D55-D56)</f>
        <v>2.6490886998784933</v>
      </c>
      <c r="E72" s="115">
        <f>E6/(E55-E56)</f>
        <v>1.908262454434994</v>
      </c>
      <c r="F72" s="116"/>
      <c r="G72" s="115">
        <f>G6/(G55-G56)</f>
        <v>1.9643557491040158</v>
      </c>
      <c r="H72" s="111"/>
      <c r="I72" s="115">
        <f>I6/(I55-I56)</f>
        <v>2.0204811154109277</v>
      </c>
      <c r="J72" s="111"/>
      <c r="K72" s="115">
        <f>K6/(K55-K56)</f>
        <v>2.0766064817178393</v>
      </c>
      <c r="L72" s="111"/>
    </row>
    <row r="73" spans="1:12" ht="16.5">
      <c r="A73" s="72" t="s">
        <v>73</v>
      </c>
      <c r="B73" s="73"/>
      <c r="C73" s="74"/>
      <c r="D73" s="108"/>
      <c r="E73" s="73"/>
      <c r="F73" s="75"/>
      <c r="G73" s="73"/>
      <c r="H73" s="75"/>
      <c r="I73" s="73"/>
      <c r="J73" s="75"/>
      <c r="K73" s="76"/>
      <c r="L73" s="75"/>
    </row>
    <row r="74" spans="1:12" ht="16.5" thickBot="1">
      <c r="A74" s="101" t="s">
        <v>74</v>
      </c>
      <c r="B74" s="117"/>
      <c r="C74" s="118">
        <f>C11/C25</f>
        <v>-0.010130041462495288</v>
      </c>
      <c r="D74" s="119">
        <f>D11/D25</f>
        <v>-0.002414353007326827</v>
      </c>
      <c r="E74" s="120">
        <f>E11/E25</f>
        <v>-0.05999656159637439</v>
      </c>
      <c r="F74" s="121"/>
      <c r="G74" s="120">
        <f>G11/G25</f>
        <v>-0.009397590361445784</v>
      </c>
      <c r="H74" s="121"/>
      <c r="I74" s="120">
        <f>I11/I25</f>
        <v>-0.009477521263669502</v>
      </c>
      <c r="J74" s="121"/>
      <c r="K74" s="120">
        <f>K11/K25</f>
        <v>-0.009558823529411765</v>
      </c>
      <c r="L74" s="121"/>
    </row>
    <row r="75" spans="1:12" ht="16.5">
      <c r="A75" s="72" t="s">
        <v>75</v>
      </c>
      <c r="B75" s="76"/>
      <c r="C75" s="74"/>
      <c r="D75" s="108"/>
      <c r="E75" s="73"/>
      <c r="F75" s="75"/>
      <c r="G75" s="73"/>
      <c r="H75" s="75"/>
      <c r="I75" s="73"/>
      <c r="J75" s="75"/>
      <c r="K75" s="76"/>
      <c r="L75" s="75"/>
    </row>
    <row r="76" spans="1:12" ht="16.5">
      <c r="A76" s="77" t="s">
        <v>76</v>
      </c>
      <c r="B76" s="81"/>
      <c r="C76" s="79">
        <f>(C23*365)/(C41+C42+C43)</f>
        <v>139.4589036522668</v>
      </c>
      <c r="D76" s="110">
        <f>(D23*365)/(D41+D42+D43)</f>
        <v>122.00295740203606</v>
      </c>
      <c r="E76" s="78">
        <f>(E23*365)/(E41+E42+E43)</f>
        <v>127.48023526029563</v>
      </c>
      <c r="F76" s="80"/>
      <c r="G76" s="78">
        <f>(G23*365)/(G41+G42+G43)</f>
        <v>123.94310836857079</v>
      </c>
      <c r="H76" s="80"/>
      <c r="I76" s="78">
        <f>(I23*365)/(I41+I42+I43)</f>
        <v>120.20344561607081</v>
      </c>
      <c r="J76" s="80"/>
      <c r="K76" s="81">
        <f>(K23*365)/(K41+K42+K43)</f>
        <v>116.34376166272827</v>
      </c>
      <c r="L76" s="80"/>
    </row>
    <row r="77" spans="1:12" ht="16.5">
      <c r="A77" s="77" t="s">
        <v>77</v>
      </c>
      <c r="B77" s="122"/>
      <c r="C77" s="123">
        <f>(C24*365)/(C41+C42+C43)</f>
        <v>17.322694798691327</v>
      </c>
      <c r="D77" s="124">
        <f>(D24*365)/(D41+D42+D43)</f>
        <v>15.39464255246545</v>
      </c>
      <c r="E77" s="125">
        <f>(E24*365)/(E41+E42+E43)</f>
        <v>28.12199036918138</v>
      </c>
      <c r="F77" s="126"/>
      <c r="G77" s="125">
        <f>(G24*365)/(G41+G42+G43)</f>
        <v>14.958651009999922</v>
      </c>
      <c r="H77" s="126"/>
      <c r="I77" s="125">
        <f>(I24*365)/(I41+I42+I43)</f>
        <v>14.60805762695305</v>
      </c>
      <c r="J77" s="126"/>
      <c r="K77" s="127">
        <f>(K24*365)/(K41+K42+K43)</f>
        <v>14.23787293075346</v>
      </c>
      <c r="L77" s="126"/>
    </row>
    <row r="78" spans="1:12" ht="16.5">
      <c r="A78" s="82" t="s">
        <v>78</v>
      </c>
      <c r="B78" s="127"/>
      <c r="C78" s="123">
        <f>(C33*365)/(C45+C46+C47)</f>
        <v>222.1570227409799</v>
      </c>
      <c r="D78" s="124">
        <f>(D33*365)/(D45+D46+D47)</f>
        <v>138.83518206766138</v>
      </c>
      <c r="E78" s="125">
        <f>(E33*365)/(E45+E46+E47)</f>
        <v>100.92534202182634</v>
      </c>
      <c r="F78" s="126"/>
      <c r="G78" s="125">
        <f>(G33*365)/(G45+G46+G47)</f>
        <v>93.74999839469181</v>
      </c>
      <c r="H78" s="126"/>
      <c r="I78" s="125">
        <f>(I33*365)/(I45+I46+I47)</f>
        <v>87.2802719429748</v>
      </c>
      <c r="J78" s="126"/>
      <c r="K78" s="127">
        <f>(K33*365)/(K45+K46+K47)</f>
        <v>80.90429929691363</v>
      </c>
      <c r="L78" s="126"/>
    </row>
    <row r="79" spans="1:12" ht="16.5" thickBot="1">
      <c r="A79" s="82" t="s">
        <v>79</v>
      </c>
      <c r="B79" s="128"/>
      <c r="C79" s="128">
        <f>(C41+C42+C43)/C17</f>
        <v>0.0637464002458431</v>
      </c>
      <c r="D79" s="129">
        <f>(D41+D42+D43)/D17</f>
        <v>0.07605511714296095</v>
      </c>
      <c r="E79" s="115">
        <f>(E41+E42+E43)/E17</f>
        <v>0.07015294117647058</v>
      </c>
      <c r="F79" s="116"/>
      <c r="G79" s="115">
        <f>(G41+G42+G43)/G17</f>
        <v>0.06971712681023362</v>
      </c>
      <c r="H79" s="116"/>
      <c r="I79" s="115">
        <f>(I41+I42+I43)/I17</f>
        <v>0.06940724143557833</v>
      </c>
      <c r="J79" s="116"/>
      <c r="K79" s="115">
        <f>(K41+K42+K43)/K17</f>
        <v>0.06928715594191723</v>
      </c>
      <c r="L79" s="116"/>
    </row>
    <row r="80" spans="1:12" ht="16.5">
      <c r="A80" s="72" t="s">
        <v>80</v>
      </c>
      <c r="B80" s="76"/>
      <c r="C80" s="74"/>
      <c r="D80" s="108"/>
      <c r="E80" s="73"/>
      <c r="F80" s="75"/>
      <c r="G80" s="73"/>
      <c r="H80" s="75"/>
      <c r="I80" s="73"/>
      <c r="J80" s="75"/>
      <c r="K80" s="76"/>
      <c r="L80" s="75"/>
    </row>
    <row r="81" spans="1:12" ht="16.5">
      <c r="A81" s="77" t="s">
        <v>81</v>
      </c>
      <c r="B81" s="81"/>
      <c r="C81" s="81">
        <f>C59/C58</f>
        <v>10.333060333060333</v>
      </c>
      <c r="D81" s="110">
        <f aca="true" t="shared" si="0" ref="D81:K81">D59/D58</f>
        <v>11.254939626783754</v>
      </c>
      <c r="E81" s="78">
        <f t="shared" si="0"/>
        <v>10.776355216562244</v>
      </c>
      <c r="F81" s="80"/>
      <c r="G81" s="81">
        <f t="shared" si="0"/>
        <v>11.08886951784255</v>
      </c>
      <c r="H81" s="80"/>
      <c r="I81" s="81">
        <f t="shared" si="0"/>
        <v>11.421535603377826</v>
      </c>
      <c r="J81" s="80"/>
      <c r="K81" s="81">
        <f t="shared" si="0"/>
        <v>11.798446278289294</v>
      </c>
      <c r="L81" s="80"/>
    </row>
    <row r="82" spans="1:12" ht="16.5">
      <c r="A82" s="77" t="s">
        <v>82</v>
      </c>
      <c r="B82" s="130"/>
      <c r="C82" s="130">
        <f>C59/(C41+C42+C43)</f>
        <v>0.5054416772384323</v>
      </c>
      <c r="D82" s="131">
        <f>D59/(D41+D42+D43)</f>
        <v>0.4665074219416482</v>
      </c>
      <c r="E82" s="132">
        <f>E59/(E41+E42+E43)</f>
        <v>0.47387460769986345</v>
      </c>
      <c r="F82" s="133"/>
      <c r="G82" s="132">
        <f>G59/(G41+G42+G43)</f>
        <v>0.4505554726955224</v>
      </c>
      <c r="H82" s="133"/>
      <c r="I82" s="132">
        <f>I59/(I41+I42+I43)</f>
        <v>0.4531954461683477</v>
      </c>
      <c r="J82" s="133"/>
      <c r="K82" s="132">
        <f>K59/(K41+K42+K43)</f>
        <v>0.45628742289659185</v>
      </c>
      <c r="L82" s="126"/>
    </row>
    <row r="83" spans="1:12" ht="16.5" thickBot="1">
      <c r="A83" s="101" t="s">
        <v>83</v>
      </c>
      <c r="B83" s="128"/>
      <c r="C83" s="128">
        <f>(C41+C42+C43)/C58</f>
        <v>20.443625443625443</v>
      </c>
      <c r="D83" s="129">
        <f>(D41+D42+D43)/D58</f>
        <v>24.12596048298573</v>
      </c>
      <c r="E83" s="115">
        <f>(E41+E42+E43)/E58</f>
        <v>22.74094252247344</v>
      </c>
      <c r="F83" s="116"/>
      <c r="G83" s="115">
        <f>(G41+G42+G43)/G58</f>
        <v>24.61155216138328</v>
      </c>
      <c r="H83" s="116"/>
      <c r="I83" s="115">
        <f>(I41+I42+I43)/I58</f>
        <v>25.20222941325648</v>
      </c>
      <c r="J83" s="116"/>
      <c r="K83" s="115">
        <f>(K41+K42+K43)/K58</f>
        <v>25.857487378001146</v>
      </c>
      <c r="L83" s="116"/>
    </row>
    <row r="84" spans="1:12" ht="16.5">
      <c r="A84" s="72" t="s">
        <v>84</v>
      </c>
      <c r="B84" s="73"/>
      <c r="C84" s="74"/>
      <c r="D84" s="108"/>
      <c r="E84" s="73"/>
      <c r="F84" s="75"/>
      <c r="G84" s="73"/>
      <c r="H84" s="75"/>
      <c r="I84" s="73"/>
      <c r="J84" s="75"/>
      <c r="K84" s="76"/>
      <c r="L84" s="75"/>
    </row>
    <row r="85" spans="1:12" ht="16.5" thickBot="1">
      <c r="A85" s="101" t="s">
        <v>85</v>
      </c>
      <c r="B85" s="134"/>
      <c r="C85" s="135">
        <f>C7/((B27+C27+B30+C30)/2)</f>
        <v>0.06612343040341971</v>
      </c>
      <c r="D85" s="135">
        <f>D7/((C27+D27+C30+D30)/2)</f>
        <v>0.02588922178689406</v>
      </c>
      <c r="E85" s="135">
        <f>E7/((D27+E27+D30+E30)/2)</f>
        <v>0.033988832240835154</v>
      </c>
      <c r="F85" s="121"/>
      <c r="G85" s="136">
        <f>G7/((E27+G27+E30+G30)/2)</f>
        <v>0.02736871632626538</v>
      </c>
      <c r="H85" s="121"/>
      <c r="I85" s="136">
        <f>I7/((G27+I27+G30+I30)/2)</f>
        <v>0.0267461961358923</v>
      </c>
      <c r="J85" s="121"/>
      <c r="K85" s="136">
        <f>K7/((I27+K27+I30+K30)/2)</f>
        <v>0.025890071311716334</v>
      </c>
      <c r="L85" s="121"/>
    </row>
  </sheetData>
  <mergeCells count="5">
    <mergeCell ref="K2:L2"/>
    <mergeCell ref="B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6.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6.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4EED797-7EA8-422E-A7D1-672955658FBD}"/>
</file>

<file path=customXml/itemProps2.xml><?xml version="1.0" encoding="utf-8"?>
<ds:datastoreItem xmlns:ds="http://schemas.openxmlformats.org/officeDocument/2006/customXml" ds:itemID="{93689523-4DC0-4F14-9DBE-5875B105FBB1}"/>
</file>

<file path=customXml/itemProps3.xml><?xml version="1.0" encoding="utf-8"?>
<ds:datastoreItem xmlns:ds="http://schemas.openxmlformats.org/officeDocument/2006/customXml" ds:itemID="{E60FAF4D-AF75-459A-A18F-96A5BF73BB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mbobovnik</dc:creator>
  <cp:keywords/>
  <dc:description/>
  <cp:lastModifiedBy>Scepankova</cp:lastModifiedBy>
  <dcterms:created xsi:type="dcterms:W3CDTF">2011-12-01T15:21:17Z</dcterms:created>
  <dcterms:modified xsi:type="dcterms:W3CDTF">2011-12-19T08:09:14Z</dcterms:modified>
  <cp:category/>
  <cp:version/>
  <cp:contentType/>
  <cp:contentStatus/>
</cp:coreProperties>
</file>