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<sst xmlns="http://schemas.openxmlformats.org/spreadsheetml/2006/main" count="101" uniqueCount="88">
  <si>
    <t>Príloha č. 1</t>
  </si>
  <si>
    <t>Návrh rozhodujúcich priorít vlády</t>
  </si>
  <si>
    <t xml:space="preserve"> (rozšírený o nové požiadavky rezortov po rokovaní vlády 15. 5. 2001) </t>
  </si>
  <si>
    <t>v mil.Sk</t>
  </si>
  <si>
    <t>Východisková</t>
  </si>
  <si>
    <t>Požiadavka</t>
  </si>
  <si>
    <t>z toho:</t>
  </si>
  <si>
    <t>Rozhodnutie vlády</t>
  </si>
  <si>
    <t>Priorita</t>
  </si>
  <si>
    <t>kvantifikácia (zabezpečené vo výdavkoch na priority)</t>
  </si>
  <si>
    <t>rezortu na zvýšenie resp. návrh novej priority</t>
  </si>
  <si>
    <t>zabezpečené  v kapitole alebo vo VPS (zo stĺ.2)</t>
  </si>
  <si>
    <t>suma</t>
  </si>
  <si>
    <t>zdroje financovania</t>
  </si>
  <si>
    <t>a</t>
  </si>
  <si>
    <t>A. Podpora vzdelávania, výskumu a vývoja</t>
  </si>
  <si>
    <t>realizácia INFOVEK</t>
  </si>
  <si>
    <t>podpora rozvoj. programov vo vede - v gescii MŠ SR</t>
  </si>
  <si>
    <t>štátne programy výskumu a vývoja</t>
  </si>
  <si>
    <t>ostatné programy - Agentúra na podporu vedy</t>
  </si>
  <si>
    <t>B. Podpora zamestnanosti a podnikania</t>
  </si>
  <si>
    <t>podpora zamestnanosti (VPP, podpora zam.mladých ľudí)</t>
  </si>
  <si>
    <t>priemyselné parky a priemyselné zóny</t>
  </si>
  <si>
    <t>C. Podpora bývania</t>
  </si>
  <si>
    <t xml:space="preserve"> transfer do Štátneho fondu rozvoja bývania</t>
  </si>
  <si>
    <t>program rozvoja bývania v rezorte MVRR SR</t>
  </si>
  <si>
    <t>výstavba služobných bytov</t>
  </si>
  <si>
    <t>D. Rozvoj dopravnej infraštruktúry</t>
  </si>
  <si>
    <t>výdavky na výstavbu diaľnic a rýchlostných komunikácií</t>
  </si>
  <si>
    <t xml:space="preserve"> *</t>
  </si>
  <si>
    <t>premostenie Dunaja - výstavba mostu  Košická</t>
  </si>
  <si>
    <t>E. Príprava na vstup do EÚ a NATO</t>
  </si>
  <si>
    <t>predvstupové fondy (SAPARD, ISPA, PHARE)</t>
  </si>
  <si>
    <t>NP PRENAME</t>
  </si>
  <si>
    <t>Požiadavka na zvýšenie pôvodných priorít</t>
  </si>
  <si>
    <t>F. Nové vládne priority - návrh rezortov</t>
  </si>
  <si>
    <t>Súhrn požiadaviek na budovanie admin.a inštit.štruktúr predvst. proces do EÚ</t>
  </si>
  <si>
    <t>Zabezpečenie podielu výdavkov na obranu z HDP (MO SR)</t>
  </si>
  <si>
    <t>Podpora reštrukturalizácia podnikov a podnikateľských aktivít (MH SR)</t>
  </si>
  <si>
    <t xml:space="preserve">Zrýchlenie a zefektívnenie súdného konania (podateľňa MS SR) </t>
  </si>
  <si>
    <t>Zavedenie inšt. vyššieho súdneho úradníka (MS SR)</t>
  </si>
  <si>
    <t>Program št.pomoci pre okresy s vys.mierou nezamestn.(MVRR)</t>
  </si>
  <si>
    <t>Boj proti organizovanému zločinu (MV SR)</t>
  </si>
  <si>
    <t>Výstavba digitálnej radiovej siete št. správy (MV SR)</t>
  </si>
  <si>
    <t>Koncepcia služ. hraničnej a cudzineckej polície (MV SR)</t>
  </si>
  <si>
    <t>Financ. cirkví, naboženských spoločností a charity (MK SR)</t>
  </si>
  <si>
    <t>Zachovanie podielu na HDP 6,34% (súč.pod.je 5,65%) (MZ SR)</t>
  </si>
  <si>
    <t>Vytváranie systému št.sociálnej podpory (MPSVR SR)</t>
  </si>
  <si>
    <t>Riešenie st.enviromentál.záťaží abiotic.prostredia a neriadených skládok (MŽP SR)</t>
  </si>
  <si>
    <t>Financovanie územnej samosprávy  (podielové dane) ZMOS</t>
  </si>
  <si>
    <t>S p o l u  vládne priority</t>
  </si>
  <si>
    <t>S p o l u rezortné priority podľa prílohy 2</t>
  </si>
  <si>
    <t xml:space="preserve"> S p o lu priority (príloha 1 + príloha 2)</t>
  </si>
  <si>
    <t>Podrobná tabuľka k niektorým vládnym prioritám (k prílohe č. 1)</t>
  </si>
  <si>
    <t>kvantifikácia</t>
  </si>
  <si>
    <t>zabezpečené  v kapitole alebo vo VPS</t>
  </si>
  <si>
    <t>K bodu A:</t>
  </si>
  <si>
    <t xml:space="preserve"> z toho:</t>
  </si>
  <si>
    <t xml:space="preserve">   Navýšenie fin. prostriedkov na inštitucionálnu vedu (MŠ SR)</t>
  </si>
  <si>
    <t xml:space="preserve">   Navýšenie fin.prostriedkov - úč.prostriedky prierezové (MŠ SR)</t>
  </si>
  <si>
    <t>K bodu E:</t>
  </si>
  <si>
    <t xml:space="preserve">   Spolufinancovanie predvst. programov - komplexná reg. pol.  </t>
  </si>
  <si>
    <t xml:space="preserve">   Spolufinancovanie PHARE (MF SR)</t>
  </si>
  <si>
    <t xml:space="preserve">   Štrukturálny cenzus fariem (ŠÚ SR)</t>
  </si>
  <si>
    <t xml:space="preserve">   ISPA (MŽP SR)</t>
  </si>
  <si>
    <t>K bodu F:</t>
  </si>
  <si>
    <t xml:space="preserve">   Problém rómskej komunity (ÚV SR)</t>
  </si>
  <si>
    <t xml:space="preserve">   Úrad ombudsmana (ÚV SR)</t>
  </si>
  <si>
    <t xml:space="preserve">   Podpora euroregionálnych aktivít (ÚV SR)</t>
  </si>
  <si>
    <t xml:space="preserve">   Menšinová politika (ÚV SR)</t>
  </si>
  <si>
    <t xml:space="preserve">   Budovanie admin.štruktúr . . .   (MPSVR SR)</t>
  </si>
  <si>
    <t>Podpora reštrukturalizácia podnikov a podnikania</t>
  </si>
  <si>
    <t xml:space="preserve">   Podpora reštrukturalizácie podnikov (MH SR)</t>
  </si>
  <si>
    <t xml:space="preserve">   Podpora prílevu zahraničných investícií a exportu (MH SR)</t>
  </si>
  <si>
    <t xml:space="preserve">   Podpora cestovného ruchu  (MH SR)</t>
  </si>
  <si>
    <t xml:space="preserve">   Podpora MSP (MH SR)</t>
  </si>
  <si>
    <t xml:space="preserve">Návrh novej vládnej priority </t>
  </si>
  <si>
    <t>Budovanie informačnej spoločnosti (z príl. 1 a príl. 2)</t>
  </si>
  <si>
    <t>realizácia INFOVEK (príl č.1 bod A)</t>
  </si>
  <si>
    <t>Výstavba digitálnej radiovej siete št. správy (príl.č.1 bod F)</t>
  </si>
  <si>
    <t>Výstavba integrovanej digit. tel. siete (príl.č.2 MV SR)</t>
  </si>
  <si>
    <t>Informatizácia MV SR a policajného zboru (príl.č.2 MV SR)</t>
  </si>
  <si>
    <t>celoslovenský informačný systém Govnet - Kasroš (príl.č.2 ÚV SR)</t>
  </si>
  <si>
    <t>Zavedenie systému INTRASTAT (príl.č.2 ŠÚ SR)</t>
  </si>
  <si>
    <t>Budovanie systému štátnej pokladnice</t>
  </si>
  <si>
    <t xml:space="preserve">Zrýchlenie a zefektívnenie súdného konania (príl.č.1 bod F) </t>
  </si>
  <si>
    <t>Reforma daňovej správy (príl.č.2 MF SR)</t>
  </si>
  <si>
    <t>zmluvné záväzky MV SR - ICL Slovakia,s.r.o.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</si>
</sst>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0"/>
      <name val="Arial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2" fillId="0" borderId="1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/>
    </xf>
    <xf numFmtId="0" fontId="2" fillId="0" borderId="13" xfId="0" applyNumberFormat="1" applyFont="1" applyBorder="1" applyAlignment="1">
      <alignment horizontal="left" wrapText="1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64" fontId="1" fillId="0" borderId="25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3" fillId="0" borderId="18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3" fillId="0" borderId="18" xfId="0" applyNumberFormat="1" applyFont="1" applyBorder="1" applyAlignment="1">
      <alignment horizontal="left" wrapText="1"/>
    </xf>
    <xf numFmtId="164" fontId="3" fillId="0" borderId="22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0" fillId="0" borderId="32" xfId="0" applyNumberFormat="1" applyBorder="1" applyAlignment="1">
      <alignment/>
    </xf>
    <xf numFmtId="164" fontId="2" fillId="0" borderId="32" xfId="0" applyNumberFormat="1" applyFont="1" applyBorder="1" applyAlignment="1">
      <alignment/>
    </xf>
    <xf numFmtId="0" fontId="0" fillId="0" borderId="3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Continuous"/>
    </xf>
    <xf numFmtId="0" fontId="2" fillId="0" borderId="38" xfId="0" applyNumberFormat="1" applyFont="1" applyBorder="1" applyAlignment="1">
      <alignment/>
    </xf>
    <xf numFmtId="0" fontId="0" fillId="0" borderId="38" xfId="0" applyNumberFormat="1" applyBorder="1" applyAlignment="1">
      <alignment/>
    </xf>
    <xf numFmtId="164" fontId="2" fillId="0" borderId="38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/>
    </xf>
    <xf numFmtId="164" fontId="2" fillId="0" borderId="3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Q8J5BBHP\priority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1">
        <row r="65">
          <cell r="C65">
            <v>14378.6</v>
          </cell>
          <cell r="D65">
            <v>8555.8</v>
          </cell>
          <cell r="E65">
            <v>2581.8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34">
      <selection activeCell="F112" sqref="F112"/>
    </sheetView>
  </sheetViews>
  <sheetFormatPr defaultColWidth="9.140625" defaultRowHeight="12.75"/>
  <cols>
    <col min="1" max="1" width="49.57421875" style="0" customWidth="1"/>
    <col min="2" max="2" width="17.140625" style="0" customWidth="1"/>
    <col min="3" max="3" width="14.57421875" style="0" customWidth="1"/>
    <col min="4" max="4" width="16.00390625" style="0" customWidth="1"/>
    <col min="5" max="5" width="13.00390625" style="0" customWidth="1"/>
    <col min="6" max="6" width="15.57421875" style="0" customWidth="1"/>
    <col min="7" max="7" width="11.7109375" style="0" customWidth="1"/>
  </cols>
  <sheetData>
    <row r="1" spans="1:7" ht="12.75">
      <c r="A1" s="1"/>
      <c r="B1" s="1"/>
      <c r="C1" s="1"/>
      <c r="D1" s="1"/>
      <c r="E1" s="1"/>
      <c r="F1" s="2"/>
      <c r="G1" s="2" t="s">
        <v>0</v>
      </c>
    </row>
    <row r="2" spans="1:7" ht="15.75">
      <c r="A2" s="3" t="s">
        <v>1</v>
      </c>
      <c r="B2" s="3"/>
      <c r="C2" s="4"/>
      <c r="D2" s="4"/>
      <c r="E2" s="4"/>
      <c r="F2" s="4"/>
      <c r="G2" s="4"/>
    </row>
    <row r="3" spans="1:7" ht="15.75">
      <c r="A3" s="4" t="s">
        <v>2</v>
      </c>
      <c r="B3" s="3"/>
      <c r="C3" s="4"/>
      <c r="D3" s="4"/>
      <c r="E3" s="4"/>
      <c r="F3" s="4"/>
      <c r="G3" s="4"/>
    </row>
    <row r="4" spans="1:7" ht="16.5" thickBot="1">
      <c r="A4" s="5"/>
      <c r="B4" s="5"/>
      <c r="C4" s="1"/>
      <c r="D4" s="1"/>
      <c r="E4" s="1"/>
      <c r="F4" s="2"/>
      <c r="G4" s="2" t="s">
        <v>3</v>
      </c>
    </row>
    <row r="5" spans="1:7" ht="13.5" thickTop="1">
      <c r="A5" s="6"/>
      <c r="B5" s="7"/>
      <c r="C5" s="8" t="s">
        <v>4</v>
      </c>
      <c r="D5" s="9" t="s">
        <v>5</v>
      </c>
      <c r="E5" s="10" t="s">
        <v>6</v>
      </c>
      <c r="F5" s="11" t="s">
        <v>7</v>
      </c>
      <c r="G5" s="12"/>
    </row>
    <row r="6" spans="1:7" ht="89.25">
      <c r="A6" s="13" t="s">
        <v>8</v>
      </c>
      <c r="B6" s="14"/>
      <c r="C6" s="15" t="s">
        <v>9</v>
      </c>
      <c r="D6" s="16" t="s">
        <v>10</v>
      </c>
      <c r="E6" s="16" t="s">
        <v>11</v>
      </c>
      <c r="F6" s="17" t="s">
        <v>12</v>
      </c>
      <c r="G6" s="18" t="s">
        <v>13</v>
      </c>
    </row>
    <row r="7" spans="1:7" ht="13.5" thickBot="1">
      <c r="A7" s="19" t="s">
        <v>14</v>
      </c>
      <c r="B7" s="20"/>
      <c r="C7" s="21">
        <v>1</v>
      </c>
      <c r="D7" s="22">
        <v>2</v>
      </c>
      <c r="E7" s="22">
        <v>3</v>
      </c>
      <c r="F7" s="22">
        <v>4</v>
      </c>
      <c r="G7" s="23">
        <v>5</v>
      </c>
    </row>
    <row r="8" spans="1:7" ht="16.5" thickTop="1">
      <c r="A8" s="24" t="s">
        <v>15</v>
      </c>
      <c r="B8" s="25"/>
      <c r="C8" s="26">
        <f>SUM(C9:C10)</f>
        <v>597.7</v>
      </c>
      <c r="D8" s="26">
        <f>SUM(D9:D10)</f>
        <v>397.3</v>
      </c>
      <c r="E8" s="26">
        <f>SUM(E9:E10)</f>
        <v>0</v>
      </c>
      <c r="F8" s="27"/>
      <c r="G8" s="28"/>
    </row>
    <row r="9" spans="1:7" ht="12.75">
      <c r="A9" s="29" t="s">
        <v>16</v>
      </c>
      <c r="B9" s="30"/>
      <c r="C9" s="31">
        <v>295</v>
      </c>
      <c r="D9" s="32"/>
      <c r="E9" s="32"/>
      <c r="F9" s="27"/>
      <c r="G9" s="28"/>
    </row>
    <row r="10" spans="1:7" ht="12.75">
      <c r="A10" s="29" t="s">
        <v>17</v>
      </c>
      <c r="B10" s="30"/>
      <c r="C10" s="31">
        <v>302.7</v>
      </c>
      <c r="D10" s="32">
        <f>150+247.3</f>
        <v>397.3</v>
      </c>
      <c r="E10" s="32"/>
      <c r="F10" s="27"/>
      <c r="G10" s="28"/>
    </row>
    <row r="11" spans="1:7" ht="12.75">
      <c r="A11" s="29" t="s">
        <v>6</v>
      </c>
      <c r="B11" s="30"/>
      <c r="C11" s="31"/>
      <c r="D11" s="32"/>
      <c r="E11" s="32"/>
      <c r="F11" s="27"/>
      <c r="G11" s="28"/>
    </row>
    <row r="12" spans="1:7" ht="12.75">
      <c r="A12" s="29" t="s">
        <v>18</v>
      </c>
      <c r="B12" s="30"/>
      <c r="C12" s="31">
        <v>216</v>
      </c>
      <c r="D12" s="32"/>
      <c r="E12" s="32"/>
      <c r="F12" s="27"/>
      <c r="G12" s="28"/>
    </row>
    <row r="13" spans="1:7" ht="12.75">
      <c r="A13" s="29" t="s">
        <v>19</v>
      </c>
      <c r="B13" s="30"/>
      <c r="C13" s="31">
        <v>86.7</v>
      </c>
      <c r="D13" s="32"/>
      <c r="E13" s="32"/>
      <c r="F13" s="27"/>
      <c r="G13" s="28"/>
    </row>
    <row r="14" spans="1:7" ht="12.75">
      <c r="A14" s="29"/>
      <c r="B14" s="30"/>
      <c r="C14" s="31"/>
      <c r="D14" s="32"/>
      <c r="E14" s="32"/>
      <c r="F14" s="27"/>
      <c r="G14" s="28"/>
    </row>
    <row r="15" spans="1:7" ht="15.75">
      <c r="A15" s="24" t="s">
        <v>20</v>
      </c>
      <c r="B15" s="25"/>
      <c r="C15" s="33">
        <f>SUM(C16:C17)</f>
        <v>1500</v>
      </c>
      <c r="D15" s="33">
        <f>SUM(D16:D17)</f>
        <v>4400</v>
      </c>
      <c r="E15" s="33">
        <f>SUM(E16:E17)</f>
        <v>0</v>
      </c>
      <c r="F15" s="27"/>
      <c r="G15" s="28"/>
    </row>
    <row r="16" spans="1:7" ht="12.75">
      <c r="A16" s="29" t="s">
        <v>21</v>
      </c>
      <c r="B16" s="30"/>
      <c r="C16" s="31">
        <v>1000</v>
      </c>
      <c r="D16" s="32">
        <v>3900</v>
      </c>
      <c r="E16" s="32"/>
      <c r="F16" s="27"/>
      <c r="G16" s="28"/>
    </row>
    <row r="17" spans="1:7" ht="12.75">
      <c r="A17" s="29" t="s">
        <v>22</v>
      </c>
      <c r="B17" s="30"/>
      <c r="C17" s="31">
        <v>500</v>
      </c>
      <c r="D17" s="32">
        <v>500</v>
      </c>
      <c r="E17" s="32"/>
      <c r="F17" s="27"/>
      <c r="G17" s="28"/>
    </row>
    <row r="18" spans="1:7" ht="12.75">
      <c r="A18" s="29"/>
      <c r="B18" s="30"/>
      <c r="C18" s="31"/>
      <c r="D18" s="32"/>
      <c r="E18" s="32"/>
      <c r="F18" s="27"/>
      <c r="G18" s="28"/>
    </row>
    <row r="19" spans="1:7" ht="15.75">
      <c r="A19" s="24" t="s">
        <v>23</v>
      </c>
      <c r="B19" s="25"/>
      <c r="C19" s="33">
        <f>SUM(C20:C22)</f>
        <v>4220</v>
      </c>
      <c r="D19" s="33">
        <f>SUM(D20:D22)</f>
        <v>1920</v>
      </c>
      <c r="E19" s="33">
        <f>SUM(E20:E22)</f>
        <v>0</v>
      </c>
      <c r="F19" s="27"/>
      <c r="G19" s="28"/>
    </row>
    <row r="20" spans="1:7" ht="12.75">
      <c r="A20" s="29" t="s">
        <v>24</v>
      </c>
      <c r="B20" s="30"/>
      <c r="C20" s="31">
        <v>2700</v>
      </c>
      <c r="D20" s="32">
        <v>800</v>
      </c>
      <c r="E20" s="32"/>
      <c r="F20" s="27"/>
      <c r="G20" s="28"/>
    </row>
    <row r="21" spans="1:7" ht="12.75">
      <c r="A21" s="29" t="s">
        <v>25</v>
      </c>
      <c r="B21" s="30"/>
      <c r="C21" s="31">
        <v>1000</v>
      </c>
      <c r="D21" s="32">
        <v>1120</v>
      </c>
      <c r="E21" s="32"/>
      <c r="F21" s="27"/>
      <c r="G21" s="28"/>
    </row>
    <row r="22" spans="1:7" ht="12.75">
      <c r="A22" s="29" t="s">
        <v>26</v>
      </c>
      <c r="B22" s="30"/>
      <c r="C22" s="31">
        <v>520</v>
      </c>
      <c r="D22" s="32"/>
      <c r="E22" s="32"/>
      <c r="F22" s="27"/>
      <c r="G22" s="28"/>
    </row>
    <row r="23" spans="1:7" ht="12.75">
      <c r="A23" s="29"/>
      <c r="B23" s="30"/>
      <c r="C23" s="31"/>
      <c r="D23" s="32"/>
      <c r="E23" s="32"/>
      <c r="F23" s="27"/>
      <c r="G23" s="28"/>
    </row>
    <row r="24" spans="1:7" ht="15.75">
      <c r="A24" s="24" t="s">
        <v>27</v>
      </c>
      <c r="B24" s="25"/>
      <c r="C24" s="33">
        <f>SUM(C25:C26)</f>
        <v>9200</v>
      </c>
      <c r="D24" s="33">
        <f>SUM(D25:D26)</f>
        <v>2900</v>
      </c>
      <c r="E24" s="33">
        <f>SUM(E25:E26)</f>
        <v>0</v>
      </c>
      <c r="F24" s="27"/>
      <c r="G24" s="28"/>
    </row>
    <row r="25" spans="1:7" ht="12.75">
      <c r="A25" s="29" t="s">
        <v>28</v>
      </c>
      <c r="B25" s="30" t="s">
        <v>29</v>
      </c>
      <c r="C25" s="31">
        <v>8500</v>
      </c>
      <c r="D25" s="32">
        <f>11400-8500</f>
        <v>2900</v>
      </c>
      <c r="E25" s="32"/>
      <c r="F25" s="27"/>
      <c r="G25" s="28"/>
    </row>
    <row r="26" spans="1:7" ht="12.75">
      <c r="A26" s="29" t="s">
        <v>30</v>
      </c>
      <c r="B26" s="30"/>
      <c r="C26" s="31">
        <v>700</v>
      </c>
      <c r="D26" s="32"/>
      <c r="E26" s="32"/>
      <c r="F26" s="27"/>
      <c r="G26" s="28"/>
    </row>
    <row r="27" spans="1:7" ht="12.75">
      <c r="A27" s="29"/>
      <c r="B27" s="30"/>
      <c r="C27" s="31"/>
      <c r="D27" s="32"/>
      <c r="E27" s="32"/>
      <c r="F27" s="27"/>
      <c r="G27" s="28"/>
    </row>
    <row r="28" spans="1:7" ht="15.75">
      <c r="A28" s="24" t="s">
        <v>31</v>
      </c>
      <c r="B28" s="25"/>
      <c r="C28" s="33">
        <f>SUM(C29:C30)</f>
        <v>2450</v>
      </c>
      <c r="D28" s="34">
        <f>SUM(D29:D30)</f>
        <v>1208.8999999999999</v>
      </c>
      <c r="E28" s="34">
        <f>SUM(E29:E30)</f>
        <v>0</v>
      </c>
      <c r="F28" s="27"/>
      <c r="G28" s="28"/>
    </row>
    <row r="29" spans="1:7" ht="12.75">
      <c r="A29" s="29" t="s">
        <v>32</v>
      </c>
      <c r="B29" s="30"/>
      <c r="C29" s="31">
        <v>1175</v>
      </c>
      <c r="D29" s="32">
        <f>348.8+392+42.3+415.8</f>
        <v>1198.8999999999999</v>
      </c>
      <c r="E29" s="32"/>
      <c r="F29" s="27"/>
      <c r="G29" s="28"/>
    </row>
    <row r="30" spans="1:7" ht="12.75">
      <c r="A30" s="29" t="s">
        <v>33</v>
      </c>
      <c r="B30" s="30"/>
      <c r="C30" s="31">
        <v>1275</v>
      </c>
      <c r="D30" s="32">
        <v>10</v>
      </c>
      <c r="E30" s="32"/>
      <c r="F30" s="27"/>
      <c r="G30" s="28"/>
    </row>
    <row r="31" spans="1:7" ht="13.5" thickBot="1">
      <c r="A31" s="29"/>
      <c r="B31" s="30"/>
      <c r="C31" s="31"/>
      <c r="D31" s="32"/>
      <c r="E31" s="32"/>
      <c r="F31" s="27"/>
      <c r="G31" s="28"/>
    </row>
    <row r="32" spans="1:7" ht="17.25" thickBot="1" thickTop="1">
      <c r="A32" s="35" t="s">
        <v>34</v>
      </c>
      <c r="B32" s="36"/>
      <c r="C32" s="37"/>
      <c r="D32" s="38">
        <f>D8+D15+D19+D24+D28</f>
        <v>10826.199999999999</v>
      </c>
      <c r="E32" s="38">
        <f>E8+E15+E19+E24+E28</f>
        <v>0</v>
      </c>
      <c r="F32" s="39"/>
      <c r="G32" s="40"/>
    </row>
    <row r="33" spans="1:7" ht="13.5" thickTop="1">
      <c r="A33" s="29"/>
      <c r="B33" s="30"/>
      <c r="C33" s="31"/>
      <c r="D33" s="32"/>
      <c r="E33" s="32"/>
      <c r="F33" s="27"/>
      <c r="G33" s="28"/>
    </row>
    <row r="34" spans="1:7" ht="15.75">
      <c r="A34" s="24" t="s">
        <v>35</v>
      </c>
      <c r="B34" s="30"/>
      <c r="C34" s="31"/>
      <c r="D34" s="34">
        <f>SUM(D35:D48)</f>
        <v>14600.099999999999</v>
      </c>
      <c r="E34" s="34">
        <f>SUM(E35:E48)</f>
        <v>1681</v>
      </c>
      <c r="F34" s="27"/>
      <c r="G34" s="28"/>
    </row>
    <row r="35" spans="1:7" ht="127.5">
      <c r="A35" s="41" t="s">
        <v>36</v>
      </c>
      <c r="B35" s="30"/>
      <c r="C35" s="31"/>
      <c r="D35" s="32">
        <f>591.8+63-415.8</f>
        <v>238.99999999999994</v>
      </c>
      <c r="E35" s="32">
        <v>177</v>
      </c>
      <c r="F35" s="27"/>
      <c r="G35" s="28"/>
    </row>
    <row r="36" spans="1:7" ht="12.75">
      <c r="A36" s="29" t="s">
        <v>37</v>
      </c>
      <c r="B36" s="30"/>
      <c r="C36" s="31"/>
      <c r="D36" s="32">
        <v>2588.2</v>
      </c>
      <c r="E36" s="32"/>
      <c r="F36" s="27"/>
      <c r="G36" s="28"/>
    </row>
    <row r="37" spans="1:7" ht="114.75">
      <c r="A37" s="41" t="s">
        <v>38</v>
      </c>
      <c r="B37" s="30"/>
      <c r="C37" s="31"/>
      <c r="D37" s="32">
        <v>1965</v>
      </c>
      <c r="E37" s="32">
        <v>45</v>
      </c>
      <c r="F37" s="27"/>
      <c r="G37" s="28"/>
    </row>
    <row r="38" spans="1:7" ht="12.75">
      <c r="A38" s="29" t="s">
        <v>39</v>
      </c>
      <c r="B38" s="30"/>
      <c r="C38" s="31"/>
      <c r="D38" s="32">
        <v>100</v>
      </c>
      <c r="E38" s="32"/>
      <c r="F38" s="27"/>
      <c r="G38" s="28"/>
    </row>
    <row r="39" spans="1:7" ht="12.75">
      <c r="A39" s="42" t="s">
        <v>40</v>
      </c>
      <c r="B39" s="14"/>
      <c r="C39" s="43"/>
      <c r="D39" s="44">
        <v>66.5</v>
      </c>
      <c r="E39" s="32"/>
      <c r="F39" s="27"/>
      <c r="G39" s="28"/>
    </row>
    <row r="40" spans="1:7" ht="12.75">
      <c r="A40" s="29" t="s">
        <v>41</v>
      </c>
      <c r="B40" s="30"/>
      <c r="C40" s="31"/>
      <c r="D40" s="32">
        <v>240</v>
      </c>
      <c r="E40" s="32">
        <v>100</v>
      </c>
      <c r="F40" s="27"/>
      <c r="G40" s="28"/>
    </row>
    <row r="41" spans="1:7" ht="12.75">
      <c r="A41" s="29" t="s">
        <v>42</v>
      </c>
      <c r="B41" s="30"/>
      <c r="C41" s="31"/>
      <c r="D41" s="32">
        <v>280</v>
      </c>
      <c r="E41" s="32">
        <v>200</v>
      </c>
      <c r="F41" s="27"/>
      <c r="G41" s="28"/>
    </row>
    <row r="42" spans="1:7" ht="12.75">
      <c r="A42" s="29" t="s">
        <v>43</v>
      </c>
      <c r="B42" s="30"/>
      <c r="C42" s="31"/>
      <c r="D42" s="32">
        <v>291.9</v>
      </c>
      <c r="E42" s="32">
        <v>291.9</v>
      </c>
      <c r="F42" s="27"/>
      <c r="G42" s="28"/>
    </row>
    <row r="43" spans="1:7" ht="12.75">
      <c r="A43" s="29" t="s">
        <v>44</v>
      </c>
      <c r="B43" s="30"/>
      <c r="C43" s="31"/>
      <c r="D43" s="32">
        <v>65.2</v>
      </c>
      <c r="E43" s="32">
        <v>43.1</v>
      </c>
      <c r="F43" s="27"/>
      <c r="G43" s="28"/>
    </row>
    <row r="44" spans="1:7" ht="12.75">
      <c r="A44" s="29" t="s">
        <v>45</v>
      </c>
      <c r="B44" s="30"/>
      <c r="C44" s="31"/>
      <c r="D44" s="32">
        <v>671.9</v>
      </c>
      <c r="E44" s="32">
        <v>574</v>
      </c>
      <c r="F44" s="27"/>
      <c r="G44" s="28"/>
    </row>
    <row r="45" spans="1:7" ht="12.75">
      <c r="A45" s="29" t="s">
        <v>46</v>
      </c>
      <c r="B45" s="30"/>
      <c r="C45" s="31"/>
      <c r="D45" s="32">
        <v>4202</v>
      </c>
      <c r="E45" s="32"/>
      <c r="F45" s="27"/>
      <c r="G45" s="28"/>
    </row>
    <row r="46" spans="1:7" ht="12.75">
      <c r="A46" s="29" t="s">
        <v>47</v>
      </c>
      <c r="B46" s="30"/>
      <c r="C46" s="31"/>
      <c r="D46" s="32">
        <f>682+164.4</f>
        <v>846.4</v>
      </c>
      <c r="E46" s="32"/>
      <c r="F46" s="27"/>
      <c r="G46" s="28"/>
    </row>
    <row r="47" spans="1:7" ht="127.5">
      <c r="A47" s="41" t="s">
        <v>48</v>
      </c>
      <c r="B47" s="30"/>
      <c r="C47" s="31"/>
      <c r="D47" s="32">
        <v>2000</v>
      </c>
      <c r="E47" s="32"/>
      <c r="F47" s="27"/>
      <c r="G47" s="28"/>
    </row>
    <row r="48" spans="1:7" ht="102.75" thickBot="1">
      <c r="A48" s="45" t="s">
        <v>49</v>
      </c>
      <c r="B48" s="20"/>
      <c r="C48" s="46"/>
      <c r="D48" s="47">
        <v>1044</v>
      </c>
      <c r="E48" s="47">
        <v>250</v>
      </c>
      <c r="F48" s="48"/>
      <c r="G48" s="49"/>
    </row>
    <row r="49" spans="1:7" ht="17.25" thickBot="1" thickTop="1">
      <c r="A49" s="35" t="s">
        <v>50</v>
      </c>
      <c r="B49" s="36"/>
      <c r="C49" s="50">
        <f>C8+C15+C19+C24+C28</f>
        <v>17967.7</v>
      </c>
      <c r="D49" s="50">
        <f>D8+D15+D19+D24+D28+D34</f>
        <v>25426.299999999996</v>
      </c>
      <c r="E49" s="50">
        <f>E8+E15+E19+E24+E28+E34</f>
        <v>1681</v>
      </c>
      <c r="F49" s="39"/>
      <c r="G49" s="40"/>
    </row>
    <row r="50" spans="1:7" ht="17.25" thickBot="1" thickTop="1">
      <c r="A50" s="35" t="s">
        <v>51</v>
      </c>
      <c r="B50" s="36"/>
      <c r="C50" s="50">
        <f>'[1]B'!$C$65</f>
        <v>14378.6</v>
      </c>
      <c r="D50" s="50">
        <f>'[1]B'!$D$65</f>
        <v>8555.8</v>
      </c>
      <c r="E50" s="50">
        <f>'[1]B'!$E$65</f>
        <v>2581.8</v>
      </c>
      <c r="F50" s="39"/>
      <c r="G50" s="40"/>
    </row>
    <row r="51" spans="1:7" ht="17.25" thickBot="1" thickTop="1">
      <c r="A51" s="35" t="s">
        <v>52</v>
      </c>
      <c r="B51" s="36"/>
      <c r="C51" s="50">
        <f>C49+C50</f>
        <v>32346.300000000003</v>
      </c>
      <c r="D51" s="50">
        <f>D49+D50</f>
        <v>33982.09999999999</v>
      </c>
      <c r="E51" s="50">
        <f>E49+E50</f>
        <v>4262.8</v>
      </c>
      <c r="F51" s="50"/>
      <c r="G51" s="40"/>
    </row>
    <row r="52" spans="1:7" ht="13.5" thickTop="1">
      <c r="A52" s="51"/>
      <c r="B52" s="1"/>
      <c r="C52" s="1"/>
      <c r="D52" s="1"/>
      <c r="E52" s="1"/>
      <c r="F52" s="1"/>
      <c r="G52" s="1"/>
    </row>
    <row r="53" spans="1:7" ht="12.75">
      <c r="A53" s="51"/>
      <c r="B53" s="1"/>
      <c r="C53" s="1"/>
      <c r="D53" s="1"/>
      <c r="E53" s="1"/>
      <c r="F53" s="1"/>
      <c r="G53" s="1"/>
    </row>
    <row r="54" spans="1:7" ht="15.75">
      <c r="A54" s="3" t="s">
        <v>53</v>
      </c>
      <c r="B54" s="3"/>
      <c r="C54" s="3"/>
      <c r="D54" s="3"/>
      <c r="E54" s="3"/>
      <c r="F54" s="1"/>
      <c r="G54" s="1"/>
    </row>
    <row r="55" spans="1:7" ht="13.5" thickBot="1">
      <c r="A55" s="1"/>
      <c r="B55" s="1"/>
      <c r="C55" s="1"/>
      <c r="D55" s="1"/>
      <c r="E55" s="1"/>
      <c r="F55" s="1"/>
      <c r="G55" s="1"/>
    </row>
    <row r="56" spans="1:7" ht="13.5" thickTop="1">
      <c r="A56" s="6"/>
      <c r="B56" s="7"/>
      <c r="C56" s="8" t="s">
        <v>4</v>
      </c>
      <c r="D56" s="9" t="s">
        <v>5</v>
      </c>
      <c r="E56" s="52" t="s">
        <v>6</v>
      </c>
      <c r="F56" s="1"/>
      <c r="G56" s="1"/>
    </row>
    <row r="57" spans="1:7" ht="90" thickBot="1">
      <c r="A57" s="53" t="s">
        <v>8</v>
      </c>
      <c r="B57" s="54"/>
      <c r="C57" s="55" t="s">
        <v>54</v>
      </c>
      <c r="D57" s="56" t="s">
        <v>10</v>
      </c>
      <c r="E57" s="57" t="s">
        <v>55</v>
      </c>
      <c r="F57" s="1"/>
      <c r="G57" s="1"/>
    </row>
    <row r="58" spans="1:7" ht="13.5" thickTop="1">
      <c r="A58" s="58" t="s">
        <v>56</v>
      </c>
      <c r="B58" s="59"/>
      <c r="C58" s="59"/>
      <c r="D58" s="59"/>
      <c r="E58" s="60"/>
      <c r="F58" s="1"/>
      <c r="G58" s="1"/>
    </row>
    <row r="59" spans="1:7" ht="12.75">
      <c r="A59" s="61" t="s">
        <v>17</v>
      </c>
      <c r="B59" s="62"/>
      <c r="C59" s="32"/>
      <c r="D59" s="63">
        <f>150+247.3</f>
        <v>397.3</v>
      </c>
      <c r="E59" s="64"/>
      <c r="F59" s="1"/>
      <c r="G59" s="1"/>
    </row>
    <row r="60" spans="1:7" ht="12.75">
      <c r="A60" s="29" t="s">
        <v>57</v>
      </c>
      <c r="B60" s="62"/>
      <c r="C60" s="32"/>
      <c r="D60" s="32"/>
      <c r="E60" s="64"/>
      <c r="F60" s="1"/>
      <c r="G60" s="1"/>
    </row>
    <row r="61" spans="1:7" ht="12.75">
      <c r="A61" s="42" t="s">
        <v>58</v>
      </c>
      <c r="B61" s="65"/>
      <c r="C61" s="65"/>
      <c r="D61" s="66">
        <v>150</v>
      </c>
      <c r="E61" s="67"/>
      <c r="F61" s="1"/>
      <c r="G61" s="1"/>
    </row>
    <row r="62" spans="1:7" ht="12.75">
      <c r="A62" s="42" t="s">
        <v>59</v>
      </c>
      <c r="B62" s="65"/>
      <c r="C62" s="65"/>
      <c r="D62" s="44">
        <v>247.3</v>
      </c>
      <c r="E62" s="67"/>
      <c r="F62" s="1"/>
      <c r="G62" s="1"/>
    </row>
    <row r="63" spans="1:7" ht="12.75">
      <c r="A63" s="68"/>
      <c r="B63" s="65"/>
      <c r="C63" s="65"/>
      <c r="D63" s="65"/>
      <c r="E63" s="67"/>
      <c r="F63" s="1"/>
      <c r="G63" s="1"/>
    </row>
    <row r="64" spans="1:7" ht="12.75">
      <c r="A64" s="42" t="s">
        <v>60</v>
      </c>
      <c r="B64" s="65"/>
      <c r="C64" s="65"/>
      <c r="D64" s="66"/>
      <c r="E64" s="67"/>
      <c r="F64" s="1"/>
      <c r="G64" s="1"/>
    </row>
    <row r="65" spans="1:7" ht="12.75">
      <c r="A65" s="61" t="s">
        <v>32</v>
      </c>
      <c r="B65" s="30"/>
      <c r="C65" s="31"/>
      <c r="D65" s="63">
        <f>D67+D68+D69+D70</f>
        <v>1198.9</v>
      </c>
      <c r="E65" s="64"/>
      <c r="F65" s="1"/>
      <c r="G65" s="1"/>
    </row>
    <row r="66" spans="1:7" ht="12.75">
      <c r="A66" s="42" t="s">
        <v>57</v>
      </c>
      <c r="B66" s="65"/>
      <c r="C66" s="65"/>
      <c r="D66" s="66"/>
      <c r="E66" s="67"/>
      <c r="F66" s="1"/>
      <c r="G66" s="1"/>
    </row>
    <row r="67" spans="1:7" ht="12.75">
      <c r="A67" s="29" t="s">
        <v>61</v>
      </c>
      <c r="B67" s="65"/>
      <c r="C67" s="31"/>
      <c r="D67" s="32">
        <v>415.8</v>
      </c>
      <c r="E67" s="64"/>
      <c r="F67" s="1"/>
      <c r="G67" s="1"/>
    </row>
    <row r="68" spans="1:7" ht="12.75">
      <c r="A68" s="42" t="s">
        <v>62</v>
      </c>
      <c r="B68" s="65"/>
      <c r="C68" s="65"/>
      <c r="D68" s="66">
        <v>348.8</v>
      </c>
      <c r="E68" s="69"/>
      <c r="F68" s="1"/>
      <c r="G68" s="1"/>
    </row>
    <row r="69" spans="1:7" ht="12.75">
      <c r="A69" s="42" t="s">
        <v>63</v>
      </c>
      <c r="B69" s="65"/>
      <c r="C69" s="65"/>
      <c r="D69" s="66">
        <v>42.3</v>
      </c>
      <c r="E69" s="69"/>
      <c r="F69" s="1"/>
      <c r="G69" s="1"/>
    </row>
    <row r="70" spans="1:7" ht="12.75">
      <c r="A70" s="42" t="s">
        <v>64</v>
      </c>
      <c r="B70" s="65"/>
      <c r="C70" s="65"/>
      <c r="D70" s="66">
        <v>392</v>
      </c>
      <c r="E70" s="69"/>
      <c r="F70" s="1"/>
      <c r="G70" s="1"/>
    </row>
    <row r="71" spans="1:7" ht="12.75">
      <c r="A71" s="68"/>
      <c r="B71" s="70"/>
      <c r="C71" s="70"/>
      <c r="D71" s="70"/>
      <c r="E71" s="71"/>
      <c r="F71" s="1"/>
      <c r="G71" s="1"/>
    </row>
    <row r="72" spans="1:7" ht="12.75">
      <c r="A72" s="42" t="s">
        <v>65</v>
      </c>
      <c r="B72" s="70"/>
      <c r="C72" s="70"/>
      <c r="D72" s="70"/>
      <c r="E72" s="71"/>
      <c r="F72" s="1"/>
      <c r="G72" s="1"/>
    </row>
    <row r="73" spans="1:7" ht="140.25">
      <c r="A73" s="72" t="s">
        <v>36</v>
      </c>
      <c r="B73" s="62"/>
      <c r="C73" s="31"/>
      <c r="D73" s="63">
        <f>D75+D76+D77+D78+D79</f>
        <v>239</v>
      </c>
      <c r="E73" s="73">
        <v>177</v>
      </c>
      <c r="F73" s="1"/>
      <c r="G73" s="1"/>
    </row>
    <row r="74" spans="1:7" ht="12.75">
      <c r="A74" s="58" t="s">
        <v>57</v>
      </c>
      <c r="B74" s="59"/>
      <c r="C74" s="59"/>
      <c r="D74" s="59"/>
      <c r="E74" s="60"/>
      <c r="F74" s="1"/>
      <c r="G74" s="1"/>
    </row>
    <row r="75" spans="1:7" ht="12.75">
      <c r="A75" s="29" t="s">
        <v>66</v>
      </c>
      <c r="B75" s="30"/>
      <c r="C75" s="31"/>
      <c r="D75" s="32">
        <v>100</v>
      </c>
      <c r="E75" s="64">
        <v>15</v>
      </c>
      <c r="F75" s="1"/>
      <c r="G75" s="1"/>
    </row>
    <row r="76" spans="1:7" ht="12.75">
      <c r="A76" s="29" t="s">
        <v>67</v>
      </c>
      <c r="B76" s="30"/>
      <c r="C76" s="31"/>
      <c r="D76" s="32">
        <v>16</v>
      </c>
      <c r="E76" s="64">
        <v>16</v>
      </c>
      <c r="F76" s="1"/>
      <c r="G76" s="1"/>
    </row>
    <row r="77" spans="1:7" ht="12.75">
      <c r="A77" s="29" t="s">
        <v>68</v>
      </c>
      <c r="B77" s="30"/>
      <c r="C77" s="31"/>
      <c r="D77" s="32">
        <v>40</v>
      </c>
      <c r="E77" s="64"/>
      <c r="F77" s="1"/>
      <c r="G77" s="1"/>
    </row>
    <row r="78" spans="1:7" ht="12.75">
      <c r="A78" s="29" t="s">
        <v>69</v>
      </c>
      <c r="B78" s="30"/>
      <c r="C78" s="31"/>
      <c r="D78" s="32">
        <v>20</v>
      </c>
      <c r="E78" s="64"/>
      <c r="F78" s="1"/>
      <c r="G78" s="1"/>
    </row>
    <row r="79" spans="1:7" ht="12.75">
      <c r="A79" s="29" t="s">
        <v>70</v>
      </c>
      <c r="B79" s="30"/>
      <c r="C79" s="31"/>
      <c r="D79" s="32">
        <v>63</v>
      </c>
      <c r="E79" s="64"/>
      <c r="F79" s="1"/>
      <c r="G79" s="1"/>
    </row>
    <row r="80" spans="1:7" ht="12.75">
      <c r="A80" s="29"/>
      <c r="B80" s="30"/>
      <c r="C80" s="31"/>
      <c r="D80" s="32"/>
      <c r="E80" s="64"/>
      <c r="F80" s="1"/>
      <c r="G80" s="1"/>
    </row>
    <row r="81" spans="1:7" ht="89.25">
      <c r="A81" s="72" t="s">
        <v>71</v>
      </c>
      <c r="B81" s="30"/>
      <c r="C81" s="31"/>
      <c r="D81" s="63">
        <f>D83+D84+D85+D86</f>
        <v>1965</v>
      </c>
      <c r="E81" s="73">
        <f>E83+E84+E85+E86</f>
        <v>45</v>
      </c>
      <c r="F81" s="1"/>
      <c r="G81" s="1"/>
    </row>
    <row r="82" spans="1:7" ht="12.75">
      <c r="A82" s="42" t="s">
        <v>57</v>
      </c>
      <c r="B82" s="65"/>
      <c r="C82" s="65"/>
      <c r="D82" s="65"/>
      <c r="E82" s="67"/>
      <c r="F82" s="1"/>
      <c r="G82" s="1"/>
    </row>
    <row r="83" spans="1:7" ht="12.75">
      <c r="A83" s="42" t="s">
        <v>72</v>
      </c>
      <c r="B83" s="65"/>
      <c r="C83" s="65"/>
      <c r="D83" s="66">
        <v>1000</v>
      </c>
      <c r="E83" s="67"/>
      <c r="F83" s="1"/>
      <c r="G83" s="1"/>
    </row>
    <row r="84" spans="1:7" ht="12.75">
      <c r="A84" s="42" t="s">
        <v>73</v>
      </c>
      <c r="B84" s="65"/>
      <c r="C84" s="65"/>
      <c r="D84" s="66">
        <v>330</v>
      </c>
      <c r="E84" s="67"/>
      <c r="F84" s="1"/>
      <c r="G84" s="1"/>
    </row>
    <row r="85" spans="1:7" ht="12.75">
      <c r="A85" s="42" t="s">
        <v>74</v>
      </c>
      <c r="B85" s="65"/>
      <c r="C85" s="65"/>
      <c r="D85" s="66">
        <v>300</v>
      </c>
      <c r="E85" s="69">
        <v>45</v>
      </c>
      <c r="F85" s="1"/>
      <c r="G85" s="1"/>
    </row>
    <row r="86" spans="1:7" ht="13.5" thickBot="1">
      <c r="A86" s="74" t="s">
        <v>75</v>
      </c>
      <c r="B86" s="75"/>
      <c r="C86" s="75"/>
      <c r="D86" s="76">
        <v>335</v>
      </c>
      <c r="E86" s="77"/>
      <c r="F86" s="1"/>
      <c r="G86" s="1"/>
    </row>
    <row r="87" spans="1:7" ht="13.5" thickTop="1">
      <c r="A87" s="51"/>
      <c r="B87" s="1"/>
      <c r="C87" s="1"/>
      <c r="D87" s="78"/>
      <c r="E87" s="1"/>
      <c r="F87" s="1"/>
      <c r="G87" s="1"/>
    </row>
    <row r="88" spans="1:7" ht="15.75">
      <c r="A88" s="3" t="s">
        <v>76</v>
      </c>
      <c r="B88" s="4"/>
      <c r="C88" s="4"/>
      <c r="D88" s="79"/>
      <c r="E88" s="4"/>
      <c r="F88" s="1"/>
      <c r="G88" s="1"/>
    </row>
    <row r="89" spans="1:7" ht="13.5" thickBot="1">
      <c r="A89" s="80"/>
      <c r="B89" s="81"/>
      <c r="C89" s="81"/>
      <c r="D89" s="82"/>
      <c r="E89" s="81"/>
      <c r="F89" s="1"/>
      <c r="G89" s="1"/>
    </row>
    <row r="90" spans="1:7" ht="13.5" thickTop="1">
      <c r="A90" s="83" t="s">
        <v>77</v>
      </c>
      <c r="B90" s="10"/>
      <c r="C90" s="84">
        <f>SUM(C92:C102)</f>
        <v>1342.8</v>
      </c>
      <c r="D90" s="84">
        <f>SUM(D92:D101)</f>
        <v>2948.6</v>
      </c>
      <c r="E90" s="85">
        <f>SUM(E92:E101)</f>
        <v>1242.1</v>
      </c>
      <c r="F90" s="1"/>
      <c r="G90" s="1"/>
    </row>
    <row r="91" spans="1:7" ht="12.75">
      <c r="A91" s="61"/>
      <c r="B91" s="27"/>
      <c r="C91" s="27"/>
      <c r="D91" s="32"/>
      <c r="E91" s="28"/>
      <c r="F91" s="1"/>
      <c r="G91" s="1"/>
    </row>
    <row r="92" spans="1:7" ht="12.75">
      <c r="A92" s="29" t="s">
        <v>78</v>
      </c>
      <c r="B92" s="30"/>
      <c r="C92" s="31">
        <v>295</v>
      </c>
      <c r="D92" s="66"/>
      <c r="E92" s="67"/>
      <c r="F92" s="1"/>
      <c r="G92" s="1"/>
    </row>
    <row r="93" spans="1:7" ht="12.75">
      <c r="A93" s="29" t="s">
        <v>79</v>
      </c>
      <c r="B93" s="30"/>
      <c r="C93" s="31"/>
      <c r="D93" s="32">
        <v>291.9</v>
      </c>
      <c r="E93" s="64">
        <v>291.9</v>
      </c>
      <c r="F93" s="1"/>
      <c r="G93" s="1"/>
    </row>
    <row r="94" spans="1:7" ht="12.75">
      <c r="A94" s="42" t="s">
        <v>80</v>
      </c>
      <c r="B94" s="14"/>
      <c r="C94" s="43"/>
      <c r="D94" s="44">
        <v>97.6</v>
      </c>
      <c r="E94" s="86">
        <v>60</v>
      </c>
      <c r="F94" s="1"/>
      <c r="G94" s="1"/>
    </row>
    <row r="95" spans="1:7" ht="12.75">
      <c r="A95" s="42" t="s">
        <v>81</v>
      </c>
      <c r="B95" s="14"/>
      <c r="C95" s="43"/>
      <c r="D95" s="66">
        <v>128</v>
      </c>
      <c r="E95" s="86">
        <v>60</v>
      </c>
      <c r="F95" s="1"/>
      <c r="G95" s="1"/>
    </row>
    <row r="96" spans="1:7" ht="12.75">
      <c r="A96" s="29" t="s">
        <v>82</v>
      </c>
      <c r="B96" s="65"/>
      <c r="C96" s="66">
        <v>800</v>
      </c>
      <c r="D96" s="66"/>
      <c r="E96" s="67"/>
      <c r="F96" s="1"/>
      <c r="G96" s="1"/>
    </row>
    <row r="97" spans="1:7" ht="12.75">
      <c r="A97" s="29" t="s">
        <v>83</v>
      </c>
      <c r="B97" s="30"/>
      <c r="C97" s="31"/>
      <c r="D97" s="32">
        <v>22.9</v>
      </c>
      <c r="E97" s="64">
        <v>0</v>
      </c>
      <c r="F97" s="1"/>
      <c r="G97" s="1"/>
    </row>
    <row r="98" spans="1:7" ht="12.75">
      <c r="A98" s="29" t="s">
        <v>47</v>
      </c>
      <c r="B98" s="30"/>
      <c r="C98" s="31"/>
      <c r="D98" s="32">
        <f>682+164.4</f>
        <v>846.4</v>
      </c>
      <c r="E98" s="67"/>
      <c r="F98" s="1"/>
      <c r="G98" s="1"/>
    </row>
    <row r="99" spans="1:7" ht="12.75">
      <c r="A99" s="42" t="s">
        <v>84</v>
      </c>
      <c r="B99" s="14"/>
      <c r="C99" s="43"/>
      <c r="D99" s="44">
        <v>426.8</v>
      </c>
      <c r="E99" s="86">
        <v>330.2</v>
      </c>
      <c r="F99" s="1"/>
      <c r="G99" s="1"/>
    </row>
    <row r="100" spans="1:7" ht="12.75">
      <c r="A100" s="29" t="s">
        <v>85</v>
      </c>
      <c r="B100" s="14"/>
      <c r="C100" s="43"/>
      <c r="D100" s="66">
        <v>100</v>
      </c>
      <c r="E100" s="86"/>
      <c r="F100" s="1"/>
      <c r="G100" s="1"/>
    </row>
    <row r="101" spans="1:7" ht="12.75">
      <c r="A101" s="42" t="s">
        <v>86</v>
      </c>
      <c r="B101" s="87"/>
      <c r="C101" s="43"/>
      <c r="D101" s="88">
        <v>1035</v>
      </c>
      <c r="E101" s="89">
        <v>500</v>
      </c>
      <c r="F101" s="1"/>
      <c r="G101" s="1"/>
    </row>
    <row r="102" spans="1:7" ht="13.5" thickBot="1">
      <c r="A102" s="90" t="s">
        <v>87</v>
      </c>
      <c r="B102" s="20"/>
      <c r="C102" s="46">
        <v>247.8</v>
      </c>
      <c r="D102" s="76"/>
      <c r="E102" s="91"/>
      <c r="F102" s="1"/>
      <c r="G102" s="1"/>
    </row>
    <row r="103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2001-05-23T08:48:52Z</dcterms:created>
  <dcterms:modified xsi:type="dcterms:W3CDTF">2001-05-23T08:49:51Z</dcterms:modified>
  <cp:category/>
  <cp:version/>
  <cp:contentType/>
  <cp:contentStatus/>
</cp:coreProperties>
</file>