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015" activeTab="0"/>
  </bookViews>
  <sheets>
    <sheet name="Hárok1" sheetId="1" r:id="rId1"/>
    <sheet name="Hárok2" sheetId="2" r:id="rId2"/>
    <sheet name="Hárok3" sheetId="3" r:id="rId3"/>
  </sheets>
  <definedNames>
    <definedName name="_xlnm.Print_Titles" localSheetId="0">'Hárok1'!$1:$7</definedName>
  </definedNames>
  <calcPr fullCalcOnLoad="1"/>
</workbook>
</file>

<file path=xl/sharedStrings.xml><?xml version="1.0" encoding="utf-8"?>
<sst xmlns="http://schemas.openxmlformats.org/spreadsheetml/2006/main" count="406" uniqueCount="117">
  <si>
    <t>Fond / Operačný program</t>
  </si>
  <si>
    <t>Dátum predloženia žiadosti o platbu na EK</t>
  </si>
  <si>
    <t>Požadovaná suma</t>
  </si>
  <si>
    <t>Uhradená suma</t>
  </si>
  <si>
    <t>Dátum pripísania prostriedkov na účet CO</t>
  </si>
  <si>
    <t>Žiadosť o platbu¹ č.</t>
  </si>
  <si>
    <r>
      <t xml:space="preserve">Referenčné číslo Komisie: </t>
    </r>
    <r>
      <rPr>
        <b/>
        <sz val="11"/>
        <rFont val="Arial Narrow"/>
        <family val="2"/>
      </rPr>
      <t xml:space="preserve"> CCI 2007SK16UNS001</t>
    </r>
  </si>
  <si>
    <r>
      <t xml:space="preserve">Názov programu: </t>
    </r>
    <r>
      <rPr>
        <b/>
        <sz val="11"/>
        <rFont val="Arial Narrow"/>
        <family val="2"/>
      </rPr>
      <t>Národný strategický referenčný rámec</t>
    </r>
  </si>
  <si>
    <r>
      <t xml:space="preserve">Stav k: </t>
    </r>
    <r>
      <rPr>
        <b/>
        <sz val="11"/>
        <rFont val="Arial Narrow"/>
        <family val="2"/>
      </rPr>
      <t>30. júnu 2010</t>
    </r>
    <r>
      <rPr>
        <sz val="11"/>
        <rFont val="Arial Narrow"/>
        <family val="2"/>
      </rPr>
      <t xml:space="preserve">          </t>
    </r>
  </si>
  <si>
    <t>EFRR</t>
  </si>
  <si>
    <t>OP Informatizácia spoločnosti</t>
  </si>
  <si>
    <t>zálohová platba</t>
  </si>
  <si>
    <t>Rozdiel medzi požadovanou a uhradenou sumou²</t>
  </si>
  <si>
    <t>x</t>
  </si>
  <si>
    <t>211 09 00 701</t>
  </si>
  <si>
    <t>04.10.2007</t>
  </si>
  <si>
    <t>02.04.2008</t>
  </si>
  <si>
    <t>06.02.2009</t>
  </si>
  <si>
    <t>21.04.2009</t>
  </si>
  <si>
    <t>28.10.2009</t>
  </si>
  <si>
    <t>OP Životné prostredie</t>
  </si>
  <si>
    <t>241 09 00 702</t>
  </si>
  <si>
    <t>241 10 00 702</t>
  </si>
  <si>
    <t>01.02.2010</t>
  </si>
  <si>
    <t>28.11.2007</t>
  </si>
  <si>
    <t>22.04.2008</t>
  </si>
  <si>
    <t>20.04.2009</t>
  </si>
  <si>
    <t>Regionálny OP</t>
  </si>
  <si>
    <t>221 09 00 701</t>
  </si>
  <si>
    <t>221 09 00 702</t>
  </si>
  <si>
    <t>221 10 00 701</t>
  </si>
  <si>
    <t>19.10.2007</t>
  </si>
  <si>
    <t>09.04.2008</t>
  </si>
  <si>
    <t>29.10.2009</t>
  </si>
  <si>
    <t>20.01.2010</t>
  </si>
  <si>
    <t>OP Doprava</t>
  </si>
  <si>
    <t>231 09 00 701</t>
  </si>
  <si>
    <t>231 10 00 701</t>
  </si>
  <si>
    <t>09.02.2010</t>
  </si>
  <si>
    <t>30.09.2009</t>
  </si>
  <si>
    <t>09.06.2010</t>
  </si>
  <si>
    <t>08.10.2009</t>
  </si>
  <si>
    <t>28.06.2010</t>
  </si>
  <si>
    <t>01.10.2009</t>
  </si>
  <si>
    <t>31.10.2007</t>
  </si>
  <si>
    <t>10.02.2009</t>
  </si>
  <si>
    <t>30.10.2009</t>
  </si>
  <si>
    <t>17.03.2010</t>
  </si>
  <si>
    <t>OP Zdravotníctvo</t>
  </si>
  <si>
    <t>281 09 00 701</t>
  </si>
  <si>
    <t>281 09 00 702</t>
  </si>
  <si>
    <t>09.11.2009</t>
  </si>
  <si>
    <t>07.01.2010</t>
  </si>
  <si>
    <t>30.11.2007</t>
  </si>
  <si>
    <t>08.04.2008</t>
  </si>
  <si>
    <t>30.11.2009</t>
  </si>
  <si>
    <t>OP Konkurencieschopnosť 
a hospodársky rast</t>
  </si>
  <si>
    <t>251 09 00 701</t>
  </si>
  <si>
    <t>251 09 00 702</t>
  </si>
  <si>
    <t>251 10 00 701</t>
  </si>
  <si>
    <t>18.12.2009</t>
  </si>
  <si>
    <t>17.06.2010</t>
  </si>
  <si>
    <t>11.12.2007</t>
  </si>
  <si>
    <t>03.12.2009</t>
  </si>
  <si>
    <t>OP Technická pomoc</t>
  </si>
  <si>
    <t>222 09 00 701</t>
  </si>
  <si>
    <t>222 10 00 701</t>
  </si>
  <si>
    <t>222 10 00 702</t>
  </si>
  <si>
    <t>28.09.2009</t>
  </si>
  <si>
    <t>19.03.2010</t>
  </si>
  <si>
    <t>19.05.2010</t>
  </si>
  <si>
    <t>22.10.2007</t>
  </si>
  <si>
    <t>22.02.2008</t>
  </si>
  <si>
    <t>12.04.2010</t>
  </si>
  <si>
    <t>07.06.2010</t>
  </si>
  <si>
    <t>OP Výskum a vývoj</t>
  </si>
  <si>
    <t>262 09 00 701</t>
  </si>
  <si>
    <t>262 09 00 702</t>
  </si>
  <si>
    <t>19.10.2009</t>
  </si>
  <si>
    <t>21.12.2009</t>
  </si>
  <si>
    <t>15.05.2008</t>
  </si>
  <si>
    <t>05.11.2009</t>
  </si>
  <si>
    <t>OP Bratislavský kraj</t>
  </si>
  <si>
    <t>223 09 00 701</t>
  </si>
  <si>
    <t>223 10 00 701</t>
  </si>
  <si>
    <t>24.02.2010</t>
  </si>
  <si>
    <t>12.12.2007</t>
  </si>
  <si>
    <t>26.11.2009</t>
  </si>
  <si>
    <t>ESF</t>
  </si>
  <si>
    <t>OP Vzdelávanie</t>
  </si>
  <si>
    <t>261 09 00 701</t>
  </si>
  <si>
    <t>261 10 00 701</t>
  </si>
  <si>
    <t>03.11.2009</t>
  </si>
  <si>
    <t>20.04.2010</t>
  </si>
  <si>
    <t>23.05.2008</t>
  </si>
  <si>
    <t>02.02.2009</t>
  </si>
  <si>
    <t>28.04.2009</t>
  </si>
  <si>
    <t>18.11.2009</t>
  </si>
  <si>
    <t>11.05.2010</t>
  </si>
  <si>
    <t>OP Zamestnanosť a sociálna inklúzia</t>
  </si>
  <si>
    <t>271 09 00 701</t>
  </si>
  <si>
    <t>271 09 00 702</t>
  </si>
  <si>
    <t>23.12.2009</t>
  </si>
  <si>
    <t>KF</t>
  </si>
  <si>
    <t>241 09 00 701</t>
  </si>
  <si>
    <t>241 10 00 701</t>
  </si>
  <si>
    <t>07.12.2009</t>
  </si>
  <si>
    <t>231 09 00 702</t>
  </si>
  <si>
    <t>03.03.2010</t>
  </si>
  <si>
    <t>SPOLU</t>
  </si>
  <si>
    <t>Zdroj: CO</t>
  </si>
  <si>
    <t>Pozn.: Pre operačné programy OP Doprava a OP Životné prostredie sa žiadosti o platbu na EK číslujú v poradí, v  akom sú vytvorené, nie podľa fondov.</t>
  </si>
  <si>
    <t>¹ pri zálohových platbách sa udáva len „zálohová platba“</t>
  </si>
  <si>
    <t>² do rozdielu nie sú započítavané zálohové platby, na ktoré CO nepredkladá žiadosti o platbu na EK, ale sú zo strany EK uhrádzané automaticky</t>
  </si>
  <si>
    <t>05.03.2010</t>
  </si>
  <si>
    <t>Príloha č. 8: Platby poskytnuté Európskou komisiou</t>
  </si>
  <si>
    <t>(v Eur)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</si>
</sst>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&quot;Áno&quot;;&quot;Áno&quot;;&quot;Nie&quot;"/>
    <numFmt numFmtId="174" formatCode="&quot;Pravda&quot;;&quot;Pravda&quot;;&quot;Nepravda&quot;"/>
    <numFmt numFmtId="175" formatCode="&quot;Zapnuté&quot;;&quot;Zapnuté&quot;;&quot;Vypnuté&quot;"/>
  </numFmts>
  <fonts count="42">
    <font>
      <sz val="10"/>
      <name val="Arial"/>
      <family val="0"/>
    </font>
    <font>
      <b/>
      <sz val="10"/>
      <name val="Arial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8"/>
      <name val="Arial"/>
      <family val="2"/>
    </font>
    <font>
      <i/>
      <sz val="11"/>
      <name val="Arial Narrow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0" fontId="1" fillId="34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35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 wrapText="1"/>
    </xf>
    <xf numFmtId="4" fontId="1" fillId="34" borderId="10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 horizontal="center"/>
    </xf>
    <xf numFmtId="4" fontId="1" fillId="34" borderId="12" xfId="0" applyNumberFormat="1" applyFont="1" applyFill="1" applyBorder="1" applyAlignment="1">
      <alignment horizontal="right"/>
    </xf>
    <xf numFmtId="4" fontId="0" fillId="0" borderId="11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2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" fontId="1" fillId="34" borderId="10" xfId="0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4" fontId="0" fillId="0" borderId="14" xfId="0" applyNumberFormat="1" applyFont="1" applyBorder="1" applyAlignment="1">
      <alignment horizontal="right"/>
    </xf>
    <xf numFmtId="0" fontId="1" fillId="35" borderId="10" xfId="0" applyFont="1" applyFill="1" applyBorder="1" applyAlignment="1">
      <alignment horizontal="center"/>
    </xf>
    <xf numFmtId="4" fontId="1" fillId="35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center"/>
    </xf>
    <xf numFmtId="4" fontId="1" fillId="36" borderId="10" xfId="0" applyNumberFormat="1" applyFont="1" applyFill="1" applyBorder="1" applyAlignment="1">
      <alignment/>
    </xf>
    <xf numFmtId="0" fontId="1" fillId="37" borderId="10" xfId="0" applyFont="1" applyFill="1" applyBorder="1" applyAlignment="1">
      <alignment horizontal="left" wrapText="1"/>
    </xf>
    <xf numFmtId="0" fontId="1" fillId="37" borderId="10" xfId="0" applyFont="1" applyFill="1" applyBorder="1" applyAlignment="1">
      <alignment horizontal="center"/>
    </xf>
    <xf numFmtId="4" fontId="1" fillId="37" borderId="10" xfId="0" applyNumberFormat="1" applyFont="1" applyFill="1" applyBorder="1" applyAlignment="1">
      <alignment/>
    </xf>
    <xf numFmtId="4" fontId="1" fillId="37" borderId="12" xfId="0" applyNumberFormat="1" applyFont="1" applyFill="1" applyBorder="1" applyAlignment="1">
      <alignment horizontal="right"/>
    </xf>
    <xf numFmtId="4" fontId="1" fillId="37" borderId="10" xfId="0" applyNumberFormat="1" applyFont="1" applyFill="1" applyBorder="1" applyAlignment="1">
      <alignment horizontal="right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center"/>
    </xf>
    <xf numFmtId="4" fontId="1" fillId="38" borderId="10" xfId="0" applyNumberFormat="1" applyFont="1" applyFill="1" applyBorder="1" applyAlignment="1">
      <alignment/>
    </xf>
    <xf numFmtId="0" fontId="1" fillId="39" borderId="10" xfId="0" applyFont="1" applyFill="1" applyBorder="1" applyAlignment="1">
      <alignment horizontal="left" wrapText="1"/>
    </xf>
    <xf numFmtId="0" fontId="1" fillId="39" borderId="10" xfId="0" applyFont="1" applyFill="1" applyBorder="1" applyAlignment="1">
      <alignment horizontal="center"/>
    </xf>
    <xf numFmtId="4" fontId="1" fillId="39" borderId="10" xfId="0" applyNumberFormat="1" applyFont="1" applyFill="1" applyBorder="1" applyAlignment="1">
      <alignment/>
    </xf>
    <xf numFmtId="4" fontId="1" fillId="39" borderId="10" xfId="0" applyNumberFormat="1" applyFont="1" applyFill="1" applyBorder="1" applyAlignment="1">
      <alignment horizontal="right"/>
    </xf>
    <xf numFmtId="4" fontId="1" fillId="39" borderId="12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right"/>
    </xf>
    <xf numFmtId="4" fontId="1" fillId="33" borderId="13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workbookViewId="0" topLeftCell="A1">
      <selection activeCell="M7" sqref="M7"/>
    </sheetView>
  </sheetViews>
  <sheetFormatPr defaultColWidth="9.140625" defaultRowHeight="12.75"/>
  <cols>
    <col min="1" max="1" width="27.7109375" style="0" customWidth="1"/>
    <col min="2" max="2" width="16.57421875" style="0" customWidth="1"/>
    <col min="3" max="3" width="14.7109375" style="0" customWidth="1"/>
    <col min="4" max="4" width="17.28125" style="0" customWidth="1"/>
    <col min="5" max="5" width="16.8515625" style="0" customWidth="1"/>
    <col min="6" max="6" width="13.28125" style="0" customWidth="1"/>
    <col min="7" max="7" width="18.421875" style="0" customWidth="1"/>
  </cols>
  <sheetData>
    <row r="1" spans="1:2" ht="16.5">
      <c r="A1" s="64"/>
      <c r="B1" s="4"/>
    </row>
    <row r="2" spans="1:2" ht="16.5">
      <c r="A2" s="4" t="s">
        <v>115</v>
      </c>
      <c r="B2" s="4"/>
    </row>
    <row r="3" spans="1:4" ht="16.5">
      <c r="A3" s="5" t="s">
        <v>6</v>
      </c>
      <c r="B3" s="5"/>
      <c r="C3" s="5"/>
      <c r="D3" s="5"/>
    </row>
    <row r="4" spans="1:4" ht="16.5">
      <c r="A4" s="5" t="s">
        <v>7</v>
      </c>
      <c r="B4" s="5"/>
      <c r="C4" s="5"/>
      <c r="D4" s="5"/>
    </row>
    <row r="5" spans="1:4" ht="16.5">
      <c r="A5" s="5" t="s">
        <v>8</v>
      </c>
      <c r="B5" s="5"/>
      <c r="C5" s="5"/>
      <c r="D5" s="5"/>
    </row>
    <row r="6" ht="12.75">
      <c r="G6" s="3" t="s">
        <v>116</v>
      </c>
    </row>
    <row r="7" spans="1:7" ht="50.25" customHeight="1">
      <c r="A7" s="10" t="s">
        <v>0</v>
      </c>
      <c r="B7" s="10" t="s">
        <v>5</v>
      </c>
      <c r="C7" s="10" t="s">
        <v>1</v>
      </c>
      <c r="D7" s="10" t="s">
        <v>2</v>
      </c>
      <c r="E7" s="10" t="s">
        <v>3</v>
      </c>
      <c r="F7" s="10" t="s">
        <v>4</v>
      </c>
      <c r="G7" s="10" t="s">
        <v>12</v>
      </c>
    </row>
    <row r="8" spans="1:7" ht="15" customHeight="1">
      <c r="A8" s="25" t="s">
        <v>9</v>
      </c>
      <c r="B8" s="40" t="s">
        <v>13</v>
      </c>
      <c r="C8" s="40" t="s">
        <v>13</v>
      </c>
      <c r="D8" s="41">
        <f>D9+D16+D24+D33+D41+D49+D58+D67+D75</f>
        <v>331700278.90999997</v>
      </c>
      <c r="E8" s="41">
        <f>E9+E16+E24+E33+E41+E49+E58+E67+E75</f>
        <v>788998287.06</v>
      </c>
      <c r="F8" s="40" t="s">
        <v>13</v>
      </c>
      <c r="G8" s="41">
        <f>G9+G16+G24+G33+G41+G49+G58+G67+G75</f>
        <v>79307032.64</v>
      </c>
    </row>
    <row r="9" spans="1:7" ht="15" customHeight="1">
      <c r="A9" s="26" t="s">
        <v>10</v>
      </c>
      <c r="B9" s="6" t="s">
        <v>13</v>
      </c>
      <c r="C9" s="6" t="s">
        <v>13</v>
      </c>
      <c r="D9" s="27">
        <f>D14</f>
        <v>2771382.64</v>
      </c>
      <c r="E9" s="27">
        <f>SUM(E10:E14)</f>
        <v>92149969.08999999</v>
      </c>
      <c r="F9" s="6" t="s">
        <v>13</v>
      </c>
      <c r="G9" s="27">
        <f>G14</f>
        <v>0</v>
      </c>
    </row>
    <row r="10" spans="1:7" ht="15" customHeight="1">
      <c r="A10" s="13"/>
      <c r="B10" s="12" t="s">
        <v>11</v>
      </c>
      <c r="C10" s="12" t="s">
        <v>13</v>
      </c>
      <c r="D10" s="18" t="s">
        <v>13</v>
      </c>
      <c r="E10" s="21">
        <v>19861908.1</v>
      </c>
      <c r="F10" s="19" t="s">
        <v>15</v>
      </c>
      <c r="G10" s="18" t="s">
        <v>13</v>
      </c>
    </row>
    <row r="11" spans="1:7" ht="15" customHeight="1">
      <c r="A11" s="13"/>
      <c r="B11" s="12" t="s">
        <v>11</v>
      </c>
      <c r="C11" s="12" t="s">
        <v>13</v>
      </c>
      <c r="D11" s="18" t="s">
        <v>13</v>
      </c>
      <c r="E11" s="21">
        <v>29792862.15</v>
      </c>
      <c r="F11" s="19" t="s">
        <v>16</v>
      </c>
      <c r="G11" s="18" t="s">
        <v>13</v>
      </c>
    </row>
    <row r="12" spans="1:7" ht="15" customHeight="1">
      <c r="A12" s="13"/>
      <c r="B12" s="12" t="s">
        <v>11</v>
      </c>
      <c r="C12" s="12" t="s">
        <v>13</v>
      </c>
      <c r="D12" s="18" t="s">
        <v>13</v>
      </c>
      <c r="E12" s="21">
        <v>19861908.1</v>
      </c>
      <c r="F12" s="19" t="s">
        <v>17</v>
      </c>
      <c r="G12" s="18" t="s">
        <v>13</v>
      </c>
    </row>
    <row r="13" spans="1:7" ht="15" customHeight="1">
      <c r="A13" s="13"/>
      <c r="B13" s="12" t="s">
        <v>11</v>
      </c>
      <c r="C13" s="12" t="s">
        <v>13</v>
      </c>
      <c r="D13" s="18" t="s">
        <v>13</v>
      </c>
      <c r="E13" s="21">
        <v>19861908.1</v>
      </c>
      <c r="F13" s="19" t="s">
        <v>18</v>
      </c>
      <c r="G13" s="18" t="s">
        <v>13</v>
      </c>
    </row>
    <row r="14" spans="1:7" ht="15" customHeight="1">
      <c r="A14" s="13"/>
      <c r="B14" s="12" t="s">
        <v>14</v>
      </c>
      <c r="C14" s="19" t="s">
        <v>43</v>
      </c>
      <c r="D14" s="15">
        <v>2771382.64</v>
      </c>
      <c r="E14" s="15">
        <v>2771382.64</v>
      </c>
      <c r="F14" s="19" t="s">
        <v>19</v>
      </c>
      <c r="G14" s="15">
        <f>D14-E14</f>
        <v>0</v>
      </c>
    </row>
    <row r="15" spans="1:7" ht="15" customHeight="1">
      <c r="A15" s="13"/>
      <c r="B15" s="11"/>
      <c r="C15" s="12"/>
      <c r="D15" s="15"/>
      <c r="E15" s="19"/>
      <c r="F15" s="11"/>
      <c r="G15" s="11"/>
    </row>
    <row r="16" spans="1:7" ht="15" customHeight="1">
      <c r="A16" s="22" t="s">
        <v>20</v>
      </c>
      <c r="B16" s="6" t="s">
        <v>13</v>
      </c>
      <c r="C16" s="6" t="s">
        <v>13</v>
      </c>
      <c r="D16" s="27">
        <f>D21+D22</f>
        <v>17266350.33</v>
      </c>
      <c r="E16" s="29">
        <f>SUM(E17:E22)</f>
        <v>28844306.61</v>
      </c>
      <c r="F16" s="35" t="s">
        <v>13</v>
      </c>
      <c r="G16" s="27">
        <f>G21+G22</f>
        <v>9190167.87</v>
      </c>
    </row>
    <row r="17" spans="1:7" ht="15" customHeight="1">
      <c r="A17" s="13"/>
      <c r="B17" s="12" t="s">
        <v>11</v>
      </c>
      <c r="C17" s="12" t="s">
        <v>13</v>
      </c>
      <c r="D17" s="28" t="s">
        <v>13</v>
      </c>
      <c r="E17" s="21">
        <v>4615138.7</v>
      </c>
      <c r="F17" s="19" t="s">
        <v>24</v>
      </c>
      <c r="G17" s="34" t="s">
        <v>13</v>
      </c>
    </row>
    <row r="18" spans="1:7" ht="15" customHeight="1">
      <c r="A18" s="13"/>
      <c r="B18" s="12" t="s">
        <v>11</v>
      </c>
      <c r="C18" s="12" t="s">
        <v>13</v>
      </c>
      <c r="D18" s="28" t="s">
        <v>13</v>
      </c>
      <c r="E18" s="21">
        <v>6922708.05</v>
      </c>
      <c r="F18" s="19" t="s">
        <v>25</v>
      </c>
      <c r="G18" s="34" t="s">
        <v>13</v>
      </c>
    </row>
    <row r="19" spans="1:7" ht="15" customHeight="1">
      <c r="A19" s="13"/>
      <c r="B19" s="12" t="s">
        <v>11</v>
      </c>
      <c r="C19" s="12" t="s">
        <v>13</v>
      </c>
      <c r="D19" s="28" t="s">
        <v>13</v>
      </c>
      <c r="E19" s="21">
        <v>4615138.7</v>
      </c>
      <c r="F19" s="19" t="s">
        <v>17</v>
      </c>
      <c r="G19" s="34" t="s">
        <v>13</v>
      </c>
    </row>
    <row r="20" spans="1:7" ht="15" customHeight="1">
      <c r="A20" s="13"/>
      <c r="B20" s="12" t="s">
        <v>11</v>
      </c>
      <c r="C20" s="12" t="s">
        <v>13</v>
      </c>
      <c r="D20" s="28" t="s">
        <v>13</v>
      </c>
      <c r="E20" s="21">
        <v>4615138.7</v>
      </c>
      <c r="F20" s="19" t="s">
        <v>26</v>
      </c>
      <c r="G20" s="34" t="s">
        <v>13</v>
      </c>
    </row>
    <row r="21" spans="1:7" ht="15" customHeight="1">
      <c r="A21" s="13"/>
      <c r="B21" s="12" t="s">
        <v>21</v>
      </c>
      <c r="C21" s="14">
        <v>40164</v>
      </c>
      <c r="D21" s="30">
        <v>8076182.46</v>
      </c>
      <c r="E21" s="21">
        <v>8076182.46</v>
      </c>
      <c r="F21" s="19" t="s">
        <v>23</v>
      </c>
      <c r="G21" s="31">
        <f>D21-E21</f>
        <v>0</v>
      </c>
    </row>
    <row r="22" spans="1:7" ht="15" customHeight="1">
      <c r="A22" s="23"/>
      <c r="B22" s="12" t="s">
        <v>22</v>
      </c>
      <c r="C22" s="19" t="s">
        <v>42</v>
      </c>
      <c r="D22" s="15">
        <v>9190167.87</v>
      </c>
      <c r="E22" s="15"/>
      <c r="F22" s="19" t="s">
        <v>13</v>
      </c>
      <c r="G22" s="31">
        <f>D22-E22</f>
        <v>9190167.87</v>
      </c>
    </row>
    <row r="23" spans="1:7" ht="15" customHeight="1">
      <c r="A23" s="23"/>
      <c r="B23" s="8"/>
      <c r="C23" s="9"/>
      <c r="D23" s="16"/>
      <c r="E23" s="20"/>
      <c r="F23" s="8"/>
      <c r="G23" s="8"/>
    </row>
    <row r="24" spans="1:7" ht="15" customHeight="1">
      <c r="A24" s="22" t="s">
        <v>27</v>
      </c>
      <c r="B24" s="6" t="s">
        <v>13</v>
      </c>
      <c r="C24" s="6" t="s">
        <v>13</v>
      </c>
      <c r="D24" s="27">
        <f>SUM(D29:D31)</f>
        <v>141940861.67000002</v>
      </c>
      <c r="E24" s="29">
        <f>SUM(E25:E31)</f>
        <v>215640838.3</v>
      </c>
      <c r="F24" s="35" t="s">
        <v>13</v>
      </c>
      <c r="G24" s="27">
        <f>SUM(G29:G31)</f>
        <v>56350023.37</v>
      </c>
    </row>
    <row r="25" spans="1:7" ht="15" customHeight="1">
      <c r="A25" s="23"/>
      <c r="B25" s="12" t="s">
        <v>11</v>
      </c>
      <c r="C25" s="12" t="s">
        <v>13</v>
      </c>
      <c r="D25" s="28" t="s">
        <v>13</v>
      </c>
      <c r="E25" s="21">
        <v>28900000</v>
      </c>
      <c r="F25" s="19" t="s">
        <v>31</v>
      </c>
      <c r="G25" s="34" t="s">
        <v>13</v>
      </c>
    </row>
    <row r="26" spans="1:7" ht="15" customHeight="1">
      <c r="A26" s="23"/>
      <c r="B26" s="12" t="s">
        <v>11</v>
      </c>
      <c r="C26" s="12" t="s">
        <v>13</v>
      </c>
      <c r="D26" s="28" t="s">
        <v>13</v>
      </c>
      <c r="E26" s="21">
        <v>43350000</v>
      </c>
      <c r="F26" s="19" t="s">
        <v>32</v>
      </c>
      <c r="G26" s="34" t="s">
        <v>13</v>
      </c>
    </row>
    <row r="27" spans="1:7" ht="15" customHeight="1">
      <c r="A27" s="23"/>
      <c r="B27" s="12" t="s">
        <v>11</v>
      </c>
      <c r="C27" s="12" t="s">
        <v>13</v>
      </c>
      <c r="D27" s="28" t="s">
        <v>13</v>
      </c>
      <c r="E27" s="21">
        <v>28900000</v>
      </c>
      <c r="F27" s="19" t="s">
        <v>17</v>
      </c>
      <c r="G27" s="34" t="s">
        <v>13</v>
      </c>
    </row>
    <row r="28" spans="1:7" ht="15" customHeight="1">
      <c r="A28" s="23"/>
      <c r="B28" s="12" t="s">
        <v>11</v>
      </c>
      <c r="C28" s="12" t="s">
        <v>13</v>
      </c>
      <c r="D28" s="28" t="s">
        <v>13</v>
      </c>
      <c r="E28" s="21">
        <v>28900000</v>
      </c>
      <c r="F28" s="19" t="s">
        <v>18</v>
      </c>
      <c r="G28" s="34" t="s">
        <v>13</v>
      </c>
    </row>
    <row r="29" spans="1:7" ht="15" customHeight="1">
      <c r="A29" s="23"/>
      <c r="B29" s="12" t="s">
        <v>28</v>
      </c>
      <c r="C29" s="19" t="s">
        <v>41</v>
      </c>
      <c r="D29" s="30">
        <v>14643106.76</v>
      </c>
      <c r="E29" s="30">
        <v>14643106.76</v>
      </c>
      <c r="F29" s="19" t="s">
        <v>33</v>
      </c>
      <c r="G29" s="31">
        <f>D29-E29</f>
        <v>0</v>
      </c>
    </row>
    <row r="30" spans="1:7" ht="15" customHeight="1">
      <c r="A30" s="23"/>
      <c r="B30" s="12" t="s">
        <v>29</v>
      </c>
      <c r="C30" s="14">
        <v>40164</v>
      </c>
      <c r="D30" s="30">
        <v>70947731.54</v>
      </c>
      <c r="E30" s="30">
        <v>70947731.54</v>
      </c>
      <c r="F30" s="19" t="s">
        <v>34</v>
      </c>
      <c r="G30" s="31">
        <f>D30-E30</f>
        <v>0</v>
      </c>
    </row>
    <row r="31" spans="1:7" ht="15" customHeight="1">
      <c r="A31" s="23"/>
      <c r="B31" s="12" t="s">
        <v>30</v>
      </c>
      <c r="C31" s="19" t="s">
        <v>40</v>
      </c>
      <c r="D31" s="30">
        <v>56350023.37</v>
      </c>
      <c r="E31" s="16"/>
      <c r="F31" s="19" t="s">
        <v>13</v>
      </c>
      <c r="G31" s="31">
        <f>D31-E31</f>
        <v>56350023.37</v>
      </c>
    </row>
    <row r="32" spans="1:7" ht="15" customHeight="1">
      <c r="A32" s="24"/>
      <c r="B32" s="1"/>
      <c r="C32" s="7"/>
      <c r="D32" s="17"/>
      <c r="E32" s="17"/>
      <c r="F32" s="19"/>
      <c r="G32" s="31"/>
    </row>
    <row r="33" spans="1:7" ht="15" customHeight="1">
      <c r="A33" s="22" t="s">
        <v>35</v>
      </c>
      <c r="B33" s="6" t="s">
        <v>13</v>
      </c>
      <c r="C33" s="6" t="s">
        <v>13</v>
      </c>
      <c r="D33" s="27">
        <f>D38+D39</f>
        <v>45438122.79000001</v>
      </c>
      <c r="E33" s="29">
        <f>SUM(E34:E39)</f>
        <v>124404941.52000001</v>
      </c>
      <c r="F33" s="35" t="s">
        <v>13</v>
      </c>
      <c r="G33" s="37">
        <f>G38+G39</f>
        <v>0</v>
      </c>
    </row>
    <row r="34" spans="1:7" ht="15" customHeight="1">
      <c r="A34" s="24"/>
      <c r="B34" s="12" t="s">
        <v>11</v>
      </c>
      <c r="C34" s="12" t="s">
        <v>13</v>
      </c>
      <c r="D34" s="28" t="s">
        <v>13</v>
      </c>
      <c r="E34" s="21">
        <v>17548181.94</v>
      </c>
      <c r="F34" s="36" t="s">
        <v>44</v>
      </c>
      <c r="G34" s="34" t="s">
        <v>13</v>
      </c>
    </row>
    <row r="35" spans="1:7" ht="15" customHeight="1">
      <c r="A35" s="24"/>
      <c r="B35" s="12" t="s">
        <v>11</v>
      </c>
      <c r="C35" s="12" t="s">
        <v>13</v>
      </c>
      <c r="D35" s="28" t="s">
        <v>13</v>
      </c>
      <c r="E35" s="21">
        <v>26322272.91</v>
      </c>
      <c r="F35" s="36" t="s">
        <v>25</v>
      </c>
      <c r="G35" s="34" t="s">
        <v>13</v>
      </c>
    </row>
    <row r="36" spans="1:7" ht="15" customHeight="1">
      <c r="A36" s="1"/>
      <c r="B36" s="12" t="s">
        <v>11</v>
      </c>
      <c r="C36" s="12" t="s">
        <v>13</v>
      </c>
      <c r="D36" s="28" t="s">
        <v>13</v>
      </c>
      <c r="E36" s="21">
        <v>17548181.94</v>
      </c>
      <c r="F36" s="36" t="s">
        <v>45</v>
      </c>
      <c r="G36" s="34" t="s">
        <v>13</v>
      </c>
    </row>
    <row r="37" spans="1:7" ht="15" customHeight="1">
      <c r="A37" s="1"/>
      <c r="B37" s="12" t="s">
        <v>11</v>
      </c>
      <c r="C37" s="12" t="s">
        <v>13</v>
      </c>
      <c r="D37" s="28" t="s">
        <v>13</v>
      </c>
      <c r="E37" s="21">
        <v>17548181.94</v>
      </c>
      <c r="F37" s="36" t="s">
        <v>26</v>
      </c>
      <c r="G37" s="34" t="s">
        <v>13</v>
      </c>
    </row>
    <row r="38" spans="1:7" ht="15" customHeight="1">
      <c r="A38" s="1"/>
      <c r="B38" s="12" t="s">
        <v>36</v>
      </c>
      <c r="C38" s="14" t="s">
        <v>39</v>
      </c>
      <c r="D38" s="30">
        <v>1061217.95</v>
      </c>
      <c r="E38" s="30">
        <v>1061217.95</v>
      </c>
      <c r="F38" s="19" t="s">
        <v>46</v>
      </c>
      <c r="G38" s="17">
        <f>D38-E38</f>
        <v>0</v>
      </c>
    </row>
    <row r="39" spans="1:7" ht="15" customHeight="1">
      <c r="A39" s="1"/>
      <c r="B39" s="12" t="s">
        <v>37</v>
      </c>
      <c r="C39" s="14" t="s">
        <v>38</v>
      </c>
      <c r="D39" s="30">
        <v>44376904.84</v>
      </c>
      <c r="E39" s="30">
        <v>44376904.84</v>
      </c>
      <c r="F39" s="19" t="s">
        <v>47</v>
      </c>
      <c r="G39" s="17">
        <f>D39-E39</f>
        <v>0</v>
      </c>
    </row>
    <row r="40" spans="1:7" ht="15" customHeight="1">
      <c r="A40" s="1"/>
      <c r="B40" s="1"/>
      <c r="C40" s="7"/>
      <c r="D40" s="1"/>
      <c r="E40" s="1"/>
      <c r="F40" s="1"/>
      <c r="G40" s="1"/>
    </row>
    <row r="41" spans="1:7" ht="15" customHeight="1">
      <c r="A41" s="22" t="s">
        <v>48</v>
      </c>
      <c r="B41" s="6" t="s">
        <v>13</v>
      </c>
      <c r="C41" s="6" t="s">
        <v>13</v>
      </c>
      <c r="D41" s="27">
        <f>D46+D47</f>
        <v>12533064.55</v>
      </c>
      <c r="E41" s="29">
        <f>SUM(E42:E47)</f>
        <v>35033064.55</v>
      </c>
      <c r="F41" s="35" t="s">
        <v>13</v>
      </c>
      <c r="G41" s="37">
        <f>G46+G47</f>
        <v>0</v>
      </c>
    </row>
    <row r="42" spans="1:7" ht="15" customHeight="1">
      <c r="A42" s="1"/>
      <c r="B42" s="12" t="s">
        <v>11</v>
      </c>
      <c r="C42" s="12" t="s">
        <v>13</v>
      </c>
      <c r="D42" s="28" t="s">
        <v>13</v>
      </c>
      <c r="E42" s="21">
        <v>5000000</v>
      </c>
      <c r="F42" s="36" t="s">
        <v>53</v>
      </c>
      <c r="G42" s="34" t="s">
        <v>13</v>
      </c>
    </row>
    <row r="43" spans="1:7" ht="15" customHeight="1">
      <c r="A43" s="1"/>
      <c r="B43" s="12" t="s">
        <v>11</v>
      </c>
      <c r="C43" s="12" t="s">
        <v>13</v>
      </c>
      <c r="D43" s="28" t="s">
        <v>13</v>
      </c>
      <c r="E43" s="21">
        <v>7500000</v>
      </c>
      <c r="F43" s="36" t="s">
        <v>54</v>
      </c>
      <c r="G43" s="34" t="s">
        <v>13</v>
      </c>
    </row>
    <row r="44" spans="1:7" ht="15" customHeight="1">
      <c r="A44" s="1"/>
      <c r="B44" s="12" t="s">
        <v>11</v>
      </c>
      <c r="C44" s="12" t="s">
        <v>13</v>
      </c>
      <c r="D44" s="28" t="s">
        <v>13</v>
      </c>
      <c r="E44" s="21">
        <v>5000000</v>
      </c>
      <c r="F44" s="36" t="s">
        <v>45</v>
      </c>
      <c r="G44" s="34" t="s">
        <v>13</v>
      </c>
    </row>
    <row r="45" spans="1:7" ht="15" customHeight="1">
      <c r="A45" s="1"/>
      <c r="B45" s="12" t="s">
        <v>11</v>
      </c>
      <c r="C45" s="12" t="s">
        <v>13</v>
      </c>
      <c r="D45" s="28" t="s">
        <v>13</v>
      </c>
      <c r="E45" s="21">
        <v>5000000</v>
      </c>
      <c r="F45" s="36" t="s">
        <v>18</v>
      </c>
      <c r="G45" s="34" t="s">
        <v>13</v>
      </c>
    </row>
    <row r="46" spans="1:7" ht="15" customHeight="1">
      <c r="A46" s="1"/>
      <c r="B46" s="12" t="s">
        <v>49</v>
      </c>
      <c r="C46" s="36" t="s">
        <v>51</v>
      </c>
      <c r="D46" s="30">
        <v>7730086</v>
      </c>
      <c r="E46" s="21">
        <v>7730086</v>
      </c>
      <c r="F46" s="36" t="s">
        <v>55</v>
      </c>
      <c r="G46" s="17">
        <f>D46-E46</f>
        <v>0</v>
      </c>
    </row>
    <row r="47" spans="1:7" ht="15" customHeight="1">
      <c r="A47" s="1"/>
      <c r="B47" s="12" t="s">
        <v>50</v>
      </c>
      <c r="C47" s="36" t="s">
        <v>52</v>
      </c>
      <c r="D47" s="30">
        <v>4802978.55</v>
      </c>
      <c r="E47" s="21">
        <v>4802978.55</v>
      </c>
      <c r="F47" s="36" t="s">
        <v>23</v>
      </c>
      <c r="G47" s="17">
        <f>D47-E47</f>
        <v>0</v>
      </c>
    </row>
    <row r="48" spans="1:7" ht="15" customHeight="1">
      <c r="A48" s="1"/>
      <c r="B48" s="1"/>
      <c r="C48" s="7"/>
      <c r="D48" s="30"/>
      <c r="E48" s="38"/>
      <c r="F48" s="36"/>
      <c r="G48" s="1"/>
    </row>
    <row r="49" spans="1:7" ht="24.75" customHeight="1">
      <c r="A49" s="26" t="s">
        <v>56</v>
      </c>
      <c r="B49" s="6" t="s">
        <v>13</v>
      </c>
      <c r="C49" s="6" t="s">
        <v>13</v>
      </c>
      <c r="D49" s="27">
        <f>D54+D55+D56</f>
        <v>56641829.63999999</v>
      </c>
      <c r="E49" s="29">
        <f>SUM(E50:E56)</f>
        <v>112354988.24000001</v>
      </c>
      <c r="F49" s="35" t="s">
        <v>13</v>
      </c>
      <c r="G49" s="37">
        <f>G54+G55+G56</f>
        <v>13766841.4</v>
      </c>
    </row>
    <row r="50" spans="1:7" ht="15" customHeight="1">
      <c r="A50" s="1"/>
      <c r="B50" s="12" t="s">
        <v>11</v>
      </c>
      <c r="C50" s="12" t="s">
        <v>13</v>
      </c>
      <c r="D50" s="28" t="s">
        <v>13</v>
      </c>
      <c r="E50" s="21">
        <v>15440000</v>
      </c>
      <c r="F50" s="36" t="s">
        <v>62</v>
      </c>
      <c r="G50" s="34" t="s">
        <v>13</v>
      </c>
    </row>
    <row r="51" spans="1:7" ht="15" customHeight="1">
      <c r="A51" s="1"/>
      <c r="B51" s="12" t="s">
        <v>11</v>
      </c>
      <c r="C51" s="12" t="s">
        <v>13</v>
      </c>
      <c r="D51" s="28" t="s">
        <v>13</v>
      </c>
      <c r="E51" s="21">
        <v>23160000</v>
      </c>
      <c r="F51" s="36" t="s">
        <v>32</v>
      </c>
      <c r="G51" s="34" t="s">
        <v>13</v>
      </c>
    </row>
    <row r="52" spans="1:7" ht="15" customHeight="1">
      <c r="A52" s="1"/>
      <c r="B52" s="12" t="s">
        <v>11</v>
      </c>
      <c r="C52" s="12" t="s">
        <v>13</v>
      </c>
      <c r="D52" s="28" t="s">
        <v>13</v>
      </c>
      <c r="E52" s="21">
        <v>15440000</v>
      </c>
      <c r="F52" s="36" t="s">
        <v>45</v>
      </c>
      <c r="G52" s="34" t="s">
        <v>13</v>
      </c>
    </row>
    <row r="53" spans="1:7" ht="15" customHeight="1">
      <c r="A53" s="1"/>
      <c r="B53" s="12" t="s">
        <v>11</v>
      </c>
      <c r="C53" s="12" t="s">
        <v>13</v>
      </c>
      <c r="D53" s="28" t="s">
        <v>13</v>
      </c>
      <c r="E53" s="21">
        <v>15440000</v>
      </c>
      <c r="F53" s="36" t="s">
        <v>18</v>
      </c>
      <c r="G53" s="34" t="s">
        <v>13</v>
      </c>
    </row>
    <row r="54" spans="1:7" ht="15" customHeight="1">
      <c r="A54" s="1"/>
      <c r="B54" s="12" t="s">
        <v>57</v>
      </c>
      <c r="C54" s="36" t="s">
        <v>51</v>
      </c>
      <c r="D54" s="30">
        <v>1334965.37</v>
      </c>
      <c r="E54" s="21">
        <v>1334965.37</v>
      </c>
      <c r="F54" s="36" t="s">
        <v>63</v>
      </c>
      <c r="G54" s="17">
        <f>D54-E54</f>
        <v>0</v>
      </c>
    </row>
    <row r="55" spans="1:7" ht="15" customHeight="1">
      <c r="A55" s="1"/>
      <c r="B55" s="12" t="s">
        <v>58</v>
      </c>
      <c r="C55" s="36" t="s">
        <v>60</v>
      </c>
      <c r="D55" s="30">
        <v>41540022.87</v>
      </c>
      <c r="E55" s="21">
        <v>41540022.87</v>
      </c>
      <c r="F55" s="36" t="s">
        <v>23</v>
      </c>
      <c r="G55" s="17">
        <f>D55-E55</f>
        <v>0</v>
      </c>
    </row>
    <row r="56" spans="1:7" ht="15" customHeight="1">
      <c r="A56" s="1"/>
      <c r="B56" s="12" t="s">
        <v>59</v>
      </c>
      <c r="C56" s="36" t="s">
        <v>61</v>
      </c>
      <c r="D56" s="30">
        <v>13766841.4</v>
      </c>
      <c r="E56" s="21"/>
      <c r="F56" s="36" t="s">
        <v>13</v>
      </c>
      <c r="G56" s="17">
        <f>D56-E56</f>
        <v>13766841.4</v>
      </c>
    </row>
    <row r="57" spans="1:7" ht="15" customHeight="1">
      <c r="A57" s="1"/>
      <c r="B57" s="1"/>
      <c r="C57" s="36"/>
      <c r="D57" s="30"/>
      <c r="E57" s="1"/>
      <c r="F57" s="36"/>
      <c r="G57" s="1"/>
    </row>
    <row r="58" spans="1:7" ht="15" customHeight="1">
      <c r="A58" s="26" t="s">
        <v>64</v>
      </c>
      <c r="B58" s="6" t="s">
        <v>13</v>
      </c>
      <c r="C58" s="6" t="s">
        <v>13</v>
      </c>
      <c r="D58" s="27">
        <f>D63+D64+D65</f>
        <v>16983310.799999997</v>
      </c>
      <c r="E58" s="29">
        <f>SUM(E59:E65)</f>
        <v>25767438.689999998</v>
      </c>
      <c r="F58" s="35" t="s">
        <v>13</v>
      </c>
      <c r="G58" s="37">
        <f>G63+G64+G65</f>
        <v>0</v>
      </c>
    </row>
    <row r="59" spans="1:7" ht="15" customHeight="1">
      <c r="A59" s="1"/>
      <c r="B59" s="12" t="s">
        <v>11</v>
      </c>
      <c r="C59" s="12" t="s">
        <v>13</v>
      </c>
      <c r="D59" s="28" t="s">
        <v>13</v>
      </c>
      <c r="E59" s="21">
        <v>1952028.42</v>
      </c>
      <c r="F59" s="36" t="s">
        <v>71</v>
      </c>
      <c r="G59" s="34" t="s">
        <v>13</v>
      </c>
    </row>
    <row r="60" spans="1:7" ht="15" customHeight="1">
      <c r="A60" s="1"/>
      <c r="B60" s="12" t="s">
        <v>11</v>
      </c>
      <c r="C60" s="12" t="s">
        <v>13</v>
      </c>
      <c r="D60" s="28" t="s">
        <v>13</v>
      </c>
      <c r="E60" s="21">
        <v>2928042.63</v>
      </c>
      <c r="F60" s="36" t="s">
        <v>72</v>
      </c>
      <c r="G60" s="34" t="s">
        <v>13</v>
      </c>
    </row>
    <row r="61" spans="1:7" ht="15" customHeight="1">
      <c r="A61" s="1"/>
      <c r="B61" s="12" t="s">
        <v>11</v>
      </c>
      <c r="C61" s="12" t="s">
        <v>13</v>
      </c>
      <c r="D61" s="28" t="s">
        <v>13</v>
      </c>
      <c r="E61" s="21">
        <v>1952028.42</v>
      </c>
      <c r="F61" s="36" t="s">
        <v>45</v>
      </c>
      <c r="G61" s="34" t="s">
        <v>13</v>
      </c>
    </row>
    <row r="62" spans="1:7" ht="15" customHeight="1">
      <c r="A62" s="1"/>
      <c r="B62" s="12" t="s">
        <v>11</v>
      </c>
      <c r="C62" s="12" t="s">
        <v>13</v>
      </c>
      <c r="D62" s="18" t="s">
        <v>13</v>
      </c>
      <c r="E62" s="21">
        <v>1952028.42</v>
      </c>
      <c r="F62" s="19" t="s">
        <v>18</v>
      </c>
      <c r="G62" s="18" t="s">
        <v>13</v>
      </c>
    </row>
    <row r="63" spans="1:7" ht="15" customHeight="1">
      <c r="A63" s="1"/>
      <c r="B63" s="12" t="s">
        <v>65</v>
      </c>
      <c r="C63" s="19" t="s">
        <v>68</v>
      </c>
      <c r="D63" s="15">
        <v>5728307.81</v>
      </c>
      <c r="E63" s="21">
        <v>5728307.81</v>
      </c>
      <c r="F63" s="19" t="s">
        <v>33</v>
      </c>
      <c r="G63" s="17">
        <f>D63-E63</f>
        <v>0</v>
      </c>
    </row>
    <row r="64" spans="1:7" ht="15" customHeight="1">
      <c r="A64" s="1"/>
      <c r="B64" s="12" t="s">
        <v>66</v>
      </c>
      <c r="C64" s="19" t="s">
        <v>69</v>
      </c>
      <c r="D64" s="15">
        <v>5971501.23</v>
      </c>
      <c r="E64" s="21">
        <v>5971501.23</v>
      </c>
      <c r="F64" s="19" t="s">
        <v>73</v>
      </c>
      <c r="G64" s="17">
        <f>D64-E64</f>
        <v>0</v>
      </c>
    </row>
    <row r="65" spans="1:7" ht="15" customHeight="1">
      <c r="A65" s="1"/>
      <c r="B65" s="12" t="s">
        <v>67</v>
      </c>
      <c r="C65" s="19" t="s">
        <v>70</v>
      </c>
      <c r="D65" s="15">
        <v>5283501.76</v>
      </c>
      <c r="E65" s="21">
        <v>5283501.76</v>
      </c>
      <c r="F65" s="19" t="s">
        <v>74</v>
      </c>
      <c r="G65" s="17">
        <f>D65-E65</f>
        <v>0</v>
      </c>
    </row>
    <row r="66" spans="1:7" ht="15" customHeight="1">
      <c r="A66" s="1"/>
      <c r="B66" s="12"/>
      <c r="C66" s="7"/>
      <c r="D66" s="1"/>
      <c r="E66" s="1"/>
      <c r="F66" s="36"/>
      <c r="G66" s="1"/>
    </row>
    <row r="67" spans="1:7" ht="15" customHeight="1">
      <c r="A67" s="26" t="s">
        <v>75</v>
      </c>
      <c r="B67" s="6" t="s">
        <v>13</v>
      </c>
      <c r="C67" s="6" t="s">
        <v>13</v>
      </c>
      <c r="D67" s="27">
        <f>D72+D73</f>
        <v>33450588.09</v>
      </c>
      <c r="E67" s="29">
        <f>SUM(E68:E73)</f>
        <v>142297971.66</v>
      </c>
      <c r="F67" s="35" t="s">
        <v>13</v>
      </c>
      <c r="G67" s="37">
        <f>G72+G73</f>
        <v>0</v>
      </c>
    </row>
    <row r="68" spans="1:7" ht="15" customHeight="1">
      <c r="A68" s="1"/>
      <c r="B68" s="12" t="s">
        <v>11</v>
      </c>
      <c r="C68" s="12" t="s">
        <v>13</v>
      </c>
      <c r="D68" s="28" t="s">
        <v>13</v>
      </c>
      <c r="E68" s="21">
        <v>24188307.46</v>
      </c>
      <c r="F68" s="36" t="s">
        <v>62</v>
      </c>
      <c r="G68" s="34" t="s">
        <v>13</v>
      </c>
    </row>
    <row r="69" spans="1:7" ht="15" customHeight="1">
      <c r="A69" s="1"/>
      <c r="B69" s="12" t="s">
        <v>11</v>
      </c>
      <c r="C69" s="12" t="s">
        <v>13</v>
      </c>
      <c r="D69" s="28" t="s">
        <v>13</v>
      </c>
      <c r="E69" s="21">
        <v>36282461.19</v>
      </c>
      <c r="F69" s="36" t="s">
        <v>80</v>
      </c>
      <c r="G69" s="34" t="s">
        <v>13</v>
      </c>
    </row>
    <row r="70" spans="1:7" ht="15" customHeight="1">
      <c r="A70" s="1"/>
      <c r="B70" s="12" t="s">
        <v>11</v>
      </c>
      <c r="C70" s="12" t="s">
        <v>13</v>
      </c>
      <c r="D70" s="28" t="s">
        <v>13</v>
      </c>
      <c r="E70" s="21">
        <v>24188307.46</v>
      </c>
      <c r="F70" s="36" t="s">
        <v>45</v>
      </c>
      <c r="G70" s="34" t="s">
        <v>13</v>
      </c>
    </row>
    <row r="71" spans="1:7" ht="15" customHeight="1">
      <c r="A71" s="1"/>
      <c r="B71" s="12" t="s">
        <v>11</v>
      </c>
      <c r="C71" s="12" t="s">
        <v>13</v>
      </c>
      <c r="D71" s="28" t="s">
        <v>13</v>
      </c>
      <c r="E71" s="21">
        <v>24188307.46</v>
      </c>
      <c r="F71" s="36" t="s">
        <v>18</v>
      </c>
      <c r="G71" s="34" t="s">
        <v>13</v>
      </c>
    </row>
    <row r="72" spans="1:7" ht="15" customHeight="1">
      <c r="A72" s="1"/>
      <c r="B72" s="12" t="s">
        <v>76</v>
      </c>
      <c r="C72" s="36" t="s">
        <v>78</v>
      </c>
      <c r="D72" s="30">
        <v>3398541.8</v>
      </c>
      <c r="E72" s="21">
        <v>3398541.8</v>
      </c>
      <c r="F72" s="36" t="s">
        <v>81</v>
      </c>
      <c r="G72" s="17">
        <f>D72-E72</f>
        <v>0</v>
      </c>
    </row>
    <row r="73" spans="1:7" ht="15" customHeight="1">
      <c r="A73" s="1"/>
      <c r="B73" s="12" t="s">
        <v>77</v>
      </c>
      <c r="C73" s="36" t="s">
        <v>79</v>
      </c>
      <c r="D73" s="30">
        <v>30052046.29</v>
      </c>
      <c r="E73" s="21">
        <v>30052046.29</v>
      </c>
      <c r="F73" s="36" t="s">
        <v>23</v>
      </c>
      <c r="G73" s="17">
        <f>D73-E73</f>
        <v>0</v>
      </c>
    </row>
    <row r="74" spans="1:7" ht="15" customHeight="1">
      <c r="A74" s="1"/>
      <c r="B74" s="12"/>
      <c r="C74" s="36"/>
      <c r="D74" s="30"/>
      <c r="E74" s="39"/>
      <c r="F74" s="36"/>
      <c r="G74" s="17"/>
    </row>
    <row r="75" spans="1:7" ht="15" customHeight="1">
      <c r="A75" s="26" t="s">
        <v>82</v>
      </c>
      <c r="B75" s="6" t="s">
        <v>13</v>
      </c>
      <c r="C75" s="6" t="s">
        <v>13</v>
      </c>
      <c r="D75" s="27">
        <f>D80+D81</f>
        <v>4674768.4</v>
      </c>
      <c r="E75" s="29">
        <f>SUM(E76:E81)</f>
        <v>12504768.4</v>
      </c>
      <c r="F75" s="35" t="s">
        <v>13</v>
      </c>
      <c r="G75" s="37">
        <f>G80+G81</f>
        <v>0</v>
      </c>
    </row>
    <row r="76" spans="1:7" ht="15" customHeight="1">
      <c r="A76" s="1"/>
      <c r="B76" s="12" t="s">
        <v>11</v>
      </c>
      <c r="C76" s="12" t="s">
        <v>13</v>
      </c>
      <c r="D76" s="28" t="s">
        <v>13</v>
      </c>
      <c r="E76" s="21">
        <v>1740000</v>
      </c>
      <c r="F76" s="36" t="s">
        <v>86</v>
      </c>
      <c r="G76" s="34" t="s">
        <v>13</v>
      </c>
    </row>
    <row r="77" spans="1:7" ht="15" customHeight="1">
      <c r="A77" s="1"/>
      <c r="B77" s="12" t="s">
        <v>11</v>
      </c>
      <c r="C77" s="12" t="s">
        <v>13</v>
      </c>
      <c r="D77" s="28" t="s">
        <v>13</v>
      </c>
      <c r="E77" s="21">
        <v>2610000</v>
      </c>
      <c r="F77" s="36" t="s">
        <v>80</v>
      </c>
      <c r="G77" s="34" t="s">
        <v>13</v>
      </c>
    </row>
    <row r="78" spans="1:7" ht="15" customHeight="1">
      <c r="A78" s="1"/>
      <c r="B78" s="12" t="s">
        <v>11</v>
      </c>
      <c r="C78" s="12" t="s">
        <v>13</v>
      </c>
      <c r="D78" s="28" t="s">
        <v>13</v>
      </c>
      <c r="E78" s="21">
        <v>1740000</v>
      </c>
      <c r="F78" s="36" t="s">
        <v>45</v>
      </c>
      <c r="G78" s="34" t="s">
        <v>13</v>
      </c>
    </row>
    <row r="79" spans="1:7" ht="15" customHeight="1">
      <c r="A79" s="1"/>
      <c r="B79" s="12" t="s">
        <v>11</v>
      </c>
      <c r="C79" s="12" t="s">
        <v>13</v>
      </c>
      <c r="D79" s="28" t="s">
        <v>13</v>
      </c>
      <c r="E79" s="21">
        <v>1740000</v>
      </c>
      <c r="F79" s="36" t="s">
        <v>18</v>
      </c>
      <c r="G79" s="34" t="s">
        <v>13</v>
      </c>
    </row>
    <row r="80" spans="1:7" ht="15" customHeight="1">
      <c r="A80" s="1"/>
      <c r="B80" s="12" t="s">
        <v>83</v>
      </c>
      <c r="C80" s="36" t="s">
        <v>51</v>
      </c>
      <c r="D80" s="30">
        <v>463421.83</v>
      </c>
      <c r="E80" s="21">
        <v>463421.83</v>
      </c>
      <c r="F80" s="36" t="s">
        <v>87</v>
      </c>
      <c r="G80" s="17">
        <f>D80-E80</f>
        <v>0</v>
      </c>
    </row>
    <row r="81" spans="1:7" ht="15" customHeight="1">
      <c r="A81" s="1"/>
      <c r="B81" s="12" t="s">
        <v>84</v>
      </c>
      <c r="C81" s="36" t="s">
        <v>85</v>
      </c>
      <c r="D81" s="30">
        <v>4211346.57</v>
      </c>
      <c r="E81" s="21">
        <v>4211346.57</v>
      </c>
      <c r="F81" s="36" t="s">
        <v>69</v>
      </c>
      <c r="G81" s="17">
        <f>D81-E81</f>
        <v>0</v>
      </c>
    </row>
    <row r="82" spans="1:7" ht="15" customHeight="1">
      <c r="A82" s="1"/>
      <c r="B82" s="12"/>
      <c r="C82" s="12"/>
      <c r="D82" s="28"/>
      <c r="E82" s="39"/>
      <c r="F82" s="36"/>
      <c r="G82" s="34"/>
    </row>
    <row r="83" spans="1:7" ht="15" customHeight="1">
      <c r="A83" s="42" t="s">
        <v>88</v>
      </c>
      <c r="B83" s="43" t="s">
        <v>13</v>
      </c>
      <c r="C83" s="43" t="s">
        <v>13</v>
      </c>
      <c r="D83" s="44">
        <f>D84+D92</f>
        <v>48355028.800000004</v>
      </c>
      <c r="E83" s="44">
        <f>E84+E92</f>
        <v>183039312.83999997</v>
      </c>
      <c r="F83" s="43" t="s">
        <v>13</v>
      </c>
      <c r="G83" s="44">
        <f>G84+G92</f>
        <v>280000</v>
      </c>
    </row>
    <row r="84" spans="1:7" ht="15" customHeight="1">
      <c r="A84" s="45" t="s">
        <v>89</v>
      </c>
      <c r="B84" s="46" t="s">
        <v>13</v>
      </c>
      <c r="C84" s="46" t="s">
        <v>13</v>
      </c>
      <c r="D84" s="47">
        <f>D89+D90</f>
        <v>6137979.12</v>
      </c>
      <c r="E84" s="49">
        <f>SUM(E85:E90)</f>
        <v>61740121.14</v>
      </c>
      <c r="F84" s="46" t="s">
        <v>13</v>
      </c>
      <c r="G84" s="49">
        <f>G89+G90</f>
        <v>0</v>
      </c>
    </row>
    <row r="85" spans="1:7" ht="15" customHeight="1">
      <c r="A85" s="1"/>
      <c r="B85" s="12" t="s">
        <v>11</v>
      </c>
      <c r="C85" s="12" t="s">
        <v>13</v>
      </c>
      <c r="D85" s="28" t="s">
        <v>13</v>
      </c>
      <c r="E85" s="21">
        <v>12356031.56</v>
      </c>
      <c r="F85" s="19" t="s">
        <v>53</v>
      </c>
      <c r="G85" s="34" t="s">
        <v>13</v>
      </c>
    </row>
    <row r="86" spans="1:7" ht="15" customHeight="1">
      <c r="A86" s="1"/>
      <c r="B86" s="12" t="s">
        <v>11</v>
      </c>
      <c r="C86" s="12" t="s">
        <v>13</v>
      </c>
      <c r="D86" s="28" t="s">
        <v>13</v>
      </c>
      <c r="E86" s="21">
        <v>18534047.34</v>
      </c>
      <c r="F86" s="19" t="s">
        <v>94</v>
      </c>
      <c r="G86" s="34" t="s">
        <v>13</v>
      </c>
    </row>
    <row r="87" spans="1:7" ht="15" customHeight="1">
      <c r="A87" s="1"/>
      <c r="B87" s="12" t="s">
        <v>11</v>
      </c>
      <c r="C87" s="12" t="s">
        <v>13</v>
      </c>
      <c r="D87" s="28" t="s">
        <v>13</v>
      </c>
      <c r="E87" s="21">
        <v>12356031.56</v>
      </c>
      <c r="F87" s="19" t="s">
        <v>95</v>
      </c>
      <c r="G87" s="34" t="s">
        <v>13</v>
      </c>
    </row>
    <row r="88" spans="1:7" ht="15" customHeight="1">
      <c r="A88" s="1"/>
      <c r="B88" s="12" t="s">
        <v>11</v>
      </c>
      <c r="C88" s="12" t="s">
        <v>13</v>
      </c>
      <c r="D88" s="28" t="s">
        <v>13</v>
      </c>
      <c r="E88" s="21">
        <v>12356031.56</v>
      </c>
      <c r="F88" s="19" t="s">
        <v>96</v>
      </c>
      <c r="G88" s="34" t="s">
        <v>13</v>
      </c>
    </row>
    <row r="89" spans="1:7" ht="15" customHeight="1">
      <c r="A89" s="1"/>
      <c r="B89" s="12" t="s">
        <v>90</v>
      </c>
      <c r="C89" s="36" t="s">
        <v>92</v>
      </c>
      <c r="D89" s="33">
        <v>1977577.83</v>
      </c>
      <c r="E89" s="21">
        <v>1977577.83</v>
      </c>
      <c r="F89" s="19" t="s">
        <v>97</v>
      </c>
      <c r="G89" s="17">
        <f>D89-E89</f>
        <v>0</v>
      </c>
    </row>
    <row r="90" spans="1:7" ht="15" customHeight="1">
      <c r="A90" s="1"/>
      <c r="B90" s="12" t="s">
        <v>91</v>
      </c>
      <c r="C90" s="36" t="s">
        <v>93</v>
      </c>
      <c r="D90" s="33">
        <v>4160401.29</v>
      </c>
      <c r="E90" s="21">
        <v>4160401.29</v>
      </c>
      <c r="F90" s="19" t="s">
        <v>98</v>
      </c>
      <c r="G90" s="17">
        <f>D90-E90</f>
        <v>0</v>
      </c>
    </row>
    <row r="91" spans="1:7" ht="15" customHeight="1">
      <c r="A91" s="1"/>
      <c r="B91" s="12"/>
      <c r="C91" s="12"/>
      <c r="D91" s="28"/>
      <c r="E91" s="21"/>
      <c r="F91" s="19"/>
      <c r="G91" s="34"/>
    </row>
    <row r="92" spans="1:7" ht="27" customHeight="1">
      <c r="A92" s="45" t="s">
        <v>99</v>
      </c>
      <c r="B92" s="46" t="s">
        <v>13</v>
      </c>
      <c r="C92" s="46" t="s">
        <v>13</v>
      </c>
      <c r="D92" s="47">
        <f>D97+D98</f>
        <v>42217049.68000001</v>
      </c>
      <c r="E92" s="48">
        <f>SUM(E93:E98)</f>
        <v>121299191.69999999</v>
      </c>
      <c r="F92" s="46" t="s">
        <v>13</v>
      </c>
      <c r="G92" s="49">
        <f>G97+G98</f>
        <v>280000</v>
      </c>
    </row>
    <row r="93" spans="1:7" ht="15" customHeight="1">
      <c r="A93" s="1"/>
      <c r="B93" s="12" t="s">
        <v>11</v>
      </c>
      <c r="C93" s="12" t="s">
        <v>13</v>
      </c>
      <c r="D93" s="28" t="s">
        <v>13</v>
      </c>
      <c r="E93" s="21">
        <v>17636031.56</v>
      </c>
      <c r="F93" s="36"/>
      <c r="G93" s="34" t="s">
        <v>13</v>
      </c>
    </row>
    <row r="94" spans="1:7" ht="15" customHeight="1">
      <c r="A94" s="1"/>
      <c r="B94" s="12" t="s">
        <v>11</v>
      </c>
      <c r="C94" s="12" t="s">
        <v>13</v>
      </c>
      <c r="D94" s="28" t="s">
        <v>13</v>
      </c>
      <c r="E94" s="21">
        <v>26454047.34</v>
      </c>
      <c r="F94" s="36"/>
      <c r="G94" s="34" t="s">
        <v>13</v>
      </c>
    </row>
    <row r="95" spans="1:7" ht="15" customHeight="1">
      <c r="A95" s="1"/>
      <c r="B95" s="12" t="s">
        <v>11</v>
      </c>
      <c r="C95" s="12" t="s">
        <v>13</v>
      </c>
      <c r="D95" s="28" t="s">
        <v>13</v>
      </c>
      <c r="E95" s="21">
        <v>17636031.56</v>
      </c>
      <c r="F95" s="36"/>
      <c r="G95" s="34" t="s">
        <v>13</v>
      </c>
    </row>
    <row r="96" spans="1:7" ht="15" customHeight="1">
      <c r="A96" s="1"/>
      <c r="B96" s="12" t="s">
        <v>11</v>
      </c>
      <c r="C96" s="12" t="s">
        <v>13</v>
      </c>
      <c r="D96" s="28" t="s">
        <v>13</v>
      </c>
      <c r="E96" s="32">
        <v>17636031.56</v>
      </c>
      <c r="F96" s="36"/>
      <c r="G96" s="34" t="s">
        <v>13</v>
      </c>
    </row>
    <row r="97" spans="1:7" ht="15" customHeight="1">
      <c r="A97" s="1"/>
      <c r="B97" s="12" t="s">
        <v>100</v>
      </c>
      <c r="C97" s="36" t="s">
        <v>39</v>
      </c>
      <c r="D97" s="33">
        <v>24597163.470000003</v>
      </c>
      <c r="E97" s="21">
        <v>24597163.47</v>
      </c>
      <c r="F97" s="36"/>
      <c r="G97" s="17">
        <f>D97-E97</f>
        <v>0</v>
      </c>
    </row>
    <row r="98" spans="1:7" ht="15" customHeight="1">
      <c r="A98" s="1"/>
      <c r="B98" s="12" t="s">
        <v>101</v>
      </c>
      <c r="C98" s="36" t="s">
        <v>102</v>
      </c>
      <c r="D98" s="33">
        <v>17619886.21</v>
      </c>
      <c r="E98" s="21">
        <v>17339886.21</v>
      </c>
      <c r="F98" s="36" t="s">
        <v>114</v>
      </c>
      <c r="G98" s="17">
        <f>D98-E98</f>
        <v>280000</v>
      </c>
    </row>
    <row r="99" spans="1:7" ht="15" customHeight="1">
      <c r="A99" s="1"/>
      <c r="B99" s="12"/>
      <c r="C99" s="12"/>
      <c r="D99" s="28"/>
      <c r="E99" s="39"/>
      <c r="F99" s="36"/>
      <c r="G99" s="34"/>
    </row>
    <row r="100" spans="1:7" ht="15" customHeight="1">
      <c r="A100" s="50" t="s">
        <v>103</v>
      </c>
      <c r="B100" s="51" t="s">
        <v>13</v>
      </c>
      <c r="C100" s="51" t="s">
        <v>13</v>
      </c>
      <c r="D100" s="52">
        <f>D101+D108</f>
        <v>204834515.92</v>
      </c>
      <c r="E100" s="52">
        <f>E101+E108</f>
        <v>569753106.37</v>
      </c>
      <c r="F100" s="51" t="s">
        <v>13</v>
      </c>
      <c r="G100" s="52">
        <f>G101+G108</f>
        <v>44448958.66</v>
      </c>
    </row>
    <row r="101" spans="1:7" ht="15" customHeight="1">
      <c r="A101" s="53" t="s">
        <v>20</v>
      </c>
      <c r="B101" s="54" t="s">
        <v>13</v>
      </c>
      <c r="C101" s="54" t="s">
        <v>13</v>
      </c>
      <c r="D101" s="55">
        <f>D105+D106</f>
        <v>47129838.04</v>
      </c>
      <c r="E101" s="57">
        <f>SUM(E102:E106)</f>
        <v>167451401.2</v>
      </c>
      <c r="F101" s="54" t="s">
        <v>13</v>
      </c>
      <c r="G101" s="56">
        <f>G105+G106</f>
        <v>44448958.66</v>
      </c>
    </row>
    <row r="102" spans="1:7" ht="15" customHeight="1">
      <c r="A102" s="1"/>
      <c r="B102" s="12" t="s">
        <v>11</v>
      </c>
      <c r="C102" s="12" t="s">
        <v>13</v>
      </c>
      <c r="D102" s="28" t="s">
        <v>13</v>
      </c>
      <c r="E102" s="21">
        <v>39231076.63</v>
      </c>
      <c r="F102" s="19" t="s">
        <v>24</v>
      </c>
      <c r="G102" s="34" t="s">
        <v>13</v>
      </c>
    </row>
    <row r="103" spans="1:7" ht="15" customHeight="1">
      <c r="A103" s="1"/>
      <c r="B103" s="12" t="s">
        <v>11</v>
      </c>
      <c r="C103" s="12" t="s">
        <v>13</v>
      </c>
      <c r="D103" s="28" t="s">
        <v>13</v>
      </c>
      <c r="E103" s="21">
        <v>62769722.59</v>
      </c>
      <c r="F103" s="19" t="s">
        <v>25</v>
      </c>
      <c r="G103" s="34" t="s">
        <v>13</v>
      </c>
    </row>
    <row r="104" spans="1:7" ht="15" customHeight="1">
      <c r="A104" s="1"/>
      <c r="B104" s="12" t="s">
        <v>11</v>
      </c>
      <c r="C104" s="12" t="s">
        <v>13</v>
      </c>
      <c r="D104" s="28" t="s">
        <v>13</v>
      </c>
      <c r="E104" s="21">
        <v>62769722.6</v>
      </c>
      <c r="F104" s="19" t="s">
        <v>45</v>
      </c>
      <c r="G104" s="34" t="s">
        <v>13</v>
      </c>
    </row>
    <row r="105" spans="1:7" ht="15" customHeight="1">
      <c r="A105" s="1"/>
      <c r="B105" s="12" t="s">
        <v>104</v>
      </c>
      <c r="C105" s="14">
        <v>40135</v>
      </c>
      <c r="D105" s="33">
        <v>2680879.38</v>
      </c>
      <c r="E105" s="21">
        <v>2680879.38</v>
      </c>
      <c r="F105" s="19" t="s">
        <v>106</v>
      </c>
      <c r="G105" s="17">
        <f>D105-E105</f>
        <v>0</v>
      </c>
    </row>
    <row r="106" spans="1:7" ht="15" customHeight="1">
      <c r="A106" s="1"/>
      <c r="B106" s="12" t="s">
        <v>105</v>
      </c>
      <c r="C106" s="36" t="s">
        <v>42</v>
      </c>
      <c r="D106" s="33">
        <v>44448958.66</v>
      </c>
      <c r="E106" s="21"/>
      <c r="F106" s="19" t="s">
        <v>13</v>
      </c>
      <c r="G106" s="17">
        <f>D106-E106</f>
        <v>44448958.66</v>
      </c>
    </row>
    <row r="107" spans="1:7" ht="15" customHeight="1">
      <c r="A107" s="1"/>
      <c r="B107" s="12"/>
      <c r="C107" s="12"/>
      <c r="D107" s="28"/>
      <c r="E107" s="21"/>
      <c r="F107" s="19"/>
      <c r="G107" s="34"/>
    </row>
    <row r="108" spans="1:7" ht="15" customHeight="1">
      <c r="A108" s="53" t="s">
        <v>35</v>
      </c>
      <c r="B108" s="54" t="s">
        <v>13</v>
      </c>
      <c r="C108" s="54" t="s">
        <v>13</v>
      </c>
      <c r="D108" s="55">
        <f>D112</f>
        <v>157704677.88</v>
      </c>
      <c r="E108" s="57">
        <f>SUM(E109:E112)</f>
        <v>402301705.17</v>
      </c>
      <c r="F108" s="54" t="s">
        <v>13</v>
      </c>
      <c r="G108" s="56">
        <f>G112</f>
        <v>0</v>
      </c>
    </row>
    <row r="109" spans="1:7" ht="15" customHeight="1">
      <c r="A109" s="1"/>
      <c r="B109" s="12" t="s">
        <v>11</v>
      </c>
      <c r="C109" s="12" t="s">
        <v>13</v>
      </c>
      <c r="D109" s="28" t="s">
        <v>13</v>
      </c>
      <c r="E109" s="21">
        <v>58237387.45</v>
      </c>
      <c r="F109" s="36" t="s">
        <v>44</v>
      </c>
      <c r="G109" s="34" t="s">
        <v>13</v>
      </c>
    </row>
    <row r="110" spans="1:7" ht="15" customHeight="1">
      <c r="A110" s="1"/>
      <c r="B110" s="12" t="s">
        <v>11</v>
      </c>
      <c r="C110" s="12" t="s">
        <v>13</v>
      </c>
      <c r="D110" s="28" t="s">
        <v>13</v>
      </c>
      <c r="E110" s="21">
        <v>93179819.92</v>
      </c>
      <c r="F110" s="36" t="s">
        <v>25</v>
      </c>
      <c r="G110" s="34" t="s">
        <v>13</v>
      </c>
    </row>
    <row r="111" spans="1:7" ht="15" customHeight="1">
      <c r="A111" s="1"/>
      <c r="B111" s="12" t="s">
        <v>11</v>
      </c>
      <c r="C111" s="12" t="s">
        <v>13</v>
      </c>
      <c r="D111" s="28" t="s">
        <v>13</v>
      </c>
      <c r="E111" s="21">
        <v>93179819.92</v>
      </c>
      <c r="F111" s="36" t="s">
        <v>45</v>
      </c>
      <c r="G111" s="34" t="s">
        <v>13</v>
      </c>
    </row>
    <row r="112" spans="1:7" ht="15" customHeight="1">
      <c r="A112" s="1"/>
      <c r="B112" s="12" t="s">
        <v>107</v>
      </c>
      <c r="C112" s="14">
        <v>40164</v>
      </c>
      <c r="D112" s="33">
        <v>157704677.88</v>
      </c>
      <c r="E112" s="33">
        <v>157704677.88</v>
      </c>
      <c r="F112" s="19" t="s">
        <v>108</v>
      </c>
      <c r="G112" s="17">
        <f>D112-E112</f>
        <v>0</v>
      </c>
    </row>
    <row r="113" spans="1:7" ht="15" customHeight="1">
      <c r="A113" s="1"/>
      <c r="B113" s="12"/>
      <c r="C113" s="36"/>
      <c r="D113" s="33"/>
      <c r="E113" s="21"/>
      <c r="F113" s="19"/>
      <c r="G113" s="17"/>
    </row>
    <row r="114" spans="1:7" ht="15" customHeight="1">
      <c r="A114" s="2" t="s">
        <v>109</v>
      </c>
      <c r="B114" s="58" t="s">
        <v>13</v>
      </c>
      <c r="C114" s="58" t="s">
        <v>13</v>
      </c>
      <c r="D114" s="59">
        <f>D8+D83+D100</f>
        <v>584889823.63</v>
      </c>
      <c r="E114" s="59">
        <f>E8+E83+E100</f>
        <v>1541790706.27</v>
      </c>
      <c r="F114" s="61" t="s">
        <v>13</v>
      </c>
      <c r="G114" s="60">
        <f>G8+G83+G100</f>
        <v>124035991.3</v>
      </c>
    </row>
    <row r="115" spans="1:7" ht="15" customHeight="1">
      <c r="A115" s="62" t="s">
        <v>110</v>
      </c>
      <c r="B115" s="12"/>
      <c r="C115" s="12"/>
      <c r="D115" s="28"/>
      <c r="E115" s="21"/>
      <c r="F115" s="36"/>
      <c r="G115" s="34"/>
    </row>
    <row r="117" spans="1:7" ht="16.5">
      <c r="A117" s="65" t="s">
        <v>111</v>
      </c>
      <c r="B117" s="65"/>
      <c r="C117" s="65"/>
      <c r="D117" s="65"/>
      <c r="E117" s="65"/>
      <c r="F117" s="65"/>
      <c r="G117" s="65"/>
    </row>
    <row r="118" spans="1:3" ht="16.5">
      <c r="A118" s="5" t="s">
        <v>112</v>
      </c>
      <c r="B118" s="5"/>
      <c r="C118" s="5"/>
    </row>
    <row r="119" spans="1:8" ht="14.25" customHeight="1">
      <c r="A119" s="63" t="s">
        <v>113</v>
      </c>
      <c r="B119" s="5"/>
      <c r="C119" s="5"/>
      <c r="D119" s="5"/>
      <c r="E119" s="5"/>
      <c r="F119" s="5"/>
      <c r="G119" s="5"/>
      <c r="H119" s="5"/>
    </row>
  </sheetData>
  <sheetProtection/>
  <mergeCells count="1">
    <mergeCell ref="A117:G117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lsestakova</dc:creator>
  <cp:keywords/>
  <dc:description/>
  <cp:lastModifiedBy>akubik</cp:lastModifiedBy>
  <cp:lastPrinted>2010-09-20T09:11:29Z</cp:lastPrinted>
  <dcterms:created xsi:type="dcterms:W3CDTF">2010-07-29T10:54:06Z</dcterms:created>
  <dcterms:modified xsi:type="dcterms:W3CDTF">2010-09-21T11:42:26Z</dcterms:modified>
  <cp:category/>
  <cp:version/>
  <cp:contentType/>
  <cp:contentStatus/>
</cp:coreProperties>
</file>