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SUMÁR_KRAJE" sheetId="1" r:id="rId1"/>
    <sheet name="Bratislava" sheetId="2" r:id="rId2"/>
    <sheet name="Trnava" sheetId="3" r:id="rId3"/>
    <sheet name="Nitra" sheetId="4" r:id="rId4"/>
    <sheet name="Trenčín" sheetId="5" r:id="rId5"/>
    <sheet name="B. Bystrica" sheetId="6" r:id="rId6"/>
    <sheet name="Žilina" sheetId="7" r:id="rId7"/>
    <sheet name="Prešov" sheetId="8" r:id="rId8"/>
    <sheet name="Košice" sheetId="9" r:id="rId9"/>
  </sheets>
  <externalReferences>
    <externalReference r:id="rId12"/>
  </externalReferences>
  <definedNames/>
  <calcPr fullCalcOnLoad="1"/>
</workbook>
</file>

<file path=xl/comments4.xml><?xml version="1.0" encoding="utf-8"?>
<comments xmlns="http://schemas.openxmlformats.org/spreadsheetml/2006/main">
  <authors>
    <author>Ladislav Szak?llos</author>
  </authors>
  <commentList>
    <comment ref="G11" authorId="0">
      <text>
        <r>
          <rPr>
            <b/>
            <sz val="8"/>
            <rFont val="Tahoma"/>
            <family val="2"/>
          </rPr>
          <t>Ladislav Szakállos:</t>
        </r>
        <r>
          <rPr>
            <sz val="8"/>
            <rFont val="Tahoma"/>
            <family val="2"/>
          </rPr>
          <t xml:space="preserve">
+ 2 chalupy</t>
        </r>
      </text>
    </comment>
  </commentList>
</comments>
</file>

<file path=xl/comments6.xml><?xml version="1.0" encoding="utf-8"?>
<comments xmlns="http://schemas.openxmlformats.org/spreadsheetml/2006/main">
  <authors>
    <author>Ladislav Szak?llos</author>
  </authors>
  <commentList>
    <comment ref="G22" authorId="0">
      <text>
        <r>
          <rPr>
            <b/>
            <sz val="8"/>
            <rFont val="Tahoma"/>
            <family val="2"/>
          </rPr>
          <t>Ladislav Szakállos:</t>
        </r>
        <r>
          <rPr>
            <sz val="8"/>
            <rFont val="Tahoma"/>
            <family val="2"/>
          </rPr>
          <t xml:space="preserve">
+ 2 chalupy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G13" authorId="0">
      <text>
        <r>
          <rPr>
            <b/>
            <sz val="8"/>
            <color indexed="8"/>
            <rFont val="Times New Roman"/>
            <family val="1"/>
          </rPr>
          <t xml:space="preserve">Ladislav Szakállos:
</t>
        </r>
        <r>
          <rPr>
            <sz val="8"/>
            <color indexed="8"/>
            <rFont val="Times New Roman"/>
            <family val="1"/>
          </rPr>
          <t>+ 2 chalupy</t>
        </r>
      </text>
    </comment>
  </commentList>
</comments>
</file>

<file path=xl/sharedStrings.xml><?xml version="1.0" encoding="utf-8"?>
<sst xmlns="http://schemas.openxmlformats.org/spreadsheetml/2006/main" count="310" uniqueCount="220">
  <si>
    <t>P.č.</t>
  </si>
  <si>
    <t>Obec</t>
  </si>
  <si>
    <t>Poškodený nebytový priestor</t>
  </si>
  <si>
    <t>Poškodený bytový priestor</t>
  </si>
  <si>
    <t>Zrútený dom</t>
  </si>
  <si>
    <t>Počet domácností CELKOM</t>
  </si>
  <si>
    <t>Počet domácností s DOSPELÝMI osobami</t>
  </si>
  <si>
    <t>Počet domácností s 1 dieťaťom</t>
  </si>
  <si>
    <t>Počet domácností s 2 deťmi</t>
  </si>
  <si>
    <t>Počet domácností s 3 deťmi</t>
  </si>
  <si>
    <t>Počet domácností s 4 a viac deťmi</t>
  </si>
  <si>
    <t>Nitriansky kraj</t>
  </si>
  <si>
    <t>Smolnícka Huta</t>
  </si>
  <si>
    <t>Smolník</t>
  </si>
  <si>
    <t>Švedlár</t>
  </si>
  <si>
    <t>Obvod</t>
  </si>
  <si>
    <t>Selce</t>
  </si>
  <si>
    <t>ObÚ Banská Bystrica</t>
  </si>
  <si>
    <t>Závadka nad Hronom</t>
  </si>
  <si>
    <t>Pohronská Polhora</t>
  </si>
  <si>
    <t>ObÚ Brezno</t>
  </si>
  <si>
    <t>ObÚ Lučenec</t>
  </si>
  <si>
    <t>Abovce</t>
  </si>
  <si>
    <t>ObÚ Rimavská Sobota</t>
  </si>
  <si>
    <t>Ďurkovce</t>
  </si>
  <si>
    <t>ObÚ Veľký Krtíš</t>
  </si>
  <si>
    <t>Hontianske Moravce</t>
  </si>
  <si>
    <t>Súdovce</t>
  </si>
  <si>
    <t>Sudince</t>
  </si>
  <si>
    <t>Kosorín</t>
  </si>
  <si>
    <t>Lovčica - Trubín</t>
  </si>
  <si>
    <t>Horná Ždáňa</t>
  </si>
  <si>
    <t>Dolná Ždáňa</t>
  </si>
  <si>
    <t>Dolná Trnávka</t>
  </si>
  <si>
    <t>Prestavlky</t>
  </si>
  <si>
    <t>Slaská</t>
  </si>
  <si>
    <t>Janová Lehota</t>
  </si>
  <si>
    <t>Lutila</t>
  </si>
  <si>
    <t>Lovča</t>
  </si>
  <si>
    <t>Kunešov</t>
  </si>
  <si>
    <t>Lúčky</t>
  </si>
  <si>
    <t>Kopernica</t>
  </si>
  <si>
    <t>Horná Ves</t>
  </si>
  <si>
    <t xml:space="preserve">Horné Hámre </t>
  </si>
  <si>
    <t>Voznica</t>
  </si>
  <si>
    <t>Rudno nad Hronom</t>
  </si>
  <si>
    <t>Hodruša - Hámre</t>
  </si>
  <si>
    <t>Beluj</t>
  </si>
  <si>
    <t>Prenčov</t>
  </si>
  <si>
    <t>ObÚ Žiar nad Hronom</t>
  </si>
  <si>
    <t>Sumár v EUR</t>
  </si>
  <si>
    <t xml:space="preserve">Kraj </t>
  </si>
  <si>
    <t>Bratislava</t>
  </si>
  <si>
    <t>Trnava</t>
  </si>
  <si>
    <t>Nitra</t>
  </si>
  <si>
    <t>Trenčín</t>
  </si>
  <si>
    <t xml:space="preserve">Banska Bystrica </t>
  </si>
  <si>
    <t>Žilina</t>
  </si>
  <si>
    <t xml:space="preserve">Prešov </t>
  </si>
  <si>
    <t>Košice</t>
  </si>
  <si>
    <t>Nedožery-Brezany</t>
  </si>
  <si>
    <t>Krásno</t>
  </si>
  <si>
    <t>Nováky</t>
  </si>
  <si>
    <t>Lipník</t>
  </si>
  <si>
    <t>Bystričany</t>
  </si>
  <si>
    <t>Malá Čausa</t>
  </si>
  <si>
    <t>Jalovec</t>
  </si>
  <si>
    <t>Chrenovec-Brusno</t>
  </si>
  <si>
    <t>Prievidza</t>
  </si>
  <si>
    <t>Handlová</t>
  </si>
  <si>
    <t>Ráztočno</t>
  </si>
  <si>
    <t>Nedanovce</t>
  </si>
  <si>
    <t>Veľká Čausa</t>
  </si>
  <si>
    <t>Sebedražie</t>
  </si>
  <si>
    <t>Nová Bystrica</t>
  </si>
  <si>
    <t>Višňové</t>
  </si>
  <si>
    <t>Rajecké Teplice</t>
  </si>
  <si>
    <t>Hôrky</t>
  </si>
  <si>
    <t>Turie</t>
  </si>
  <si>
    <t>Lutiše</t>
  </si>
  <si>
    <t>Rudinka</t>
  </si>
  <si>
    <t>Horný Vadičov</t>
  </si>
  <si>
    <t>Kysucký Lieskovec</t>
  </si>
  <si>
    <t>Belá</t>
  </si>
  <si>
    <t>Lietava</t>
  </si>
  <si>
    <t>Varín</t>
  </si>
  <si>
    <t>Porúbka</t>
  </si>
  <si>
    <t>Kunerád</t>
  </si>
  <si>
    <t>Lysica</t>
  </si>
  <si>
    <t>Stránske</t>
  </si>
  <si>
    <t>Kamenná Poruba</t>
  </si>
  <si>
    <t>Krasňany</t>
  </si>
  <si>
    <t>Lietavská Lúčka</t>
  </si>
  <si>
    <t>Dolný Vadičov</t>
  </si>
  <si>
    <t>Konská</t>
  </si>
  <si>
    <t>Gbeľany</t>
  </si>
  <si>
    <t>Stráža</t>
  </si>
  <si>
    <t>Radoľa</t>
  </si>
  <si>
    <t>Lopušné Pažite</t>
  </si>
  <si>
    <t>Žabokreky</t>
  </si>
  <si>
    <t>Belá Dulice</t>
  </si>
  <si>
    <t>Benice</t>
  </si>
  <si>
    <t>Blažovce</t>
  </si>
  <si>
    <t>Bodorová</t>
  </si>
  <si>
    <t>Budiš</t>
  </si>
  <si>
    <t>Diakova</t>
  </si>
  <si>
    <t>Dolný Kalník</t>
  </si>
  <si>
    <t>Dražkovce</t>
  </si>
  <si>
    <t>Dubové</t>
  </si>
  <si>
    <t>Háj</t>
  </si>
  <si>
    <t>Horná Štubňa</t>
  </si>
  <si>
    <t>Horný Kalník</t>
  </si>
  <si>
    <t>Jasenovo</t>
  </si>
  <si>
    <t>Kaľamenová</t>
  </si>
  <si>
    <t>Košťany nad Turcom</t>
  </si>
  <si>
    <t>Krpeľany</t>
  </si>
  <si>
    <t>Liešno</t>
  </si>
  <si>
    <t>Rakovo</t>
  </si>
  <si>
    <t>Rudno</t>
  </si>
  <si>
    <t>Sklabiňa</t>
  </si>
  <si>
    <t>Sklenné</t>
  </si>
  <si>
    <t>Slovany</t>
  </si>
  <si>
    <t>Socovce</t>
  </si>
  <si>
    <t>Sučany</t>
  </si>
  <si>
    <t>Turček</t>
  </si>
  <si>
    <t>Turčianske Jaseno</t>
  </si>
  <si>
    <t>Vrícko</t>
  </si>
  <si>
    <t>Turčianske Teplice</t>
  </si>
  <si>
    <t>Martin</t>
  </si>
  <si>
    <t>Spolu v EUR</t>
  </si>
  <si>
    <t>Lenartovce</t>
  </si>
  <si>
    <t>Kluknava</t>
  </si>
  <si>
    <t>Henclová</t>
  </si>
  <si>
    <t>Baďan</t>
  </si>
  <si>
    <t xml:space="preserve">Trenčiansky kraj </t>
  </si>
  <si>
    <t>Bratislavský kraj</t>
  </si>
  <si>
    <t>Trnavský kraj</t>
  </si>
  <si>
    <t>Žilinský kraj</t>
  </si>
  <si>
    <t>Banskobystrický kraj</t>
  </si>
  <si>
    <t>Košický kraj</t>
  </si>
  <si>
    <t>Krnča</t>
  </si>
  <si>
    <t>Svätý Peter</t>
  </si>
  <si>
    <t>Sľažany</t>
  </si>
  <si>
    <t>Zalaba</t>
  </si>
  <si>
    <t>Pečenice</t>
  </si>
  <si>
    <t>Malé Kozmálovce</t>
  </si>
  <si>
    <t xml:space="preserve">Kremnické Bane </t>
  </si>
  <si>
    <t>Lipová</t>
  </si>
  <si>
    <t>Ortuťová</t>
  </si>
  <si>
    <t>Vyšný Kručov</t>
  </si>
  <si>
    <t>Chlmec</t>
  </si>
  <si>
    <t>Chminianska Nová Ves</t>
  </si>
  <si>
    <t>Stráňany</t>
  </si>
  <si>
    <t>Potoky</t>
  </si>
  <si>
    <t>Vislava</t>
  </si>
  <si>
    <t>Vyškovce</t>
  </si>
  <si>
    <t>Chotča</t>
  </si>
  <si>
    <t>Duplín</t>
  </si>
  <si>
    <t>Beňadikovce</t>
  </si>
  <si>
    <t>Mlynárovce</t>
  </si>
  <si>
    <t>Okrúhle</t>
  </si>
  <si>
    <t>Radoma</t>
  </si>
  <si>
    <t>Rakovčík</t>
  </si>
  <si>
    <t>Rovné</t>
  </si>
  <si>
    <t>Čaklov</t>
  </si>
  <si>
    <t>Čičava</t>
  </si>
  <si>
    <t>Rudľov</t>
  </si>
  <si>
    <t>Soľ</t>
  </si>
  <si>
    <t>Zámutov</t>
  </si>
  <si>
    <t>ObÚ Prievidza</t>
  </si>
  <si>
    <t>ObÚ Čadca</t>
  </si>
  <si>
    <t>ObÚ Žilina</t>
  </si>
  <si>
    <t>ObÚ Martin</t>
  </si>
  <si>
    <t>ObÚ Bardejov</t>
  </si>
  <si>
    <t>ObÚ Prešov</t>
  </si>
  <si>
    <t>ObÚ Svidník</t>
  </si>
  <si>
    <t>ObÚ Vranov nad Topľou</t>
  </si>
  <si>
    <t>ObÚ Humenné</t>
  </si>
  <si>
    <t>ObÚ Stará Ľubovňa</t>
  </si>
  <si>
    <t>ObÚ Stropkov</t>
  </si>
  <si>
    <t>Prešovský kraj</t>
  </si>
  <si>
    <t>ObÚ Topoľčany</t>
  </si>
  <si>
    <t>ObÚ Komárno</t>
  </si>
  <si>
    <t>ObÚ Zaté Moravce</t>
  </si>
  <si>
    <t>ObÚ Levice</t>
  </si>
  <si>
    <t>Hliník nad Hronom</t>
  </si>
  <si>
    <t>Žiar nad Hronom</t>
  </si>
  <si>
    <t>ObÚ Gelnica</t>
  </si>
  <si>
    <t>ObÚ Partizánske</t>
  </si>
  <si>
    <t>ObÚ Kysucké Nové Mesto</t>
  </si>
  <si>
    <t>ObÚ Turčianske Teplice</t>
  </si>
  <si>
    <t>ObÚ Krupina</t>
  </si>
  <si>
    <t>ObÚ Banská Štiavnica</t>
  </si>
  <si>
    <t>ObÚ Žarnovica</t>
  </si>
  <si>
    <t>Šar.Štiavník</t>
  </si>
  <si>
    <t>Suma celkovo ObÚ v EUR</t>
  </si>
  <si>
    <t>Suma celkovo ObÚ v sídle kraja v EUR</t>
  </si>
  <si>
    <t>Rakša</t>
  </si>
  <si>
    <t>ObÚ Bánovce nad Bebravou</t>
  </si>
  <si>
    <t>Vyhne</t>
  </si>
  <si>
    <t>ObÚ Zvolen</t>
  </si>
  <si>
    <t>Miezgovce</t>
  </si>
  <si>
    <t>Dolný Badín</t>
  </si>
  <si>
    <t>Počet rodinných domov a bytových domov, ktoré boli zasiahnuté povodňami vrátane domácností, počtu dospelých osôb v domácnosti a počtu nezaopatrených detí v Nitrianskom kraji</t>
  </si>
  <si>
    <t>Počet rodinných domov a bytových domov, ktoré boli zasiahnuté povodňami vrátane domácností, počtu dospelých osôb v domácnosti a počtu nezaopatrených detí v Trenčianskom kraji</t>
  </si>
  <si>
    <t>Počet rodinných domov a bytových domov, ktoré boli zasiahnuté povodňami vrátane domácností, počtu dospelých osôb v domácnosti a počtu nezaopatrených detí v Banskobystrickom kraji</t>
  </si>
  <si>
    <t>Počet rodinných domov a bytových domov, ktoré boli zasiahnuté povodňami vrátane domácností, počtu dospelých osôb v domácnosti a počtu nezaopatrených detí v Prešovskom kraji</t>
  </si>
  <si>
    <t>Počet rodinných domov a bytových domov, ktoré boli zasiahnuté povodňami vrátane domácností, počtu dospelých osôb v domácnosti a počtu nezaopatrených detí v Košickom kraji</t>
  </si>
  <si>
    <t>Počet rodinných domov a bytových domov, ktoré boli zasiahnuté povodňami vrátane domácností, počtu dospelých osôb v domácnosti a počtu nezaopatrených detí v Bratislavskom kraji</t>
  </si>
  <si>
    <t>Počet rodinných domov a bytových domov, ktoré boli zasiahnuté povodňami vrátane domácností, počtu dospelých osôb v domácnosti a počtu nezaopatrených detí v Trnavskom kraji</t>
  </si>
  <si>
    <t>Počet rodinných domov a bytových domov, ktoré boli zasiahnuté povodňami 03. 08. – 16. 08. 2010 vrátane domácností, počtu dospelých osôb v domácnosti a počtu nezaopatrených detí v Žilinskom kraji</t>
  </si>
  <si>
    <t>Poškodený nebytový priestor v EUR</t>
  </si>
  <si>
    <t>Poškodený bytový priestor v EUR</t>
  </si>
  <si>
    <t>Zrútený dom v EUR</t>
  </si>
  <si>
    <t>Domácností s 1 dieťaťom v EUR</t>
  </si>
  <si>
    <t>Domácností s 2 deťmi v EUR</t>
  </si>
  <si>
    <t>Domácností s 3 deťmi v EUR</t>
  </si>
  <si>
    <t>Domácností s 4 a viac deťmi v EUR</t>
  </si>
  <si>
    <t>Príloha</t>
  </si>
  <si>
    <t>Sumár predpokladaných výdavkov na finančný príspevok pre rodiny postihnuté povodňami v mesiacoch júl a august 2010 na rodinných domoch, bytových domoch a príspevkov na domácnosti podľa počtu nezaopatrených detí v EUR - podľa prvého variantu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</si>
</sst>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2"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double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vertical="top"/>
    </xf>
    <xf numFmtId="0" fontId="2" fillId="17" borderId="17" xfId="0" applyFont="1" applyFill="1" applyBorder="1" applyAlignment="1">
      <alignment horizontal="center" vertical="center" wrapText="1"/>
    </xf>
    <xf numFmtId="0" fontId="2" fillId="17" borderId="17" xfId="0" applyFont="1" applyFill="1" applyBorder="1" applyAlignment="1">
      <alignment horizontal="center" vertical="top" wrapText="1"/>
    </xf>
    <xf numFmtId="0" fontId="2" fillId="17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0" fillId="0" borderId="21" xfId="0" applyFont="1" applyBorder="1" applyAlignment="1">
      <alignment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right" vertical="center"/>
    </xf>
    <xf numFmtId="0" fontId="12" fillId="0" borderId="2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2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27" fillId="0" borderId="24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0" fontId="27" fillId="0" borderId="17" xfId="0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9" fillId="0" borderId="2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4" xfId="0" applyFont="1" applyBorder="1" applyAlignment="1">
      <alignment horizontal="right" vertical="center" wrapText="1"/>
    </xf>
    <xf numFmtId="0" fontId="12" fillId="0" borderId="31" xfId="0" applyFont="1" applyBorder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right" vertical="center"/>
    </xf>
    <xf numFmtId="0" fontId="7" fillId="25" borderId="11" xfId="0" applyFont="1" applyFill="1" applyBorder="1" applyAlignment="1">
      <alignment vertical="center"/>
    </xf>
    <xf numFmtId="0" fontId="7" fillId="25" borderId="11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8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8" fillId="0" borderId="17" xfId="0" applyFont="1" applyBorder="1" applyAlignment="1">
      <alignment horizontal="right" vertical="center"/>
    </xf>
    <xf numFmtId="0" fontId="3" fillId="0" borderId="34" xfId="0" applyFont="1" applyFill="1" applyBorder="1" applyAlignment="1">
      <alignment horizontal="left" vertical="center" wrapText="1"/>
    </xf>
    <xf numFmtId="3" fontId="3" fillId="0" borderId="34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28" fillId="0" borderId="1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8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24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0" fontId="28" fillId="0" borderId="17" xfId="0" applyFont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25" borderId="11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vertical="center"/>
    </xf>
    <xf numFmtId="1" fontId="19" fillId="0" borderId="0" xfId="0" applyNumberFormat="1" applyFont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27" fillId="0" borderId="24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28" fillId="0" borderId="46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0" fillId="0" borderId="47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19" fillId="0" borderId="47" xfId="0" applyFont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6" fillId="0" borderId="49" xfId="0" applyFont="1" applyBorder="1" applyAlignment="1">
      <alignment horizontal="left" vertical="center"/>
    </xf>
    <xf numFmtId="0" fontId="19" fillId="0" borderId="18" xfId="0" applyFont="1" applyBorder="1" applyAlignment="1">
      <alignment horizontal="right" vertical="center"/>
    </xf>
    <xf numFmtId="0" fontId="19" fillId="0" borderId="45" xfId="0" applyFont="1" applyBorder="1" applyAlignment="1">
      <alignment horizontal="right" vertical="center"/>
    </xf>
    <xf numFmtId="0" fontId="27" fillId="0" borderId="46" xfId="0" applyFont="1" applyBorder="1" applyAlignment="1">
      <alignment horizontal="right" vertical="center"/>
    </xf>
    <xf numFmtId="0" fontId="10" fillId="0" borderId="23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7" fillId="0" borderId="42" xfId="0" applyFont="1" applyBorder="1" applyAlignment="1">
      <alignment vertical="center"/>
    </xf>
    <xf numFmtId="0" fontId="3" fillId="0" borderId="3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7" fillId="0" borderId="51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10" fillId="0" borderId="52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cek.UCO\Local%20Settings\Temporary%20Internet%20Files\Content.Outlook\EN253FZN\Tab%20%20&#269;%205_j&#250;l_august%202010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rdejov"/>
      <sheetName val="Humenné"/>
      <sheetName val="Kežmarok"/>
      <sheetName val="Poprad"/>
      <sheetName val="Prešov"/>
      <sheetName val="Stará Ľubovňa"/>
      <sheetName val="Stropkov"/>
      <sheetName val="Svidník"/>
      <sheetName val="Vranov"/>
      <sheetName val="Kr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2" max="2" width="17.57421875" style="0" customWidth="1"/>
    <col min="3" max="3" width="12.28125" style="0" customWidth="1"/>
    <col min="4" max="4" width="11.8515625" style="0" customWidth="1"/>
    <col min="5" max="5" width="11.00390625" style="0" customWidth="1"/>
    <col min="6" max="8" width="11.140625" style="0" customWidth="1"/>
    <col min="9" max="9" width="11.00390625" style="0" customWidth="1"/>
    <col min="10" max="10" width="11.421875" style="0" customWidth="1"/>
  </cols>
  <sheetData>
    <row r="1" ht="10.5" customHeight="1"/>
    <row r="2" spans="1:10" ht="39.75" customHeight="1">
      <c r="A2" s="44"/>
      <c r="B2" s="165" t="s">
        <v>219</v>
      </c>
      <c r="C2" s="165"/>
      <c r="D2" s="165"/>
      <c r="E2" s="165"/>
      <c r="F2" s="165"/>
      <c r="G2" s="165"/>
      <c r="H2" s="165"/>
      <c r="I2" s="165"/>
      <c r="J2" s="45" t="s">
        <v>218</v>
      </c>
    </row>
    <row r="3" spans="1:10" ht="51.75" thickBot="1">
      <c r="A3" s="164" t="s">
        <v>0</v>
      </c>
      <c r="B3" s="13" t="s">
        <v>51</v>
      </c>
      <c r="C3" s="13" t="s">
        <v>211</v>
      </c>
      <c r="D3" s="13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  <c r="J3" s="13" t="s">
        <v>196</v>
      </c>
    </row>
    <row r="4" spans="1:11" ht="15">
      <c r="A4" s="163">
        <v>1</v>
      </c>
      <c r="B4" s="155" t="s">
        <v>52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156">
        <v>0</v>
      </c>
      <c r="K4" s="46"/>
    </row>
    <row r="5" spans="1:11" ht="15">
      <c r="A5" s="3">
        <v>2</v>
      </c>
      <c r="B5" s="67" t="s">
        <v>53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67">
        <v>0</v>
      </c>
      <c r="K5" s="46"/>
    </row>
    <row r="6" spans="1:11" ht="15">
      <c r="A6" s="3">
        <v>3</v>
      </c>
      <c r="B6" s="67" t="s">
        <v>54</v>
      </c>
      <c r="C6" s="35">
        <v>18000</v>
      </c>
      <c r="D6" s="35">
        <v>30000</v>
      </c>
      <c r="E6" s="35">
        <v>6000</v>
      </c>
      <c r="F6" s="35">
        <v>1100</v>
      </c>
      <c r="G6" s="35">
        <v>3000</v>
      </c>
      <c r="H6" s="35">
        <v>1500</v>
      </c>
      <c r="I6" s="35">
        <v>1000</v>
      </c>
      <c r="J6" s="67">
        <f aca="true" t="shared" si="0" ref="J6:J11">SUM(C6:I6)</f>
        <v>60600</v>
      </c>
      <c r="K6" s="46"/>
    </row>
    <row r="7" spans="1:11" ht="15">
      <c r="A7" s="3">
        <v>4</v>
      </c>
      <c r="B7" s="67" t="s">
        <v>55</v>
      </c>
      <c r="C7" s="35">
        <v>2683200</v>
      </c>
      <c r="D7" s="35">
        <v>460000</v>
      </c>
      <c r="E7" s="35">
        <v>27000</v>
      </c>
      <c r="F7" s="35">
        <v>144100</v>
      </c>
      <c r="G7" s="35">
        <v>258000</v>
      </c>
      <c r="H7" s="35">
        <v>39600</v>
      </c>
      <c r="I7" s="35">
        <v>14500</v>
      </c>
      <c r="J7" s="67">
        <f t="shared" si="0"/>
        <v>3626400</v>
      </c>
      <c r="K7" s="46"/>
    </row>
    <row r="8" spans="1:11" ht="15">
      <c r="A8" s="3">
        <v>5</v>
      </c>
      <c r="B8" s="67" t="s">
        <v>56</v>
      </c>
      <c r="C8" s="35">
        <v>305400</v>
      </c>
      <c r="D8" s="35">
        <v>825000</v>
      </c>
      <c r="E8" s="35">
        <v>0</v>
      </c>
      <c r="F8" s="35">
        <v>19900</v>
      </c>
      <c r="G8" s="35">
        <v>44700</v>
      </c>
      <c r="H8" s="35">
        <v>9600</v>
      </c>
      <c r="I8" s="35">
        <v>7000</v>
      </c>
      <c r="J8" s="67">
        <f t="shared" si="0"/>
        <v>1211600</v>
      </c>
      <c r="K8" s="46"/>
    </row>
    <row r="9" spans="1:11" ht="15">
      <c r="A9" s="3">
        <v>6</v>
      </c>
      <c r="B9" s="67" t="s">
        <v>57</v>
      </c>
      <c r="C9" s="35">
        <v>534300</v>
      </c>
      <c r="D9" s="35">
        <v>179000</v>
      </c>
      <c r="E9" s="35">
        <v>9000</v>
      </c>
      <c r="F9" s="35">
        <v>28200</v>
      </c>
      <c r="G9" s="35">
        <v>78000</v>
      </c>
      <c r="H9" s="35">
        <v>18600</v>
      </c>
      <c r="I9" s="35">
        <v>5500</v>
      </c>
      <c r="J9" s="67">
        <f t="shared" si="0"/>
        <v>852600</v>
      </c>
      <c r="K9" s="46"/>
    </row>
    <row r="10" spans="1:11" ht="15">
      <c r="A10" s="3">
        <v>7</v>
      </c>
      <c r="B10" s="67" t="s">
        <v>58</v>
      </c>
      <c r="C10" s="35">
        <v>78600</v>
      </c>
      <c r="D10" s="35">
        <v>105000</v>
      </c>
      <c r="E10" s="35">
        <v>0</v>
      </c>
      <c r="F10" s="35">
        <v>4000</v>
      </c>
      <c r="G10" s="35">
        <v>10500</v>
      </c>
      <c r="H10" s="35">
        <v>7500</v>
      </c>
      <c r="I10" s="35">
        <v>14500</v>
      </c>
      <c r="J10" s="67">
        <f t="shared" si="0"/>
        <v>220100</v>
      </c>
      <c r="K10" s="46"/>
    </row>
    <row r="11" spans="1:11" ht="15">
      <c r="A11" s="3">
        <v>8</v>
      </c>
      <c r="B11" s="67" t="s">
        <v>59</v>
      </c>
      <c r="C11" s="35">
        <v>9000</v>
      </c>
      <c r="D11" s="35">
        <v>7000</v>
      </c>
      <c r="E11" s="35">
        <v>0</v>
      </c>
      <c r="F11" s="35">
        <v>500</v>
      </c>
      <c r="G11" s="35">
        <v>1500</v>
      </c>
      <c r="H11" s="35">
        <v>900</v>
      </c>
      <c r="I11" s="35">
        <v>0</v>
      </c>
      <c r="J11" s="67">
        <f t="shared" si="0"/>
        <v>18900</v>
      </c>
      <c r="K11" s="46"/>
    </row>
    <row r="12" spans="1:11" ht="15.75" thickBot="1">
      <c r="A12" s="46"/>
      <c r="B12" s="44"/>
      <c r="C12" s="45"/>
      <c r="D12" s="45"/>
      <c r="E12" s="45"/>
      <c r="F12" s="45"/>
      <c r="G12" s="157"/>
      <c r="H12" s="45"/>
      <c r="I12" s="45"/>
      <c r="J12" s="44"/>
      <c r="K12" s="46"/>
    </row>
    <row r="13" spans="1:11" ht="15.75" thickBot="1">
      <c r="A13" s="158"/>
      <c r="B13" s="159" t="s">
        <v>129</v>
      </c>
      <c r="C13" s="160">
        <f aca="true" t="shared" si="1" ref="C13:J13">SUM(C4:C11)</f>
        <v>3628500</v>
      </c>
      <c r="D13" s="161">
        <f t="shared" si="1"/>
        <v>1606000</v>
      </c>
      <c r="E13" s="161">
        <f t="shared" si="1"/>
        <v>42000</v>
      </c>
      <c r="F13" s="161">
        <f t="shared" si="1"/>
        <v>197800</v>
      </c>
      <c r="G13" s="22">
        <f t="shared" si="1"/>
        <v>395700</v>
      </c>
      <c r="H13" s="161">
        <f t="shared" si="1"/>
        <v>77700</v>
      </c>
      <c r="I13" s="161">
        <f t="shared" si="1"/>
        <v>42500</v>
      </c>
      <c r="J13" s="162">
        <f t="shared" si="1"/>
        <v>5990200</v>
      </c>
      <c r="K13" s="46"/>
    </row>
    <row r="14" spans="1:11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7.57421875" style="0" customWidth="1"/>
    <col min="2" max="2" width="8.421875" style="0" customWidth="1"/>
  </cols>
  <sheetData>
    <row r="1" spans="1:12" ht="36" customHeight="1">
      <c r="A1" s="165" t="s">
        <v>208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"/>
    </row>
    <row r="2" spans="1:12" ht="77.25" thickBot="1">
      <c r="A2" s="13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5" t="s">
        <v>195</v>
      </c>
    </row>
    <row r="3" spans="1:12" ht="15.75" thickBot="1">
      <c r="A3" s="166" t="s">
        <v>135</v>
      </c>
      <c r="B3" s="166"/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3">
        <v>0</v>
      </c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</sheetData>
  <sheetProtection/>
  <mergeCells count="2">
    <mergeCell ref="A1:K1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421875" style="0" bestFit="1" customWidth="1"/>
    <col min="2" max="2" width="19.28125" style="0" customWidth="1"/>
    <col min="3" max="3" width="10.8515625" style="0" customWidth="1"/>
    <col min="4" max="4" width="10.421875" style="0" customWidth="1"/>
    <col min="7" max="7" width="8.7109375" style="0" bestFit="1" customWidth="1"/>
  </cols>
  <sheetData>
    <row r="1" spans="1:11" ht="36" customHeight="1">
      <c r="A1" s="165" t="s">
        <v>209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2" ht="77.25" thickBot="1">
      <c r="A2" s="13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5" t="s">
        <v>195</v>
      </c>
    </row>
    <row r="3" spans="1:12" ht="15.75" thickBot="1">
      <c r="A3" s="167" t="s">
        <v>136</v>
      </c>
      <c r="B3" s="168"/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3">
        <v>0</v>
      </c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</sheetData>
  <sheetProtection/>
  <mergeCells count="2">
    <mergeCell ref="A1:K1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3.7109375" style="0" bestFit="1" customWidth="1"/>
    <col min="2" max="2" width="23.8515625" style="0" bestFit="1" customWidth="1"/>
    <col min="3" max="3" width="10.00390625" style="0" customWidth="1"/>
    <col min="4" max="4" width="10.140625" style="0" customWidth="1"/>
    <col min="5" max="5" width="8.7109375" style="0" customWidth="1"/>
  </cols>
  <sheetData>
    <row r="1" ht="6.75" customHeight="1"/>
    <row r="2" spans="1:11" ht="35.25" customHeight="1">
      <c r="A2" s="1"/>
      <c r="B2" s="169" t="s">
        <v>203</v>
      </c>
      <c r="C2" s="169"/>
      <c r="D2" s="169"/>
      <c r="E2" s="169"/>
      <c r="F2" s="169"/>
      <c r="G2" s="169"/>
      <c r="H2" s="169"/>
      <c r="I2" s="169"/>
      <c r="J2" s="169"/>
      <c r="K2" s="169"/>
    </row>
    <row r="3" spans="1:12" ht="77.25" thickBot="1">
      <c r="A3" s="13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195</v>
      </c>
    </row>
    <row r="4" spans="1:12" ht="15">
      <c r="A4" s="24">
        <v>1</v>
      </c>
      <c r="B4" s="25" t="s">
        <v>140</v>
      </c>
      <c r="C4" s="26">
        <v>6</v>
      </c>
      <c r="D4" s="26">
        <v>2</v>
      </c>
      <c r="E4" s="26">
        <v>0</v>
      </c>
      <c r="F4" s="26">
        <v>6</v>
      </c>
      <c r="G4" s="26">
        <v>6</v>
      </c>
      <c r="H4" s="26">
        <v>0</v>
      </c>
      <c r="I4" s="26">
        <v>0</v>
      </c>
      <c r="J4" s="26">
        <v>0</v>
      </c>
      <c r="K4" s="26">
        <v>0</v>
      </c>
      <c r="L4" s="27"/>
    </row>
    <row r="5" spans="1:12" ht="15">
      <c r="A5" s="28"/>
      <c r="B5" s="29" t="s">
        <v>181</v>
      </c>
      <c r="C5" s="30">
        <v>6</v>
      </c>
      <c r="D5" s="31">
        <v>2</v>
      </c>
      <c r="E5" s="31">
        <v>0</v>
      </c>
      <c r="F5" s="31">
        <v>6</v>
      </c>
      <c r="G5" s="31">
        <v>6</v>
      </c>
      <c r="H5" s="31">
        <v>0</v>
      </c>
      <c r="I5" s="31">
        <v>0</v>
      </c>
      <c r="J5" s="31">
        <v>0</v>
      </c>
      <c r="K5" s="31">
        <v>0</v>
      </c>
      <c r="L5" s="32">
        <v>3800</v>
      </c>
    </row>
    <row r="6" spans="1:12" ht="15">
      <c r="A6" s="33">
        <v>1</v>
      </c>
      <c r="B6" s="34" t="s">
        <v>141</v>
      </c>
      <c r="C6" s="35">
        <v>0</v>
      </c>
      <c r="D6" s="35">
        <v>13</v>
      </c>
      <c r="E6" s="35">
        <v>1</v>
      </c>
      <c r="F6" s="35">
        <v>14</v>
      </c>
      <c r="G6" s="35">
        <v>10</v>
      </c>
      <c r="H6" s="35">
        <v>1</v>
      </c>
      <c r="I6" s="35">
        <v>2</v>
      </c>
      <c r="J6" s="35">
        <v>0</v>
      </c>
      <c r="K6" s="35">
        <v>1</v>
      </c>
      <c r="L6" s="36"/>
    </row>
    <row r="7" spans="1:12" ht="15">
      <c r="A7" s="28"/>
      <c r="B7" s="29" t="s">
        <v>182</v>
      </c>
      <c r="C7" s="31">
        <v>0</v>
      </c>
      <c r="D7" s="31">
        <v>13</v>
      </c>
      <c r="E7" s="31">
        <v>1</v>
      </c>
      <c r="F7" s="31">
        <v>14</v>
      </c>
      <c r="G7" s="31">
        <v>10</v>
      </c>
      <c r="H7" s="31">
        <v>1</v>
      </c>
      <c r="I7" s="31">
        <v>2</v>
      </c>
      <c r="J7" s="31">
        <v>0</v>
      </c>
      <c r="K7" s="31">
        <v>1</v>
      </c>
      <c r="L7" s="32">
        <v>17200</v>
      </c>
    </row>
    <row r="8" spans="1:12" ht="15">
      <c r="A8" s="33">
        <v>1</v>
      </c>
      <c r="B8" s="34" t="s">
        <v>142</v>
      </c>
      <c r="C8" s="35">
        <v>39</v>
      </c>
      <c r="D8" s="35">
        <v>0</v>
      </c>
      <c r="E8" s="35">
        <v>0</v>
      </c>
      <c r="F8" s="35">
        <v>39</v>
      </c>
      <c r="G8" s="35">
        <v>26</v>
      </c>
      <c r="H8" s="35">
        <v>4</v>
      </c>
      <c r="I8" s="35">
        <v>6</v>
      </c>
      <c r="J8" s="35">
        <v>3</v>
      </c>
      <c r="K8" s="35">
        <v>0</v>
      </c>
      <c r="L8" s="32"/>
    </row>
    <row r="9" spans="1:12" s="20" customFormat="1" ht="15">
      <c r="A9" s="28"/>
      <c r="B9" s="29" t="s">
        <v>183</v>
      </c>
      <c r="C9" s="31">
        <v>39</v>
      </c>
      <c r="D9" s="31">
        <v>0</v>
      </c>
      <c r="E9" s="31">
        <v>0</v>
      </c>
      <c r="F9" s="31">
        <v>39</v>
      </c>
      <c r="G9" s="31">
        <v>26</v>
      </c>
      <c r="H9" s="31">
        <v>4</v>
      </c>
      <c r="I9" s="31">
        <v>6</v>
      </c>
      <c r="J9" s="31">
        <v>3</v>
      </c>
      <c r="K9" s="31">
        <v>0</v>
      </c>
      <c r="L9" s="32">
        <v>14800</v>
      </c>
    </row>
    <row r="10" spans="1:12" ht="15">
      <c r="A10" s="33">
        <v>1</v>
      </c>
      <c r="B10" s="34" t="s">
        <v>143</v>
      </c>
      <c r="C10" s="35">
        <v>9</v>
      </c>
      <c r="D10" s="35">
        <v>8</v>
      </c>
      <c r="E10" s="35">
        <v>0</v>
      </c>
      <c r="F10" s="35">
        <v>17</v>
      </c>
      <c r="G10" s="35">
        <v>10</v>
      </c>
      <c r="H10" s="35">
        <v>4</v>
      </c>
      <c r="I10" s="35">
        <v>2</v>
      </c>
      <c r="J10" s="35">
        <v>1</v>
      </c>
      <c r="K10" s="35">
        <v>0</v>
      </c>
      <c r="L10" s="32"/>
    </row>
    <row r="11" spans="1:12" ht="15">
      <c r="A11" s="33">
        <v>2</v>
      </c>
      <c r="B11" s="34" t="s">
        <v>144</v>
      </c>
      <c r="C11" s="35">
        <v>1</v>
      </c>
      <c r="D11" s="35">
        <v>0</v>
      </c>
      <c r="E11" s="35">
        <v>0</v>
      </c>
      <c r="F11" s="35">
        <v>1</v>
      </c>
      <c r="G11" s="35">
        <v>1</v>
      </c>
      <c r="H11" s="35">
        <v>0</v>
      </c>
      <c r="I11" s="35">
        <v>0</v>
      </c>
      <c r="J11" s="35">
        <v>0</v>
      </c>
      <c r="K11" s="35">
        <v>0</v>
      </c>
      <c r="L11" s="32"/>
    </row>
    <row r="12" spans="1:12" ht="15">
      <c r="A12" s="33">
        <v>3</v>
      </c>
      <c r="B12" s="34" t="s">
        <v>145</v>
      </c>
      <c r="C12" s="35">
        <v>5</v>
      </c>
      <c r="D12" s="35">
        <v>7</v>
      </c>
      <c r="E12" s="35">
        <v>1</v>
      </c>
      <c r="F12" s="35">
        <v>12</v>
      </c>
      <c r="G12" s="35">
        <v>8</v>
      </c>
      <c r="H12" s="35">
        <v>2</v>
      </c>
      <c r="I12" s="35">
        <v>0</v>
      </c>
      <c r="J12" s="35">
        <v>1</v>
      </c>
      <c r="K12" s="35">
        <v>1</v>
      </c>
      <c r="L12" s="32"/>
    </row>
    <row r="13" spans="1:12" ht="15.75" thickBot="1">
      <c r="A13" s="37"/>
      <c r="B13" s="29" t="s">
        <v>184</v>
      </c>
      <c r="C13" s="38">
        <v>15</v>
      </c>
      <c r="D13" s="38">
        <v>15</v>
      </c>
      <c r="E13" s="38">
        <v>1</v>
      </c>
      <c r="F13" s="38">
        <v>30</v>
      </c>
      <c r="G13" s="38">
        <v>19</v>
      </c>
      <c r="H13" s="38">
        <v>6</v>
      </c>
      <c r="I13" s="38">
        <v>2</v>
      </c>
      <c r="J13" s="38">
        <v>2</v>
      </c>
      <c r="K13" s="38">
        <v>1</v>
      </c>
      <c r="L13" s="39">
        <v>24800</v>
      </c>
    </row>
    <row r="14" spans="1:12" ht="15.75" thickBot="1">
      <c r="A14" s="40"/>
      <c r="B14" s="41" t="s">
        <v>11</v>
      </c>
      <c r="C14" s="42">
        <f>SUM(C5+C9+C13)</f>
        <v>60</v>
      </c>
      <c r="D14" s="42">
        <f>SUM(D5+D7+D13)</f>
        <v>30</v>
      </c>
      <c r="E14" s="42">
        <f>SUM(E5+E7+E13)</f>
        <v>2</v>
      </c>
      <c r="F14" s="42">
        <f aca="true" t="shared" si="0" ref="F14:K14">SUM(F5+F7+F9+F13)</f>
        <v>89</v>
      </c>
      <c r="G14" s="42">
        <f t="shared" si="0"/>
        <v>61</v>
      </c>
      <c r="H14" s="42">
        <f t="shared" si="0"/>
        <v>11</v>
      </c>
      <c r="I14" s="42">
        <f t="shared" si="0"/>
        <v>10</v>
      </c>
      <c r="J14" s="42">
        <f t="shared" si="0"/>
        <v>5</v>
      </c>
      <c r="K14" s="42">
        <f t="shared" si="0"/>
        <v>2</v>
      </c>
      <c r="L14" s="43"/>
    </row>
    <row r="15" spans="1:12" ht="15">
      <c r="A15" s="44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6"/>
    </row>
    <row r="16" spans="1:12" ht="15.75" thickBot="1">
      <c r="A16" s="44"/>
      <c r="B16" s="47" t="s">
        <v>50</v>
      </c>
      <c r="C16" s="48">
        <f>SUM(C14*300)</f>
        <v>18000</v>
      </c>
      <c r="D16" s="48">
        <f>SUM(D14*1000)</f>
        <v>30000</v>
      </c>
      <c r="E16" s="48">
        <f>SUM(E14*3000)</f>
        <v>6000</v>
      </c>
      <c r="F16" s="48"/>
      <c r="G16" s="48"/>
      <c r="H16" s="48">
        <f>SUM(H14*100)</f>
        <v>1100</v>
      </c>
      <c r="I16" s="48">
        <f>SUM(I14*300)</f>
        <v>3000</v>
      </c>
      <c r="J16" s="48">
        <f>SUM(J14*300)</f>
        <v>1500</v>
      </c>
      <c r="K16" s="48">
        <f>SUM(K14*500)</f>
        <v>1000</v>
      </c>
      <c r="L16" s="49">
        <f>SUM(L4:L13)</f>
        <v>60600</v>
      </c>
    </row>
    <row r="17" spans="1:11" ht="15.75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4.57421875" style="0" customWidth="1"/>
    <col min="2" max="2" width="27.57421875" style="0" customWidth="1"/>
    <col min="3" max="3" width="10.28125" style="0" customWidth="1"/>
    <col min="4" max="4" width="10.140625" style="0" customWidth="1"/>
  </cols>
  <sheetData>
    <row r="1" spans="1:12" ht="30.75" customHeight="1">
      <c r="A1" s="1"/>
      <c r="B1" s="165" t="s">
        <v>204</v>
      </c>
      <c r="C1" s="165"/>
      <c r="D1" s="165"/>
      <c r="E1" s="165"/>
      <c r="F1" s="165"/>
      <c r="G1" s="165"/>
      <c r="H1" s="165"/>
      <c r="I1" s="165"/>
      <c r="J1" s="165"/>
      <c r="K1" s="165"/>
      <c r="L1" s="1"/>
    </row>
    <row r="2" spans="1:12" ht="77.25" thickBot="1">
      <c r="A2" s="13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195</v>
      </c>
    </row>
    <row r="3" spans="1:12" ht="15">
      <c r="A3" s="81">
        <v>1</v>
      </c>
      <c r="B3" s="50" t="s">
        <v>60</v>
      </c>
      <c r="C3" s="51">
        <v>114</v>
      </c>
      <c r="D3" s="51">
        <v>4</v>
      </c>
      <c r="E3" s="51">
        <v>0</v>
      </c>
      <c r="F3" s="51">
        <v>118</v>
      </c>
      <c r="G3" s="51">
        <v>118</v>
      </c>
      <c r="H3" s="26">
        <v>21</v>
      </c>
      <c r="I3" s="26">
        <v>10</v>
      </c>
      <c r="J3" s="26">
        <v>4</v>
      </c>
      <c r="K3" s="26">
        <v>0</v>
      </c>
      <c r="L3" s="52"/>
    </row>
    <row r="4" spans="1:12" ht="15">
      <c r="A4" s="82">
        <v>2</v>
      </c>
      <c r="B4" s="53" t="s">
        <v>62</v>
      </c>
      <c r="C4" s="54">
        <v>17</v>
      </c>
      <c r="D4" s="54">
        <v>5</v>
      </c>
      <c r="E4" s="54">
        <v>0</v>
      </c>
      <c r="F4" s="54">
        <v>17</v>
      </c>
      <c r="G4" s="54">
        <v>17</v>
      </c>
      <c r="H4" s="35">
        <v>2</v>
      </c>
      <c r="I4" s="35">
        <v>1</v>
      </c>
      <c r="J4" s="35">
        <v>1</v>
      </c>
      <c r="K4" s="35">
        <v>0</v>
      </c>
      <c r="L4" s="52"/>
    </row>
    <row r="5" spans="1:12" ht="15">
      <c r="A5" s="82">
        <v>3</v>
      </c>
      <c r="B5" s="53" t="s">
        <v>63</v>
      </c>
      <c r="C5" s="54">
        <v>3</v>
      </c>
      <c r="D5" s="54">
        <v>1</v>
      </c>
      <c r="E5" s="54">
        <v>0</v>
      </c>
      <c r="F5" s="54">
        <v>3</v>
      </c>
      <c r="G5" s="54">
        <v>3</v>
      </c>
      <c r="H5" s="35"/>
      <c r="I5" s="35">
        <v>0</v>
      </c>
      <c r="J5" s="35">
        <v>0</v>
      </c>
      <c r="K5" s="35">
        <v>0</v>
      </c>
      <c r="L5" s="35"/>
    </row>
    <row r="6" spans="1:12" ht="15">
      <c r="A6" s="82">
        <v>4</v>
      </c>
      <c r="B6" s="53" t="s">
        <v>64</v>
      </c>
      <c r="C6" s="54">
        <v>17</v>
      </c>
      <c r="D6" s="54">
        <v>0</v>
      </c>
      <c r="E6" s="54">
        <v>0</v>
      </c>
      <c r="F6" s="54">
        <v>17</v>
      </c>
      <c r="G6" s="54">
        <v>17</v>
      </c>
      <c r="H6" s="35">
        <v>1</v>
      </c>
      <c r="I6" s="35">
        <v>2</v>
      </c>
      <c r="J6" s="35">
        <v>0</v>
      </c>
      <c r="K6" s="35">
        <v>0</v>
      </c>
      <c r="L6" s="35"/>
    </row>
    <row r="7" spans="1:12" ht="15">
      <c r="A7" s="82">
        <v>5</v>
      </c>
      <c r="B7" s="55" t="s">
        <v>65</v>
      </c>
      <c r="C7" s="54">
        <v>32</v>
      </c>
      <c r="D7" s="54">
        <v>14</v>
      </c>
      <c r="E7" s="54">
        <v>0</v>
      </c>
      <c r="F7" s="54">
        <v>39</v>
      </c>
      <c r="G7" s="54">
        <v>39</v>
      </c>
      <c r="H7" s="35">
        <v>7</v>
      </c>
      <c r="I7" s="35">
        <v>4</v>
      </c>
      <c r="J7" s="35">
        <v>0</v>
      </c>
      <c r="K7" s="35">
        <v>0</v>
      </c>
      <c r="L7" s="35"/>
    </row>
    <row r="8" spans="1:12" ht="15">
      <c r="A8" s="82">
        <v>6</v>
      </c>
      <c r="B8" s="53" t="s">
        <v>66</v>
      </c>
      <c r="C8" s="54">
        <v>41</v>
      </c>
      <c r="D8" s="54">
        <v>24</v>
      </c>
      <c r="E8" s="54">
        <v>1</v>
      </c>
      <c r="F8" s="54">
        <v>66</v>
      </c>
      <c r="G8" s="54">
        <v>65</v>
      </c>
      <c r="H8" s="35">
        <v>19</v>
      </c>
      <c r="I8" s="35">
        <v>19</v>
      </c>
      <c r="J8" s="35">
        <v>1</v>
      </c>
      <c r="K8" s="35">
        <v>0</v>
      </c>
      <c r="L8" s="35"/>
    </row>
    <row r="9" spans="1:12" ht="15">
      <c r="A9" s="82">
        <v>7</v>
      </c>
      <c r="B9" s="53" t="s">
        <v>67</v>
      </c>
      <c r="C9" s="54">
        <v>106</v>
      </c>
      <c r="D9" s="54">
        <v>49</v>
      </c>
      <c r="E9" s="54">
        <v>7</v>
      </c>
      <c r="F9" s="54">
        <v>118</v>
      </c>
      <c r="G9" s="54">
        <v>118</v>
      </c>
      <c r="H9" s="35">
        <v>14</v>
      </c>
      <c r="I9" s="35">
        <v>17</v>
      </c>
      <c r="J9" s="35">
        <v>4</v>
      </c>
      <c r="K9" s="35">
        <v>1</v>
      </c>
      <c r="L9" s="35"/>
    </row>
    <row r="10" spans="1:12" ht="15">
      <c r="A10" s="82">
        <v>8</v>
      </c>
      <c r="B10" s="55" t="s">
        <v>68</v>
      </c>
      <c r="C10" s="51">
        <v>5280</v>
      </c>
      <c r="D10" s="51">
        <v>284</v>
      </c>
      <c r="E10" s="54">
        <v>0</v>
      </c>
      <c r="F10" s="54">
        <v>5203</v>
      </c>
      <c r="G10" s="54">
        <v>5203</v>
      </c>
      <c r="H10" s="35">
        <v>717</v>
      </c>
      <c r="I10" s="35">
        <v>410</v>
      </c>
      <c r="J10" s="35">
        <v>66</v>
      </c>
      <c r="K10" s="35">
        <v>14</v>
      </c>
      <c r="L10" s="35"/>
    </row>
    <row r="11" spans="1:12" ht="15">
      <c r="A11" s="82">
        <v>9</v>
      </c>
      <c r="B11" s="53" t="s">
        <v>69</v>
      </c>
      <c r="C11" s="54">
        <v>3061</v>
      </c>
      <c r="D11" s="54">
        <v>20</v>
      </c>
      <c r="E11" s="54">
        <v>0</v>
      </c>
      <c r="F11" s="54">
        <v>3061</v>
      </c>
      <c r="G11" s="54">
        <v>3061</v>
      </c>
      <c r="H11" s="35">
        <v>617</v>
      </c>
      <c r="I11" s="35">
        <v>360</v>
      </c>
      <c r="J11" s="35">
        <v>54</v>
      </c>
      <c r="K11" s="35">
        <v>13</v>
      </c>
      <c r="L11" s="35"/>
    </row>
    <row r="12" spans="1:12" ht="15">
      <c r="A12" s="82">
        <v>10</v>
      </c>
      <c r="B12" s="53" t="s">
        <v>70</v>
      </c>
      <c r="C12" s="54">
        <v>99</v>
      </c>
      <c r="D12" s="54">
        <v>25</v>
      </c>
      <c r="E12" s="54">
        <v>1</v>
      </c>
      <c r="F12" s="54">
        <v>124</v>
      </c>
      <c r="G12" s="54">
        <v>116</v>
      </c>
      <c r="H12" s="35">
        <v>16</v>
      </c>
      <c r="I12" s="35">
        <v>12</v>
      </c>
      <c r="J12" s="35">
        <v>1</v>
      </c>
      <c r="K12" s="35">
        <v>0</v>
      </c>
      <c r="L12" s="35"/>
    </row>
    <row r="13" spans="1:12" ht="15">
      <c r="A13" s="82">
        <v>11</v>
      </c>
      <c r="B13" s="53" t="s">
        <v>72</v>
      </c>
      <c r="C13" s="54">
        <v>67</v>
      </c>
      <c r="D13" s="54">
        <v>18</v>
      </c>
      <c r="E13" s="54">
        <v>0</v>
      </c>
      <c r="F13" s="54">
        <v>67</v>
      </c>
      <c r="G13" s="54">
        <v>67</v>
      </c>
      <c r="H13" s="35">
        <v>12</v>
      </c>
      <c r="I13" s="35">
        <v>10</v>
      </c>
      <c r="J13" s="35">
        <v>1</v>
      </c>
      <c r="K13" s="35">
        <v>1</v>
      </c>
      <c r="L13" s="56"/>
    </row>
    <row r="14" spans="1:12" ht="15">
      <c r="A14" s="82">
        <v>12</v>
      </c>
      <c r="B14" s="57" t="s">
        <v>73</v>
      </c>
      <c r="C14" s="58">
        <v>8</v>
      </c>
      <c r="D14" s="58">
        <v>1</v>
      </c>
      <c r="E14" s="58">
        <v>0</v>
      </c>
      <c r="F14" s="58">
        <v>9</v>
      </c>
      <c r="G14" s="58">
        <v>9</v>
      </c>
      <c r="H14" s="59">
        <v>3</v>
      </c>
      <c r="I14" s="59">
        <v>0</v>
      </c>
      <c r="J14" s="59">
        <v>0</v>
      </c>
      <c r="K14" s="59">
        <v>0</v>
      </c>
      <c r="L14" s="56"/>
    </row>
    <row r="15" spans="1:12" ht="15">
      <c r="A15" s="83"/>
      <c r="B15" s="60" t="s">
        <v>169</v>
      </c>
      <c r="C15" s="61">
        <f aca="true" t="shared" si="0" ref="C15:H15">SUM(C1:C14)</f>
        <v>8845</v>
      </c>
      <c r="D15" s="30">
        <f t="shared" si="0"/>
        <v>445</v>
      </c>
      <c r="E15" s="30">
        <f t="shared" si="0"/>
        <v>9</v>
      </c>
      <c r="F15" s="30">
        <f t="shared" si="0"/>
        <v>8842</v>
      </c>
      <c r="G15" s="30">
        <f t="shared" si="0"/>
        <v>8833</v>
      </c>
      <c r="H15" s="30">
        <f t="shared" si="0"/>
        <v>1429</v>
      </c>
      <c r="I15" s="30">
        <f>SUM(I3:I14)</f>
        <v>845</v>
      </c>
      <c r="J15" s="30">
        <v>132</v>
      </c>
      <c r="K15" s="30">
        <v>29</v>
      </c>
      <c r="L15" s="56">
        <v>3576000</v>
      </c>
    </row>
    <row r="16" spans="1:12" ht="15">
      <c r="A16" s="82">
        <v>1</v>
      </c>
      <c r="B16" s="62" t="s">
        <v>61</v>
      </c>
      <c r="C16" s="54">
        <v>74</v>
      </c>
      <c r="D16" s="54">
        <v>12</v>
      </c>
      <c r="E16" s="54">
        <v>0</v>
      </c>
      <c r="F16" s="54">
        <v>79</v>
      </c>
      <c r="G16" s="54">
        <v>79</v>
      </c>
      <c r="H16" s="35">
        <v>9</v>
      </c>
      <c r="I16" s="35">
        <v>14</v>
      </c>
      <c r="J16" s="35">
        <v>0</v>
      </c>
      <c r="K16" s="35">
        <v>0</v>
      </c>
      <c r="L16" s="56"/>
    </row>
    <row r="17" spans="1:12" ht="15">
      <c r="A17" s="82">
        <v>2</v>
      </c>
      <c r="B17" s="63" t="s">
        <v>71</v>
      </c>
      <c r="C17" s="54">
        <v>15</v>
      </c>
      <c r="D17" s="54">
        <v>0</v>
      </c>
      <c r="E17" s="54">
        <v>0</v>
      </c>
      <c r="F17" s="54">
        <v>15</v>
      </c>
      <c r="G17" s="54">
        <v>15</v>
      </c>
      <c r="H17" s="35">
        <v>1</v>
      </c>
      <c r="I17" s="35">
        <v>0</v>
      </c>
      <c r="J17" s="35">
        <v>0</v>
      </c>
      <c r="K17" s="35">
        <v>0</v>
      </c>
      <c r="L17" s="56"/>
    </row>
    <row r="18" spans="1:12" ht="15">
      <c r="A18" s="83"/>
      <c r="B18" s="64" t="s">
        <v>188</v>
      </c>
      <c r="C18" s="65">
        <f aca="true" t="shared" si="1" ref="C18:K18">SUM(C16:C17)</f>
        <v>89</v>
      </c>
      <c r="D18" s="65">
        <f t="shared" si="1"/>
        <v>12</v>
      </c>
      <c r="E18" s="65">
        <f t="shared" si="1"/>
        <v>0</v>
      </c>
      <c r="F18" s="65">
        <f t="shared" si="1"/>
        <v>94</v>
      </c>
      <c r="G18" s="65">
        <f t="shared" si="1"/>
        <v>94</v>
      </c>
      <c r="H18" s="65">
        <f t="shared" si="1"/>
        <v>10</v>
      </c>
      <c r="I18" s="65">
        <f t="shared" si="1"/>
        <v>14</v>
      </c>
      <c r="J18" s="65">
        <f t="shared" si="1"/>
        <v>0</v>
      </c>
      <c r="K18" s="65">
        <f t="shared" si="1"/>
        <v>0</v>
      </c>
      <c r="L18" s="66">
        <v>43900</v>
      </c>
    </row>
    <row r="19" spans="1:12" ht="15">
      <c r="A19" s="33">
        <v>1</v>
      </c>
      <c r="B19" s="67" t="s">
        <v>201</v>
      </c>
      <c r="C19" s="68">
        <v>10</v>
      </c>
      <c r="D19" s="68">
        <v>3</v>
      </c>
      <c r="E19" s="68">
        <v>0</v>
      </c>
      <c r="F19" s="68">
        <v>11</v>
      </c>
      <c r="G19" s="68">
        <v>7</v>
      </c>
      <c r="H19" s="68">
        <v>2</v>
      </c>
      <c r="I19" s="68">
        <v>1</v>
      </c>
      <c r="J19" s="68">
        <v>0</v>
      </c>
      <c r="K19" s="68">
        <v>0</v>
      </c>
      <c r="L19" s="56"/>
    </row>
    <row r="20" spans="1:12" ht="15" customHeight="1" thickBot="1">
      <c r="A20" s="84"/>
      <c r="B20" s="69" t="s">
        <v>198</v>
      </c>
      <c r="C20" s="70">
        <v>10</v>
      </c>
      <c r="D20" s="71">
        <v>3</v>
      </c>
      <c r="E20" s="71">
        <v>0</v>
      </c>
      <c r="F20" s="71">
        <v>11</v>
      </c>
      <c r="G20" s="71">
        <v>7</v>
      </c>
      <c r="H20" s="71">
        <v>2</v>
      </c>
      <c r="I20" s="71">
        <v>1</v>
      </c>
      <c r="J20" s="71">
        <v>0</v>
      </c>
      <c r="K20" s="71">
        <v>0</v>
      </c>
      <c r="L20" s="72">
        <v>6500</v>
      </c>
    </row>
    <row r="21" spans="1:12" ht="15.75" thickBot="1">
      <c r="A21" s="85"/>
      <c r="B21" s="73" t="s">
        <v>134</v>
      </c>
      <c r="C21" s="74">
        <f>SUM(C15+C18+C20)</f>
        <v>8944</v>
      </c>
      <c r="D21" s="75">
        <f>SUM(D15+D18+D20)</f>
        <v>460</v>
      </c>
      <c r="E21" s="75">
        <f>SUM(E15+E18+E20)</f>
        <v>9</v>
      </c>
      <c r="F21" s="76">
        <v>8933</v>
      </c>
      <c r="G21" s="77">
        <v>8924</v>
      </c>
      <c r="H21" s="77">
        <f>SUM(H15+H18+H20)</f>
        <v>1441</v>
      </c>
      <c r="I21" s="77">
        <f>SUM(I15+I18+I20)</f>
        <v>860</v>
      </c>
      <c r="J21" s="75">
        <v>132</v>
      </c>
      <c r="K21" s="78">
        <v>29</v>
      </c>
      <c r="L21" s="79"/>
    </row>
    <row r="22" spans="1:12" ht="15.75" thickBot="1">
      <c r="A22" s="47" t="s">
        <v>50</v>
      </c>
      <c r="B22" s="47"/>
      <c r="C22" s="48">
        <f>SUM(C21*300)</f>
        <v>2683200</v>
      </c>
      <c r="D22" s="48">
        <f>SUM(D21*1000)</f>
        <v>460000</v>
      </c>
      <c r="E22" s="48">
        <f>SUM(E21*3000)</f>
        <v>27000</v>
      </c>
      <c r="F22" s="48"/>
      <c r="G22" s="48"/>
      <c r="H22" s="48">
        <f>SUM(H21*100)</f>
        <v>144100</v>
      </c>
      <c r="I22" s="48">
        <f>SUM(I21*300)</f>
        <v>258000</v>
      </c>
      <c r="J22" s="48">
        <f>SUM(J21*300)</f>
        <v>39600</v>
      </c>
      <c r="K22" s="48">
        <f>SUM(K21*500)</f>
        <v>14500</v>
      </c>
      <c r="L22" s="80">
        <f>SUM(C22:K22)</f>
        <v>3626400</v>
      </c>
    </row>
    <row r="23" ht="15.75" thickTop="1">
      <c r="L23" s="1"/>
    </row>
    <row r="24" ht="15">
      <c r="L24" s="1"/>
    </row>
    <row r="25" ht="15">
      <c r="L25" s="1"/>
    </row>
    <row r="26" ht="15">
      <c r="L26" s="1"/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3.7109375" style="0" bestFit="1" customWidth="1"/>
    <col min="2" max="2" width="26.28125" style="0" customWidth="1"/>
    <col min="3" max="3" width="10.140625" style="0" customWidth="1"/>
    <col min="4" max="4" width="10.00390625" style="0" customWidth="1"/>
  </cols>
  <sheetData>
    <row r="1" spans="1:12" ht="38.25" customHeight="1">
      <c r="A1" s="1"/>
      <c r="B1" s="169" t="s">
        <v>205</v>
      </c>
      <c r="C1" s="169"/>
      <c r="D1" s="169"/>
      <c r="E1" s="169"/>
      <c r="F1" s="169"/>
      <c r="G1" s="169"/>
      <c r="H1" s="169"/>
      <c r="I1" s="169"/>
      <c r="J1" s="169"/>
      <c r="K1" s="169"/>
      <c r="L1" s="1"/>
    </row>
    <row r="2" spans="1:12" ht="77.25" thickBot="1">
      <c r="A2" s="13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195</v>
      </c>
    </row>
    <row r="3" spans="1:12" ht="15">
      <c r="A3" s="86">
        <v>1</v>
      </c>
      <c r="B3" s="87" t="s">
        <v>16</v>
      </c>
      <c r="C3" s="88">
        <v>25</v>
      </c>
      <c r="D3" s="88">
        <v>11</v>
      </c>
      <c r="E3" s="88">
        <v>0</v>
      </c>
      <c r="F3" s="88">
        <v>29</v>
      </c>
      <c r="G3" s="88">
        <v>29</v>
      </c>
      <c r="H3" s="88">
        <v>7</v>
      </c>
      <c r="I3" s="88">
        <v>1</v>
      </c>
      <c r="J3" s="88">
        <v>2</v>
      </c>
      <c r="K3" s="88">
        <v>1</v>
      </c>
      <c r="L3" s="36"/>
    </row>
    <row r="4" spans="1:12" ht="15">
      <c r="A4" s="33"/>
      <c r="B4" s="89" t="s">
        <v>17</v>
      </c>
      <c r="C4" s="90">
        <f aca="true" t="shared" si="0" ref="C4:K4">SUM(C3:C3)</f>
        <v>25</v>
      </c>
      <c r="D4" s="90">
        <f t="shared" si="0"/>
        <v>11</v>
      </c>
      <c r="E4" s="90">
        <f t="shared" si="0"/>
        <v>0</v>
      </c>
      <c r="F4" s="90">
        <f t="shared" si="0"/>
        <v>29</v>
      </c>
      <c r="G4" s="90">
        <f t="shared" si="0"/>
        <v>29</v>
      </c>
      <c r="H4" s="90">
        <f t="shared" si="0"/>
        <v>7</v>
      </c>
      <c r="I4" s="90">
        <f t="shared" si="0"/>
        <v>1</v>
      </c>
      <c r="J4" s="90">
        <f t="shared" si="0"/>
        <v>2</v>
      </c>
      <c r="K4" s="90">
        <f t="shared" si="0"/>
        <v>1</v>
      </c>
      <c r="L4" s="91">
        <v>20600</v>
      </c>
    </row>
    <row r="5" spans="1:12" ht="15">
      <c r="A5" s="24">
        <v>1</v>
      </c>
      <c r="B5" s="25" t="s">
        <v>18</v>
      </c>
      <c r="C5" s="92">
        <v>3</v>
      </c>
      <c r="D5" s="92">
        <v>91</v>
      </c>
      <c r="E5" s="92">
        <v>0</v>
      </c>
      <c r="F5" s="92">
        <v>75</v>
      </c>
      <c r="G5" s="92">
        <v>50</v>
      </c>
      <c r="H5" s="92">
        <v>11</v>
      </c>
      <c r="I5" s="92">
        <v>12</v>
      </c>
      <c r="J5" s="92">
        <v>1</v>
      </c>
      <c r="K5" s="92">
        <v>1</v>
      </c>
      <c r="L5" s="93"/>
    </row>
    <row r="6" spans="1:12" ht="15">
      <c r="A6" s="86">
        <v>2</v>
      </c>
      <c r="B6" s="94" t="s">
        <v>19</v>
      </c>
      <c r="C6" s="58">
        <v>0</v>
      </c>
      <c r="D6" s="58">
        <v>1</v>
      </c>
      <c r="E6" s="58">
        <v>0</v>
      </c>
      <c r="F6" s="58">
        <v>2</v>
      </c>
      <c r="G6" s="58">
        <v>1</v>
      </c>
      <c r="H6" s="58">
        <v>1</v>
      </c>
      <c r="I6" s="58">
        <v>0</v>
      </c>
      <c r="J6" s="58">
        <v>0</v>
      </c>
      <c r="K6" s="58">
        <v>0</v>
      </c>
      <c r="L6" s="95"/>
    </row>
    <row r="7" spans="1:12" ht="15">
      <c r="A7" s="33"/>
      <c r="B7" s="89" t="s">
        <v>20</v>
      </c>
      <c r="C7" s="90">
        <f aca="true" t="shared" si="1" ref="C7:K7">SUM(C5:C6)</f>
        <v>3</v>
      </c>
      <c r="D7" s="90">
        <f t="shared" si="1"/>
        <v>92</v>
      </c>
      <c r="E7" s="90">
        <f t="shared" si="1"/>
        <v>0</v>
      </c>
      <c r="F7" s="90">
        <f t="shared" si="1"/>
        <v>77</v>
      </c>
      <c r="G7" s="90">
        <f t="shared" si="1"/>
        <v>51</v>
      </c>
      <c r="H7" s="90">
        <f t="shared" si="1"/>
        <v>12</v>
      </c>
      <c r="I7" s="90">
        <f t="shared" si="1"/>
        <v>12</v>
      </c>
      <c r="J7" s="90">
        <f t="shared" si="1"/>
        <v>1</v>
      </c>
      <c r="K7" s="90">
        <f t="shared" si="1"/>
        <v>1</v>
      </c>
      <c r="L7" s="95">
        <v>98500</v>
      </c>
    </row>
    <row r="8" spans="1:12" ht="15">
      <c r="A8" s="33"/>
      <c r="B8" s="89" t="s">
        <v>21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5">
        <v>0</v>
      </c>
    </row>
    <row r="9" spans="1:12" ht="15">
      <c r="A9" s="33">
        <v>1</v>
      </c>
      <c r="B9" s="96" t="s">
        <v>130</v>
      </c>
      <c r="C9" s="97">
        <v>114</v>
      </c>
      <c r="D9" s="97">
        <v>114</v>
      </c>
      <c r="E9" s="97">
        <v>0</v>
      </c>
      <c r="F9" s="97">
        <v>157</v>
      </c>
      <c r="G9" s="97">
        <v>94</v>
      </c>
      <c r="H9" s="97">
        <v>26</v>
      </c>
      <c r="I9" s="97">
        <v>28</v>
      </c>
      <c r="J9" s="97">
        <v>6</v>
      </c>
      <c r="K9" s="97">
        <v>2</v>
      </c>
      <c r="L9" s="95"/>
    </row>
    <row r="10" spans="1:12" ht="15">
      <c r="A10" s="33">
        <v>2</v>
      </c>
      <c r="B10" s="96" t="s">
        <v>22</v>
      </c>
      <c r="C10" s="97">
        <v>112</v>
      </c>
      <c r="D10" s="97">
        <v>175</v>
      </c>
      <c r="E10" s="97">
        <v>0</v>
      </c>
      <c r="F10" s="97">
        <v>208</v>
      </c>
      <c r="G10" s="97">
        <v>170</v>
      </c>
      <c r="H10" s="97">
        <v>27</v>
      </c>
      <c r="I10" s="97">
        <v>21</v>
      </c>
      <c r="J10" s="97">
        <v>6</v>
      </c>
      <c r="K10" s="97">
        <v>5</v>
      </c>
      <c r="L10" s="95"/>
    </row>
    <row r="11" spans="1:12" ht="15">
      <c r="A11" s="33"/>
      <c r="B11" s="89" t="s">
        <v>23</v>
      </c>
      <c r="C11" s="90">
        <f aca="true" t="shared" si="2" ref="C11:K11">SUM(C9:C10)</f>
        <v>226</v>
      </c>
      <c r="D11" s="90">
        <f t="shared" si="2"/>
        <v>289</v>
      </c>
      <c r="E11" s="90">
        <f t="shared" si="2"/>
        <v>0</v>
      </c>
      <c r="F11" s="90">
        <f t="shared" si="2"/>
        <v>365</v>
      </c>
      <c r="G11" s="90">
        <f t="shared" si="2"/>
        <v>264</v>
      </c>
      <c r="H11" s="90">
        <f t="shared" si="2"/>
        <v>53</v>
      </c>
      <c r="I11" s="90">
        <f t="shared" si="2"/>
        <v>49</v>
      </c>
      <c r="J11" s="90">
        <f t="shared" si="2"/>
        <v>12</v>
      </c>
      <c r="K11" s="90">
        <f t="shared" si="2"/>
        <v>7</v>
      </c>
      <c r="L11" s="95">
        <v>383900</v>
      </c>
    </row>
    <row r="12" spans="1:12" ht="15">
      <c r="A12" s="33">
        <v>1</v>
      </c>
      <c r="B12" s="96" t="s">
        <v>24</v>
      </c>
      <c r="C12" s="97">
        <v>1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5"/>
    </row>
    <row r="13" spans="1:12" ht="15">
      <c r="A13" s="33"/>
      <c r="B13" s="89" t="s">
        <v>25</v>
      </c>
      <c r="C13" s="90">
        <f aca="true" t="shared" si="3" ref="C13:K13">SUM(C12:C12)</f>
        <v>1</v>
      </c>
      <c r="D13" s="90">
        <f t="shared" si="3"/>
        <v>0</v>
      </c>
      <c r="E13" s="90">
        <f t="shared" si="3"/>
        <v>0</v>
      </c>
      <c r="F13" s="90">
        <f t="shared" si="3"/>
        <v>0</v>
      </c>
      <c r="G13" s="90">
        <f t="shared" si="3"/>
        <v>0</v>
      </c>
      <c r="H13" s="90">
        <f t="shared" si="3"/>
        <v>0</v>
      </c>
      <c r="I13" s="90">
        <f t="shared" si="3"/>
        <v>0</v>
      </c>
      <c r="J13" s="90">
        <f t="shared" si="3"/>
        <v>0</v>
      </c>
      <c r="K13" s="90">
        <f t="shared" si="3"/>
        <v>0</v>
      </c>
      <c r="L13" s="95">
        <v>300</v>
      </c>
    </row>
    <row r="14" spans="1:12" ht="15">
      <c r="A14" s="33">
        <v>1</v>
      </c>
      <c r="B14" s="98" t="s">
        <v>26</v>
      </c>
      <c r="C14" s="97">
        <v>22</v>
      </c>
      <c r="D14" s="97">
        <v>10</v>
      </c>
      <c r="E14" s="97">
        <v>0</v>
      </c>
      <c r="F14" s="97">
        <v>32</v>
      </c>
      <c r="G14" s="97">
        <v>26</v>
      </c>
      <c r="H14" s="97">
        <v>3</v>
      </c>
      <c r="I14" s="97">
        <v>3</v>
      </c>
      <c r="J14" s="97">
        <v>0</v>
      </c>
      <c r="K14" s="97">
        <v>0</v>
      </c>
      <c r="L14" s="95"/>
    </row>
    <row r="15" spans="1:12" ht="15">
      <c r="A15" s="33">
        <v>2</v>
      </c>
      <c r="B15" s="98" t="s">
        <v>27</v>
      </c>
      <c r="C15" s="97">
        <v>5</v>
      </c>
      <c r="D15" s="97">
        <v>9</v>
      </c>
      <c r="E15" s="97">
        <v>0</v>
      </c>
      <c r="F15" s="97">
        <v>14</v>
      </c>
      <c r="G15" s="97">
        <v>10</v>
      </c>
      <c r="H15" s="97">
        <v>2</v>
      </c>
      <c r="I15" s="97">
        <v>0</v>
      </c>
      <c r="J15" s="97">
        <v>1</v>
      </c>
      <c r="K15" s="97">
        <v>1</v>
      </c>
      <c r="L15" s="95"/>
    </row>
    <row r="16" spans="1:12" ht="15">
      <c r="A16" s="33">
        <v>3</v>
      </c>
      <c r="B16" s="98" t="s">
        <v>28</v>
      </c>
      <c r="C16" s="97">
        <v>2</v>
      </c>
      <c r="D16" s="97">
        <v>3</v>
      </c>
      <c r="E16" s="97">
        <v>0</v>
      </c>
      <c r="F16" s="97">
        <v>5</v>
      </c>
      <c r="G16" s="97">
        <v>4</v>
      </c>
      <c r="H16" s="97">
        <v>0</v>
      </c>
      <c r="I16" s="97">
        <v>0</v>
      </c>
      <c r="J16" s="97">
        <v>0</v>
      </c>
      <c r="K16" s="97">
        <v>1</v>
      </c>
      <c r="L16" s="95"/>
    </row>
    <row r="17" spans="1:12" ht="15">
      <c r="A17" s="33"/>
      <c r="B17" s="89" t="s">
        <v>191</v>
      </c>
      <c r="C17" s="90">
        <f aca="true" t="shared" si="4" ref="C17:K17">SUM(C14:C16)</f>
        <v>29</v>
      </c>
      <c r="D17" s="90">
        <f t="shared" si="4"/>
        <v>22</v>
      </c>
      <c r="E17" s="90">
        <f t="shared" si="4"/>
        <v>0</v>
      </c>
      <c r="F17" s="90">
        <f t="shared" si="4"/>
        <v>51</v>
      </c>
      <c r="G17" s="90">
        <f t="shared" si="4"/>
        <v>40</v>
      </c>
      <c r="H17" s="90">
        <f t="shared" si="4"/>
        <v>5</v>
      </c>
      <c r="I17" s="90">
        <f t="shared" si="4"/>
        <v>3</v>
      </c>
      <c r="J17" s="90">
        <f t="shared" si="4"/>
        <v>1</v>
      </c>
      <c r="K17" s="90">
        <f t="shared" si="4"/>
        <v>2</v>
      </c>
      <c r="L17" s="95">
        <v>33400</v>
      </c>
    </row>
    <row r="18" spans="1:12" ht="15">
      <c r="A18" s="33">
        <v>1</v>
      </c>
      <c r="B18" s="96" t="s">
        <v>186</v>
      </c>
      <c r="C18" s="97">
        <v>197</v>
      </c>
      <c r="D18" s="97">
        <v>72</v>
      </c>
      <c r="E18" s="97">
        <v>0</v>
      </c>
      <c r="F18" s="97">
        <v>197</v>
      </c>
      <c r="G18" s="97">
        <v>151</v>
      </c>
      <c r="H18" s="97">
        <v>29</v>
      </c>
      <c r="I18" s="97">
        <v>17</v>
      </c>
      <c r="J18" s="97">
        <v>0</v>
      </c>
      <c r="K18" s="97">
        <v>0</v>
      </c>
      <c r="L18" s="95"/>
    </row>
    <row r="19" spans="1:12" ht="15">
      <c r="A19" s="33">
        <v>2</v>
      </c>
      <c r="B19" s="96" t="s">
        <v>29</v>
      </c>
      <c r="C19" s="97">
        <v>23</v>
      </c>
      <c r="D19" s="97">
        <v>23</v>
      </c>
      <c r="E19" s="97">
        <v>0</v>
      </c>
      <c r="F19" s="97">
        <v>23</v>
      </c>
      <c r="G19" s="97">
        <v>0</v>
      </c>
      <c r="H19" s="97">
        <v>9</v>
      </c>
      <c r="I19" s="97">
        <v>11</v>
      </c>
      <c r="J19" s="97">
        <v>3</v>
      </c>
      <c r="K19" s="97">
        <v>0</v>
      </c>
      <c r="L19" s="95"/>
    </row>
    <row r="20" spans="1:12" ht="15">
      <c r="A20" s="33">
        <v>3</v>
      </c>
      <c r="B20" s="96" t="s">
        <v>185</v>
      </c>
      <c r="C20" s="97">
        <v>15</v>
      </c>
      <c r="D20" s="97">
        <v>15</v>
      </c>
      <c r="E20" s="97">
        <v>0</v>
      </c>
      <c r="F20" s="97">
        <v>15</v>
      </c>
      <c r="G20" s="97">
        <v>10</v>
      </c>
      <c r="H20" s="97">
        <v>3</v>
      </c>
      <c r="I20" s="97">
        <v>2</v>
      </c>
      <c r="J20" s="97">
        <v>0</v>
      </c>
      <c r="K20" s="97">
        <v>0</v>
      </c>
      <c r="L20" s="91"/>
    </row>
    <row r="21" spans="1:12" ht="15">
      <c r="A21" s="33">
        <v>4</v>
      </c>
      <c r="B21" s="68" t="s">
        <v>30</v>
      </c>
      <c r="C21" s="97">
        <v>61</v>
      </c>
      <c r="D21" s="97">
        <v>38</v>
      </c>
      <c r="E21" s="97">
        <v>0</v>
      </c>
      <c r="F21" s="97">
        <v>89</v>
      </c>
      <c r="G21" s="97">
        <v>59</v>
      </c>
      <c r="H21" s="97">
        <v>17</v>
      </c>
      <c r="I21" s="97">
        <v>7</v>
      </c>
      <c r="J21" s="97">
        <v>4</v>
      </c>
      <c r="K21" s="97">
        <v>2</v>
      </c>
      <c r="L21" s="95"/>
    </row>
    <row r="22" spans="1:12" ht="15">
      <c r="A22" s="33">
        <v>5</v>
      </c>
      <c r="B22" s="96" t="s">
        <v>31</v>
      </c>
      <c r="C22" s="97">
        <v>15</v>
      </c>
      <c r="D22" s="97">
        <v>1</v>
      </c>
      <c r="E22" s="97">
        <v>0</v>
      </c>
      <c r="F22" s="97">
        <v>15</v>
      </c>
      <c r="G22" s="97">
        <v>8</v>
      </c>
      <c r="H22" s="97">
        <v>2</v>
      </c>
      <c r="I22" s="97">
        <v>5</v>
      </c>
      <c r="J22" s="97">
        <v>0</v>
      </c>
      <c r="K22" s="97">
        <v>0</v>
      </c>
      <c r="L22" s="95"/>
    </row>
    <row r="23" spans="1:12" ht="15">
      <c r="A23" s="33">
        <v>6</v>
      </c>
      <c r="B23" s="96" t="s">
        <v>32</v>
      </c>
      <c r="C23" s="97">
        <v>7</v>
      </c>
      <c r="D23" s="97">
        <v>0</v>
      </c>
      <c r="E23" s="97">
        <v>0</v>
      </c>
      <c r="F23" s="97">
        <v>7</v>
      </c>
      <c r="G23" s="97">
        <v>4</v>
      </c>
      <c r="H23" s="97">
        <v>3</v>
      </c>
      <c r="I23" s="97">
        <v>0</v>
      </c>
      <c r="J23" s="97">
        <v>0</v>
      </c>
      <c r="K23" s="97">
        <v>0</v>
      </c>
      <c r="L23" s="95"/>
    </row>
    <row r="24" spans="1:12" ht="15">
      <c r="A24" s="33">
        <v>7</v>
      </c>
      <c r="B24" s="96" t="s">
        <v>33</v>
      </c>
      <c r="C24" s="97">
        <v>8</v>
      </c>
      <c r="D24" s="97">
        <v>0</v>
      </c>
      <c r="E24" s="97">
        <v>0</v>
      </c>
      <c r="F24" s="97">
        <v>8</v>
      </c>
      <c r="G24" s="97">
        <v>4</v>
      </c>
      <c r="H24" s="97">
        <v>3</v>
      </c>
      <c r="I24" s="97">
        <v>1</v>
      </c>
      <c r="J24" s="97">
        <v>0</v>
      </c>
      <c r="K24" s="97">
        <v>0</v>
      </c>
      <c r="L24" s="95"/>
    </row>
    <row r="25" spans="1:12" ht="15">
      <c r="A25" s="33">
        <v>8</v>
      </c>
      <c r="B25" s="96" t="s">
        <v>34</v>
      </c>
      <c r="C25" s="97">
        <v>6</v>
      </c>
      <c r="D25" s="97">
        <v>0</v>
      </c>
      <c r="E25" s="97">
        <v>0</v>
      </c>
      <c r="F25" s="97">
        <v>6</v>
      </c>
      <c r="G25" s="97">
        <v>5</v>
      </c>
      <c r="H25" s="97">
        <v>1</v>
      </c>
      <c r="I25" s="97">
        <v>0</v>
      </c>
      <c r="J25" s="97">
        <v>0</v>
      </c>
      <c r="K25" s="97">
        <v>0</v>
      </c>
      <c r="L25" s="95"/>
    </row>
    <row r="26" spans="1:12" ht="15">
      <c r="A26" s="33">
        <v>9</v>
      </c>
      <c r="B26" s="96" t="s">
        <v>35</v>
      </c>
      <c r="C26" s="97">
        <v>160</v>
      </c>
      <c r="D26" s="97">
        <v>160</v>
      </c>
      <c r="E26" s="97">
        <v>0</v>
      </c>
      <c r="F26" s="97">
        <v>160</v>
      </c>
      <c r="G26" s="97">
        <v>160</v>
      </c>
      <c r="H26" s="97">
        <v>0</v>
      </c>
      <c r="I26" s="97">
        <v>0</v>
      </c>
      <c r="J26" s="97">
        <v>0</v>
      </c>
      <c r="K26" s="97">
        <v>0</v>
      </c>
      <c r="L26" s="95"/>
    </row>
    <row r="27" spans="1:12" ht="15">
      <c r="A27" s="33">
        <v>10</v>
      </c>
      <c r="B27" s="96" t="s">
        <v>36</v>
      </c>
      <c r="C27" s="97">
        <v>20</v>
      </c>
      <c r="D27" s="97">
        <v>3</v>
      </c>
      <c r="E27" s="97">
        <v>0</v>
      </c>
      <c r="F27" s="97">
        <v>22</v>
      </c>
      <c r="G27" s="97">
        <v>14</v>
      </c>
      <c r="H27" s="97">
        <v>3</v>
      </c>
      <c r="I27" s="97">
        <v>4</v>
      </c>
      <c r="J27" s="97">
        <v>1</v>
      </c>
      <c r="K27" s="97">
        <v>0</v>
      </c>
      <c r="L27" s="95"/>
    </row>
    <row r="28" spans="1:12" ht="15">
      <c r="A28" s="33">
        <v>11</v>
      </c>
      <c r="B28" s="96" t="s">
        <v>37</v>
      </c>
      <c r="C28" s="97">
        <v>54</v>
      </c>
      <c r="D28" s="97">
        <v>35</v>
      </c>
      <c r="E28" s="97">
        <v>0</v>
      </c>
      <c r="F28" s="97">
        <v>81</v>
      </c>
      <c r="G28" s="97">
        <v>59</v>
      </c>
      <c r="H28" s="97">
        <v>10</v>
      </c>
      <c r="I28" s="97">
        <v>10</v>
      </c>
      <c r="J28" s="97">
        <v>1</v>
      </c>
      <c r="K28" s="97">
        <v>1</v>
      </c>
      <c r="L28" s="95"/>
    </row>
    <row r="29" spans="1:12" ht="15">
      <c r="A29" s="33">
        <v>12</v>
      </c>
      <c r="B29" s="96" t="s">
        <v>38</v>
      </c>
      <c r="C29" s="97">
        <v>29</v>
      </c>
      <c r="D29" s="97">
        <v>7</v>
      </c>
      <c r="E29" s="97">
        <v>0</v>
      </c>
      <c r="F29" s="97">
        <v>38</v>
      </c>
      <c r="G29" s="97">
        <v>24</v>
      </c>
      <c r="H29" s="97">
        <v>7</v>
      </c>
      <c r="I29" s="97">
        <v>5</v>
      </c>
      <c r="J29" s="97">
        <v>2</v>
      </c>
      <c r="K29" s="97">
        <v>0</v>
      </c>
      <c r="L29" s="95"/>
    </row>
    <row r="30" spans="1:12" ht="15">
      <c r="A30" s="33">
        <v>13</v>
      </c>
      <c r="B30" s="96" t="s">
        <v>39</v>
      </c>
      <c r="C30" s="97">
        <v>3</v>
      </c>
      <c r="D30" s="97">
        <v>2</v>
      </c>
      <c r="E30" s="97">
        <v>0</v>
      </c>
      <c r="F30" s="97">
        <v>5</v>
      </c>
      <c r="G30" s="97">
        <v>2</v>
      </c>
      <c r="H30" s="97">
        <v>2</v>
      </c>
      <c r="I30" s="97">
        <v>1</v>
      </c>
      <c r="J30" s="97">
        <v>1</v>
      </c>
      <c r="K30" s="97">
        <v>0</v>
      </c>
      <c r="L30" s="91"/>
    </row>
    <row r="31" spans="1:12" ht="15">
      <c r="A31" s="33">
        <v>14</v>
      </c>
      <c r="B31" s="96" t="s">
        <v>40</v>
      </c>
      <c r="C31" s="97">
        <v>21</v>
      </c>
      <c r="D31" s="97">
        <v>6</v>
      </c>
      <c r="E31" s="97">
        <v>0</v>
      </c>
      <c r="F31" s="97">
        <v>21</v>
      </c>
      <c r="G31" s="97">
        <v>19</v>
      </c>
      <c r="H31" s="97">
        <v>5</v>
      </c>
      <c r="I31" s="97">
        <v>1</v>
      </c>
      <c r="J31" s="97">
        <v>1</v>
      </c>
      <c r="K31" s="97">
        <v>0</v>
      </c>
      <c r="L31" s="95"/>
    </row>
    <row r="32" spans="1:12" ht="15">
      <c r="A32" s="33">
        <v>15</v>
      </c>
      <c r="B32" s="96" t="s">
        <v>146</v>
      </c>
      <c r="C32" s="97">
        <v>2</v>
      </c>
      <c r="D32" s="97">
        <v>0</v>
      </c>
      <c r="E32" s="97">
        <v>0</v>
      </c>
      <c r="F32" s="97">
        <v>2</v>
      </c>
      <c r="G32" s="97">
        <v>2</v>
      </c>
      <c r="H32" s="97">
        <v>1</v>
      </c>
      <c r="I32" s="97">
        <v>0</v>
      </c>
      <c r="J32" s="97">
        <v>0</v>
      </c>
      <c r="K32" s="97">
        <v>0</v>
      </c>
      <c r="L32" s="95"/>
    </row>
    <row r="33" spans="1:12" ht="15">
      <c r="A33" s="33">
        <v>16</v>
      </c>
      <c r="B33" s="96" t="s">
        <v>41</v>
      </c>
      <c r="C33" s="97">
        <v>25</v>
      </c>
      <c r="D33" s="97">
        <v>5</v>
      </c>
      <c r="E33" s="97">
        <v>0</v>
      </c>
      <c r="F33" s="97">
        <v>30</v>
      </c>
      <c r="G33" s="97">
        <v>20</v>
      </c>
      <c r="H33" s="97">
        <v>6</v>
      </c>
      <c r="I33" s="97">
        <v>3</v>
      </c>
      <c r="J33" s="97">
        <v>1</v>
      </c>
      <c r="K33" s="97">
        <v>0</v>
      </c>
      <c r="L33" s="95"/>
    </row>
    <row r="34" spans="1:12" ht="15">
      <c r="A34" s="33">
        <v>17</v>
      </c>
      <c r="B34" s="96" t="s">
        <v>42</v>
      </c>
      <c r="C34" s="97">
        <v>2</v>
      </c>
      <c r="D34" s="97">
        <v>10</v>
      </c>
      <c r="E34" s="97">
        <v>0</v>
      </c>
      <c r="F34" s="97">
        <v>12</v>
      </c>
      <c r="G34" s="97">
        <v>8</v>
      </c>
      <c r="H34" s="97">
        <v>3</v>
      </c>
      <c r="I34" s="97">
        <v>1</v>
      </c>
      <c r="J34" s="97">
        <v>0</v>
      </c>
      <c r="K34" s="97">
        <v>0</v>
      </c>
      <c r="L34" s="95"/>
    </row>
    <row r="35" spans="1:12" ht="15">
      <c r="A35" s="33">
        <v>18</v>
      </c>
      <c r="B35" s="96" t="s">
        <v>199</v>
      </c>
      <c r="C35" s="19">
        <v>0</v>
      </c>
      <c r="D35" s="19">
        <v>2</v>
      </c>
      <c r="E35" s="19">
        <v>0</v>
      </c>
      <c r="F35" s="19">
        <v>2</v>
      </c>
      <c r="G35" s="19">
        <v>1</v>
      </c>
      <c r="H35" s="19">
        <v>0</v>
      </c>
      <c r="I35" s="19">
        <v>1</v>
      </c>
      <c r="J35" s="19">
        <v>0</v>
      </c>
      <c r="K35" s="19">
        <v>0</v>
      </c>
      <c r="L35" s="56"/>
    </row>
    <row r="36" spans="1:12" ht="15">
      <c r="A36" s="65"/>
      <c r="B36" s="89" t="s">
        <v>49</v>
      </c>
      <c r="C36" s="90">
        <f>SUM(C18:C35)</f>
        <v>648</v>
      </c>
      <c r="D36" s="90">
        <f>SUM(D18:D35)</f>
        <v>379</v>
      </c>
      <c r="E36" s="90">
        <f aca="true" t="shared" si="5" ref="E36:K36">SUM(E18:E34)</f>
        <v>0</v>
      </c>
      <c r="F36" s="90">
        <f t="shared" si="5"/>
        <v>731</v>
      </c>
      <c r="G36" s="90">
        <f t="shared" si="5"/>
        <v>549</v>
      </c>
      <c r="H36" s="90">
        <f t="shared" si="5"/>
        <v>104</v>
      </c>
      <c r="I36" s="90">
        <f>SUM(I18:I35)</f>
        <v>69</v>
      </c>
      <c r="J36" s="90">
        <f t="shared" si="5"/>
        <v>14</v>
      </c>
      <c r="K36" s="90">
        <f t="shared" si="5"/>
        <v>3</v>
      </c>
      <c r="L36" s="95">
        <v>610200</v>
      </c>
    </row>
    <row r="37" spans="1:12" ht="15">
      <c r="A37" s="33">
        <v>1</v>
      </c>
      <c r="B37" s="99" t="s">
        <v>43</v>
      </c>
      <c r="C37" s="97">
        <v>11</v>
      </c>
      <c r="D37" s="97">
        <v>5</v>
      </c>
      <c r="E37" s="97">
        <v>0</v>
      </c>
      <c r="F37" s="97">
        <v>11</v>
      </c>
      <c r="G37" s="97">
        <v>7</v>
      </c>
      <c r="H37" s="97">
        <v>3</v>
      </c>
      <c r="I37" s="97">
        <v>1</v>
      </c>
      <c r="J37" s="97">
        <v>0</v>
      </c>
      <c r="K37" s="97">
        <v>0</v>
      </c>
      <c r="L37" s="95"/>
    </row>
    <row r="38" spans="1:12" ht="15">
      <c r="A38" s="33">
        <v>2</v>
      </c>
      <c r="B38" s="96" t="s">
        <v>44</v>
      </c>
      <c r="C38" s="97">
        <v>9</v>
      </c>
      <c r="D38" s="97">
        <v>2</v>
      </c>
      <c r="E38" s="97">
        <v>0</v>
      </c>
      <c r="F38" s="97">
        <v>9</v>
      </c>
      <c r="G38" s="97">
        <v>5</v>
      </c>
      <c r="H38" s="97">
        <v>1</v>
      </c>
      <c r="I38" s="97">
        <v>2</v>
      </c>
      <c r="J38" s="97">
        <v>1</v>
      </c>
      <c r="K38" s="97">
        <v>0</v>
      </c>
      <c r="L38" s="95"/>
    </row>
    <row r="39" spans="1:12" ht="15">
      <c r="A39" s="33">
        <v>3</v>
      </c>
      <c r="B39" s="96" t="s">
        <v>45</v>
      </c>
      <c r="C39" s="97">
        <v>31</v>
      </c>
      <c r="D39" s="97">
        <v>1</v>
      </c>
      <c r="E39" s="97">
        <v>0</v>
      </c>
      <c r="F39" s="97">
        <v>31</v>
      </c>
      <c r="G39" s="97">
        <v>17</v>
      </c>
      <c r="H39" s="97">
        <v>4</v>
      </c>
      <c r="I39" s="97">
        <v>9</v>
      </c>
      <c r="J39" s="97">
        <v>1</v>
      </c>
      <c r="K39" s="97">
        <v>0</v>
      </c>
      <c r="L39" s="95"/>
    </row>
    <row r="40" spans="1:12" ht="15">
      <c r="A40" s="33">
        <v>4</v>
      </c>
      <c r="B40" s="96" t="s">
        <v>46</v>
      </c>
      <c r="C40" s="97">
        <v>4</v>
      </c>
      <c r="D40" s="97">
        <v>0</v>
      </c>
      <c r="E40" s="97">
        <v>0</v>
      </c>
      <c r="F40" s="97">
        <v>4</v>
      </c>
      <c r="G40" s="97">
        <v>2</v>
      </c>
      <c r="H40" s="97">
        <v>2</v>
      </c>
      <c r="I40" s="97">
        <v>0</v>
      </c>
      <c r="J40" s="97">
        <v>0</v>
      </c>
      <c r="K40" s="97">
        <v>0</v>
      </c>
      <c r="L40" s="95"/>
    </row>
    <row r="41" spans="1:12" ht="15">
      <c r="A41" s="67"/>
      <c r="B41" s="89" t="s">
        <v>193</v>
      </c>
      <c r="C41" s="90">
        <f aca="true" t="shared" si="6" ref="C41:K41">SUM(C37:C40)</f>
        <v>55</v>
      </c>
      <c r="D41" s="90">
        <f t="shared" si="6"/>
        <v>8</v>
      </c>
      <c r="E41" s="90">
        <f t="shared" si="6"/>
        <v>0</v>
      </c>
      <c r="F41" s="90">
        <f t="shared" si="6"/>
        <v>55</v>
      </c>
      <c r="G41" s="90">
        <f t="shared" si="6"/>
        <v>31</v>
      </c>
      <c r="H41" s="90">
        <f t="shared" si="6"/>
        <v>10</v>
      </c>
      <c r="I41" s="90">
        <f t="shared" si="6"/>
        <v>12</v>
      </c>
      <c r="J41" s="90">
        <f t="shared" si="6"/>
        <v>2</v>
      </c>
      <c r="K41" s="90">
        <f t="shared" si="6"/>
        <v>0</v>
      </c>
      <c r="L41" s="95">
        <v>29700</v>
      </c>
    </row>
    <row r="42" spans="1:12" ht="15">
      <c r="A42" s="33">
        <v>1</v>
      </c>
      <c r="B42" s="96" t="s">
        <v>47</v>
      </c>
      <c r="C42" s="97">
        <v>6</v>
      </c>
      <c r="D42" s="97">
        <v>11</v>
      </c>
      <c r="E42" s="97">
        <v>0</v>
      </c>
      <c r="F42" s="97">
        <v>13</v>
      </c>
      <c r="G42" s="97">
        <v>10</v>
      </c>
      <c r="H42" s="97">
        <v>2</v>
      </c>
      <c r="I42" s="97">
        <v>1</v>
      </c>
      <c r="J42" s="97">
        <v>0</v>
      </c>
      <c r="K42" s="97">
        <v>0</v>
      </c>
      <c r="L42" s="95"/>
    </row>
    <row r="43" spans="1:12" ht="15">
      <c r="A43" s="33">
        <v>2</v>
      </c>
      <c r="B43" s="96" t="s">
        <v>133</v>
      </c>
      <c r="C43" s="97">
        <v>5</v>
      </c>
      <c r="D43" s="97">
        <v>2</v>
      </c>
      <c r="E43" s="97">
        <v>0</v>
      </c>
      <c r="F43" s="97">
        <v>5</v>
      </c>
      <c r="G43" s="97">
        <v>3</v>
      </c>
      <c r="H43" s="97">
        <v>1</v>
      </c>
      <c r="I43" s="97">
        <v>1</v>
      </c>
      <c r="J43" s="97">
        <v>0</v>
      </c>
      <c r="K43" s="97">
        <v>0</v>
      </c>
      <c r="L43" s="95"/>
    </row>
    <row r="44" spans="1:12" ht="15">
      <c r="A44" s="33">
        <v>3</v>
      </c>
      <c r="B44" s="96" t="s">
        <v>48</v>
      </c>
      <c r="C44" s="97">
        <v>20</v>
      </c>
      <c r="D44" s="97">
        <v>10</v>
      </c>
      <c r="E44" s="97">
        <v>0</v>
      </c>
      <c r="F44" s="97">
        <v>20</v>
      </c>
      <c r="G44" s="97">
        <v>14</v>
      </c>
      <c r="H44" s="97">
        <v>5</v>
      </c>
      <c r="I44" s="97">
        <v>1</v>
      </c>
      <c r="J44" s="97">
        <v>0</v>
      </c>
      <c r="K44" s="97">
        <v>0</v>
      </c>
      <c r="L44" s="95"/>
    </row>
    <row r="45" spans="1:12" ht="15">
      <c r="A45" s="33"/>
      <c r="B45" s="89" t="s">
        <v>192</v>
      </c>
      <c r="C45" s="90">
        <f aca="true" t="shared" si="7" ref="C45:K45">SUM(C42:C44)</f>
        <v>31</v>
      </c>
      <c r="D45" s="90">
        <f t="shared" si="7"/>
        <v>23</v>
      </c>
      <c r="E45" s="90">
        <f t="shared" si="7"/>
        <v>0</v>
      </c>
      <c r="F45" s="90">
        <f t="shared" si="7"/>
        <v>38</v>
      </c>
      <c r="G45" s="90">
        <f t="shared" si="7"/>
        <v>27</v>
      </c>
      <c r="H45" s="90">
        <f t="shared" si="7"/>
        <v>8</v>
      </c>
      <c r="I45" s="90">
        <f t="shared" si="7"/>
        <v>3</v>
      </c>
      <c r="J45" s="90">
        <f t="shared" si="7"/>
        <v>0</v>
      </c>
      <c r="K45" s="90">
        <f t="shared" si="7"/>
        <v>0</v>
      </c>
      <c r="L45" s="95">
        <v>34000</v>
      </c>
    </row>
    <row r="46" spans="1:12" ht="15">
      <c r="A46" s="100">
        <v>1</v>
      </c>
      <c r="B46" s="96" t="s">
        <v>202</v>
      </c>
      <c r="C46" s="101">
        <v>0</v>
      </c>
      <c r="D46" s="92">
        <v>1</v>
      </c>
      <c r="E46" s="92">
        <v>0</v>
      </c>
      <c r="F46" s="92">
        <v>1</v>
      </c>
      <c r="G46" s="92">
        <v>1</v>
      </c>
      <c r="H46" s="92">
        <v>0</v>
      </c>
      <c r="I46" s="92">
        <v>0</v>
      </c>
      <c r="J46" s="92">
        <v>0</v>
      </c>
      <c r="K46" s="92">
        <v>0</v>
      </c>
      <c r="L46" s="95"/>
    </row>
    <row r="47" spans="1:12" ht="15.75" thickBot="1">
      <c r="A47" s="84"/>
      <c r="B47" s="102" t="s">
        <v>200</v>
      </c>
      <c r="C47" s="103">
        <v>0</v>
      </c>
      <c r="D47" s="103">
        <v>1000</v>
      </c>
      <c r="E47" s="103">
        <v>0</v>
      </c>
      <c r="F47" s="103"/>
      <c r="G47" s="103"/>
      <c r="H47" s="103">
        <v>0</v>
      </c>
      <c r="I47" s="103">
        <v>0</v>
      </c>
      <c r="J47" s="103">
        <v>0</v>
      </c>
      <c r="K47" s="103">
        <v>0</v>
      </c>
      <c r="L47" s="104">
        <v>1000</v>
      </c>
    </row>
    <row r="48" spans="1:12" ht="15.75" thickBot="1">
      <c r="A48" s="105"/>
      <c r="B48" s="106" t="s">
        <v>138</v>
      </c>
      <c r="C48" s="107">
        <f>SUM(C4+C7+C8+C11+C13+C17+C36+C41+C45)</f>
        <v>1018</v>
      </c>
      <c r="D48" s="75">
        <f>SUM(D45+D41+D36+D17+D13+D11+D7+D4)</f>
        <v>824</v>
      </c>
      <c r="E48" s="75">
        <f>SUM(E45+E41+E36+E17+E13+E11+E8+E7+E4)</f>
        <v>0</v>
      </c>
      <c r="F48" s="75">
        <f>SUM(F45+F41+F36+F17+F11+F7+F4)</f>
        <v>1346</v>
      </c>
      <c r="G48" s="75">
        <f>SUM(G45+G41+G36+G17+G11+G7+G4)</f>
        <v>991</v>
      </c>
      <c r="H48" s="75">
        <f>SUM(H45+H41+H36+H17+H13+H11+H7+H4)</f>
        <v>199</v>
      </c>
      <c r="I48" s="75">
        <f>SUM(I45+I41+I36+I17+I11+I7+I4)</f>
        <v>149</v>
      </c>
      <c r="J48" s="75">
        <f>SUM(J45+J41+J36+J17+J13+J11+J8+J7+J4)</f>
        <v>32</v>
      </c>
      <c r="K48" s="75">
        <f>SUM(K45+K41+K36++K17+K13+K11+K8+K7+K4)</f>
        <v>14</v>
      </c>
      <c r="L48" s="108"/>
    </row>
    <row r="49" spans="1:12" ht="15">
      <c r="A49" s="44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4"/>
    </row>
    <row r="50" spans="1:12" ht="15.75" thickBot="1">
      <c r="A50" s="44"/>
      <c r="B50" s="47" t="s">
        <v>50</v>
      </c>
      <c r="C50" s="48">
        <f>SUM(C48*300)</f>
        <v>305400</v>
      </c>
      <c r="D50" s="48">
        <f>SUM(D48*1000)</f>
        <v>824000</v>
      </c>
      <c r="E50" s="48">
        <v>0</v>
      </c>
      <c r="F50" s="48"/>
      <c r="G50" s="48"/>
      <c r="H50" s="48">
        <f>SUM(H48*100)</f>
        <v>19900</v>
      </c>
      <c r="I50" s="48">
        <f>SUM(I48*300)</f>
        <v>44700</v>
      </c>
      <c r="J50" s="48">
        <f>SUM(J48*300)</f>
        <v>9600</v>
      </c>
      <c r="K50" s="48">
        <f>SUM(K48*500)</f>
        <v>7000</v>
      </c>
      <c r="L50" s="109">
        <f>SUM(L3:L48)</f>
        <v>1211600</v>
      </c>
    </row>
    <row r="51" spans="1:12" ht="15.75" thickTop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8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3.7109375" style="0" bestFit="1" customWidth="1"/>
    <col min="2" max="2" width="24.00390625" style="0" bestFit="1" customWidth="1"/>
    <col min="3" max="3" width="10.00390625" style="0" customWidth="1"/>
    <col min="4" max="4" width="10.421875" style="0" customWidth="1"/>
  </cols>
  <sheetData>
    <row r="1" ht="9" customHeight="1"/>
    <row r="2" spans="1:12" ht="30" customHeight="1">
      <c r="A2" s="169" t="s">
        <v>210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"/>
    </row>
    <row r="3" spans="1:12" ht="77.25" thickBot="1">
      <c r="A3" s="13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195</v>
      </c>
    </row>
    <row r="4" spans="1:12" ht="15">
      <c r="A4" s="24">
        <v>1</v>
      </c>
      <c r="B4" s="25" t="s">
        <v>74</v>
      </c>
      <c r="C4" s="26">
        <v>33</v>
      </c>
      <c r="D4" s="26">
        <v>4</v>
      </c>
      <c r="E4" s="26">
        <v>0</v>
      </c>
      <c r="F4" s="26">
        <v>37</v>
      </c>
      <c r="G4" s="26">
        <v>25</v>
      </c>
      <c r="H4" s="26">
        <v>4</v>
      </c>
      <c r="I4" s="26">
        <v>5</v>
      </c>
      <c r="J4" s="26">
        <v>3</v>
      </c>
      <c r="K4" s="26">
        <v>0</v>
      </c>
      <c r="L4" s="36"/>
    </row>
    <row r="5" spans="1:12" ht="15">
      <c r="A5" s="170" t="s">
        <v>170</v>
      </c>
      <c r="B5" s="171"/>
      <c r="C5" s="110">
        <v>33</v>
      </c>
      <c r="D5" s="110">
        <v>4</v>
      </c>
      <c r="E5" s="110">
        <v>0</v>
      </c>
      <c r="F5" s="110">
        <v>37</v>
      </c>
      <c r="G5" s="110">
        <v>25</v>
      </c>
      <c r="H5" s="110">
        <v>4</v>
      </c>
      <c r="I5" s="110">
        <v>5</v>
      </c>
      <c r="J5" s="110">
        <v>3</v>
      </c>
      <c r="K5" s="110">
        <v>0</v>
      </c>
      <c r="L5" s="91">
        <v>16700</v>
      </c>
    </row>
    <row r="6" spans="1:12" ht="15">
      <c r="A6" s="33">
        <v>1</v>
      </c>
      <c r="B6" s="96" t="s">
        <v>75</v>
      </c>
      <c r="C6" s="35">
        <v>42</v>
      </c>
      <c r="D6" s="35">
        <v>1</v>
      </c>
      <c r="E6" s="35">
        <v>0</v>
      </c>
      <c r="F6" s="35">
        <v>43</v>
      </c>
      <c r="G6" s="35">
        <v>25</v>
      </c>
      <c r="H6" s="35">
        <v>8</v>
      </c>
      <c r="I6" s="35">
        <v>8</v>
      </c>
      <c r="J6" s="35">
        <v>1</v>
      </c>
      <c r="K6" s="35">
        <v>1</v>
      </c>
      <c r="L6" s="95"/>
    </row>
    <row r="7" spans="1:12" ht="15">
      <c r="A7" s="33">
        <v>2</v>
      </c>
      <c r="B7" s="96" t="s">
        <v>57</v>
      </c>
      <c r="C7" s="35">
        <v>34</v>
      </c>
      <c r="D7" s="35">
        <v>9</v>
      </c>
      <c r="E7" s="35">
        <v>0</v>
      </c>
      <c r="F7" s="35">
        <v>38</v>
      </c>
      <c r="G7" s="35">
        <v>26</v>
      </c>
      <c r="H7" s="35">
        <v>6</v>
      </c>
      <c r="I7" s="35">
        <v>3</v>
      </c>
      <c r="J7" s="35">
        <v>3</v>
      </c>
      <c r="K7" s="35">
        <v>0</v>
      </c>
      <c r="L7" s="95"/>
    </row>
    <row r="8" spans="1:12" ht="15">
      <c r="A8" s="33">
        <v>3</v>
      </c>
      <c r="B8" s="96" t="s">
        <v>76</v>
      </c>
      <c r="C8" s="35">
        <v>20</v>
      </c>
      <c r="D8" s="35">
        <v>7</v>
      </c>
      <c r="E8" s="35">
        <v>0</v>
      </c>
      <c r="F8" s="35">
        <v>21</v>
      </c>
      <c r="G8" s="35">
        <v>12</v>
      </c>
      <c r="H8" s="35">
        <v>2</v>
      </c>
      <c r="I8" s="35">
        <v>4</v>
      </c>
      <c r="J8" s="35">
        <v>2</v>
      </c>
      <c r="K8" s="35">
        <v>1</v>
      </c>
      <c r="L8" s="95"/>
    </row>
    <row r="9" spans="1:12" ht="15">
      <c r="A9" s="33">
        <v>4</v>
      </c>
      <c r="B9" s="96" t="s">
        <v>77</v>
      </c>
      <c r="C9" s="35">
        <v>8</v>
      </c>
      <c r="D9" s="35">
        <v>2</v>
      </c>
      <c r="E9" s="35">
        <v>0</v>
      </c>
      <c r="F9" s="35">
        <v>8</v>
      </c>
      <c r="G9" s="35">
        <v>1</v>
      </c>
      <c r="H9" s="35">
        <v>1</v>
      </c>
      <c r="I9" s="35">
        <v>2</v>
      </c>
      <c r="J9" s="35">
        <v>4</v>
      </c>
      <c r="K9" s="35">
        <v>0</v>
      </c>
      <c r="L9" s="95"/>
    </row>
    <row r="10" spans="1:12" ht="15">
      <c r="A10" s="33">
        <v>5</v>
      </c>
      <c r="B10" s="96" t="s">
        <v>78</v>
      </c>
      <c r="C10" s="35">
        <v>11</v>
      </c>
      <c r="D10" s="35">
        <v>1</v>
      </c>
      <c r="E10" s="35">
        <v>0</v>
      </c>
      <c r="F10" s="35">
        <v>11</v>
      </c>
      <c r="G10" s="35">
        <v>10</v>
      </c>
      <c r="H10" s="35">
        <v>2</v>
      </c>
      <c r="I10" s="35">
        <v>3</v>
      </c>
      <c r="J10" s="35">
        <v>0</v>
      </c>
      <c r="K10" s="35">
        <v>0</v>
      </c>
      <c r="L10" s="95"/>
    </row>
    <row r="11" spans="1:12" ht="15">
      <c r="A11" s="33">
        <v>6</v>
      </c>
      <c r="B11" s="96" t="s">
        <v>79</v>
      </c>
      <c r="C11" s="35">
        <v>7</v>
      </c>
      <c r="D11" s="35">
        <v>1</v>
      </c>
      <c r="E11" s="35">
        <v>0</v>
      </c>
      <c r="F11" s="35">
        <v>8</v>
      </c>
      <c r="G11" s="35">
        <v>5</v>
      </c>
      <c r="H11" s="35">
        <v>0</v>
      </c>
      <c r="I11" s="35">
        <v>3</v>
      </c>
      <c r="J11" s="35">
        <v>0</v>
      </c>
      <c r="K11" s="35">
        <v>0</v>
      </c>
      <c r="L11" s="95"/>
    </row>
    <row r="12" spans="1:12" ht="15">
      <c r="A12" s="33">
        <v>7</v>
      </c>
      <c r="B12" s="96" t="s">
        <v>83</v>
      </c>
      <c r="C12" s="35">
        <v>32</v>
      </c>
      <c r="D12" s="35">
        <v>0</v>
      </c>
      <c r="E12" s="35">
        <v>0</v>
      </c>
      <c r="F12" s="35">
        <v>32</v>
      </c>
      <c r="G12" s="35">
        <v>18</v>
      </c>
      <c r="H12" s="35">
        <v>3</v>
      </c>
      <c r="I12" s="35">
        <v>7</v>
      </c>
      <c r="J12" s="35">
        <v>2</v>
      </c>
      <c r="K12" s="35">
        <v>2</v>
      </c>
      <c r="L12" s="95"/>
    </row>
    <row r="13" spans="1:12" ht="15">
      <c r="A13" s="33">
        <v>8</v>
      </c>
      <c r="B13" s="96" t="s">
        <v>84</v>
      </c>
      <c r="C13" s="35">
        <v>19</v>
      </c>
      <c r="D13" s="35">
        <v>2</v>
      </c>
      <c r="E13" s="35">
        <v>0</v>
      </c>
      <c r="F13" s="35">
        <v>21</v>
      </c>
      <c r="G13" s="35">
        <v>9</v>
      </c>
      <c r="H13" s="35">
        <v>6</v>
      </c>
      <c r="I13" s="35">
        <v>6</v>
      </c>
      <c r="J13" s="35">
        <v>0</v>
      </c>
      <c r="K13" s="35">
        <v>0</v>
      </c>
      <c r="L13" s="95"/>
    </row>
    <row r="14" spans="1:12" ht="15">
      <c r="A14" s="33">
        <v>9</v>
      </c>
      <c r="B14" s="96" t="s">
        <v>85</v>
      </c>
      <c r="C14" s="35">
        <v>13</v>
      </c>
      <c r="D14" s="35">
        <v>0</v>
      </c>
      <c r="E14" s="35">
        <v>0</v>
      </c>
      <c r="F14" s="35">
        <v>13</v>
      </c>
      <c r="G14" s="35">
        <v>11</v>
      </c>
      <c r="H14" s="35">
        <v>1</v>
      </c>
      <c r="I14" s="35">
        <v>1</v>
      </c>
      <c r="J14" s="35">
        <v>0</v>
      </c>
      <c r="K14" s="35">
        <v>0</v>
      </c>
      <c r="L14" s="95"/>
    </row>
    <row r="15" spans="1:12" ht="15">
      <c r="A15" s="33">
        <v>10</v>
      </c>
      <c r="B15" s="96" t="s">
        <v>86</v>
      </c>
      <c r="C15" s="35">
        <v>3</v>
      </c>
      <c r="D15" s="35">
        <v>0</v>
      </c>
      <c r="E15" s="35">
        <v>0</v>
      </c>
      <c r="F15" s="35">
        <v>3</v>
      </c>
      <c r="G15" s="35">
        <v>3</v>
      </c>
      <c r="H15" s="35">
        <v>0</v>
      </c>
      <c r="I15" s="35">
        <v>0</v>
      </c>
      <c r="J15" s="35">
        <v>0</v>
      </c>
      <c r="K15" s="35">
        <v>0</v>
      </c>
      <c r="L15" s="95"/>
    </row>
    <row r="16" spans="1:12" ht="15">
      <c r="A16" s="33">
        <v>11</v>
      </c>
      <c r="B16" s="96" t="s">
        <v>87</v>
      </c>
      <c r="C16" s="35">
        <v>1</v>
      </c>
      <c r="D16" s="35">
        <v>0</v>
      </c>
      <c r="E16" s="35">
        <v>0</v>
      </c>
      <c r="F16" s="35">
        <v>1</v>
      </c>
      <c r="G16" s="35">
        <v>0</v>
      </c>
      <c r="H16" s="35">
        <v>0</v>
      </c>
      <c r="I16" s="35">
        <v>1</v>
      </c>
      <c r="J16" s="35">
        <v>0</v>
      </c>
      <c r="K16" s="35">
        <v>0</v>
      </c>
      <c r="L16" s="95"/>
    </row>
    <row r="17" spans="1:12" ht="15">
      <c r="A17" s="33">
        <v>12</v>
      </c>
      <c r="B17" s="96" t="s">
        <v>88</v>
      </c>
      <c r="C17" s="35">
        <v>13</v>
      </c>
      <c r="D17" s="35">
        <v>0</v>
      </c>
      <c r="E17" s="35">
        <v>0</v>
      </c>
      <c r="F17" s="35">
        <v>13</v>
      </c>
      <c r="G17" s="35">
        <v>10</v>
      </c>
      <c r="H17" s="35">
        <v>1</v>
      </c>
      <c r="I17" s="35">
        <v>1</v>
      </c>
      <c r="J17" s="35">
        <v>1</v>
      </c>
      <c r="K17" s="35">
        <v>0</v>
      </c>
      <c r="L17" s="95"/>
    </row>
    <row r="18" spans="1:12" ht="15">
      <c r="A18" s="33">
        <v>13</v>
      </c>
      <c r="B18" s="96" t="s">
        <v>89</v>
      </c>
      <c r="C18" s="35">
        <v>14</v>
      </c>
      <c r="D18" s="35">
        <v>11</v>
      </c>
      <c r="E18" s="35">
        <v>0</v>
      </c>
      <c r="F18" s="35">
        <v>25</v>
      </c>
      <c r="G18" s="35">
        <v>11</v>
      </c>
      <c r="H18" s="35">
        <v>4</v>
      </c>
      <c r="I18" s="35">
        <v>9</v>
      </c>
      <c r="J18" s="35">
        <v>1</v>
      </c>
      <c r="K18" s="35">
        <v>0</v>
      </c>
      <c r="L18" s="95"/>
    </row>
    <row r="19" spans="1:12" ht="15">
      <c r="A19" s="33">
        <v>14</v>
      </c>
      <c r="B19" s="96" t="s">
        <v>90</v>
      </c>
      <c r="C19" s="35">
        <v>4</v>
      </c>
      <c r="D19" s="35">
        <v>1</v>
      </c>
      <c r="E19" s="35">
        <v>0</v>
      </c>
      <c r="F19" s="35">
        <v>4</v>
      </c>
      <c r="G19" s="35">
        <v>2</v>
      </c>
      <c r="H19" s="35">
        <v>1</v>
      </c>
      <c r="I19" s="35">
        <v>1</v>
      </c>
      <c r="J19" s="35">
        <v>0</v>
      </c>
      <c r="K19" s="35">
        <v>0</v>
      </c>
      <c r="L19" s="95"/>
    </row>
    <row r="20" spans="1:12" ht="15">
      <c r="A20" s="33">
        <v>15</v>
      </c>
      <c r="B20" s="96" t="s">
        <v>91</v>
      </c>
      <c r="C20" s="35">
        <v>3</v>
      </c>
      <c r="D20" s="35">
        <v>3</v>
      </c>
      <c r="E20" s="35">
        <v>0</v>
      </c>
      <c r="F20" s="35">
        <v>6</v>
      </c>
      <c r="G20" s="35">
        <v>2</v>
      </c>
      <c r="H20" s="35">
        <v>2</v>
      </c>
      <c r="I20" s="35">
        <v>0</v>
      </c>
      <c r="J20" s="35">
        <v>1</v>
      </c>
      <c r="K20" s="35">
        <v>0</v>
      </c>
      <c r="L20" s="95"/>
    </row>
    <row r="21" spans="1:12" ht="15">
      <c r="A21" s="33">
        <v>16</v>
      </c>
      <c r="B21" s="96" t="s">
        <v>92</v>
      </c>
      <c r="C21" s="35">
        <v>13</v>
      </c>
      <c r="D21" s="35">
        <v>0</v>
      </c>
      <c r="E21" s="35">
        <v>0</v>
      </c>
      <c r="F21" s="35">
        <v>13</v>
      </c>
      <c r="G21" s="35">
        <v>10</v>
      </c>
      <c r="H21" s="35">
        <v>0</v>
      </c>
      <c r="I21" s="35">
        <v>2</v>
      </c>
      <c r="J21" s="35">
        <v>1</v>
      </c>
      <c r="K21" s="35">
        <v>0</v>
      </c>
      <c r="L21" s="91"/>
    </row>
    <row r="22" spans="1:12" ht="15">
      <c r="A22" s="33">
        <v>17</v>
      </c>
      <c r="B22" s="96" t="s">
        <v>94</v>
      </c>
      <c r="C22" s="35">
        <v>4</v>
      </c>
      <c r="D22" s="35">
        <v>0</v>
      </c>
      <c r="E22" s="35">
        <v>0</v>
      </c>
      <c r="F22" s="35">
        <v>4</v>
      </c>
      <c r="G22" s="35">
        <v>2</v>
      </c>
      <c r="H22" s="35">
        <v>1</v>
      </c>
      <c r="I22" s="35">
        <v>0</v>
      </c>
      <c r="J22" s="35">
        <v>1</v>
      </c>
      <c r="K22" s="35">
        <v>0</v>
      </c>
      <c r="L22" s="95"/>
    </row>
    <row r="23" spans="1:12" ht="15">
      <c r="A23" s="33">
        <v>18</v>
      </c>
      <c r="B23" s="96" t="s">
        <v>95</v>
      </c>
      <c r="C23" s="35">
        <v>4</v>
      </c>
      <c r="D23" s="35">
        <v>1</v>
      </c>
      <c r="E23" s="35">
        <v>0</v>
      </c>
      <c r="F23" s="35">
        <v>4</v>
      </c>
      <c r="G23" s="35">
        <v>2</v>
      </c>
      <c r="H23" s="35">
        <v>0</v>
      </c>
      <c r="I23" s="35">
        <v>0</v>
      </c>
      <c r="J23" s="35">
        <v>1</v>
      </c>
      <c r="K23" s="35">
        <v>1</v>
      </c>
      <c r="L23" s="95"/>
    </row>
    <row r="24" spans="1:12" ht="15">
      <c r="A24" s="33">
        <v>19</v>
      </c>
      <c r="B24" s="96" t="s">
        <v>96</v>
      </c>
      <c r="C24" s="35">
        <v>1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0</v>
      </c>
      <c r="J24" s="35">
        <v>0</v>
      </c>
      <c r="K24" s="35">
        <v>0</v>
      </c>
      <c r="L24" s="95"/>
    </row>
    <row r="25" spans="1:12" ht="15">
      <c r="A25" s="33"/>
      <c r="B25" s="111" t="s">
        <v>171</v>
      </c>
      <c r="C25" s="112">
        <f aca="true" t="shared" si="0" ref="C25:K25">SUM(C6:C24)</f>
        <v>246</v>
      </c>
      <c r="D25" s="31">
        <f t="shared" si="0"/>
        <v>39</v>
      </c>
      <c r="E25" s="31">
        <f t="shared" si="0"/>
        <v>0</v>
      </c>
      <c r="F25" s="31">
        <f t="shared" si="0"/>
        <v>269</v>
      </c>
      <c r="G25" s="31">
        <f t="shared" si="0"/>
        <v>160</v>
      </c>
      <c r="H25" s="31">
        <f t="shared" si="0"/>
        <v>38</v>
      </c>
      <c r="I25" s="31">
        <f t="shared" si="0"/>
        <v>51</v>
      </c>
      <c r="J25" s="31">
        <f t="shared" si="0"/>
        <v>18</v>
      </c>
      <c r="K25" s="31">
        <f t="shared" si="0"/>
        <v>5</v>
      </c>
      <c r="L25" s="95">
        <v>139800</v>
      </c>
    </row>
    <row r="26" spans="1:12" ht="15">
      <c r="A26" s="33">
        <v>1</v>
      </c>
      <c r="B26" s="98" t="s">
        <v>80</v>
      </c>
      <c r="C26" s="113">
        <v>5</v>
      </c>
      <c r="D26" s="113">
        <v>0</v>
      </c>
      <c r="E26" s="113">
        <v>0</v>
      </c>
      <c r="F26" s="113">
        <v>5</v>
      </c>
      <c r="G26" s="113">
        <v>4</v>
      </c>
      <c r="H26" s="113">
        <v>1</v>
      </c>
      <c r="I26" s="113">
        <v>0</v>
      </c>
      <c r="J26" s="113">
        <v>0</v>
      </c>
      <c r="K26" s="113">
        <v>0</v>
      </c>
      <c r="L26" s="95"/>
    </row>
    <row r="27" spans="1:12" ht="15">
      <c r="A27" s="33">
        <v>2</v>
      </c>
      <c r="B27" s="98" t="s">
        <v>81</v>
      </c>
      <c r="C27" s="113">
        <v>58</v>
      </c>
      <c r="D27" s="113">
        <v>0</v>
      </c>
      <c r="E27" s="113">
        <v>0</v>
      </c>
      <c r="F27" s="113">
        <v>58</v>
      </c>
      <c r="G27" s="113">
        <v>14</v>
      </c>
      <c r="H27" s="113">
        <v>8</v>
      </c>
      <c r="I27" s="113">
        <v>21</v>
      </c>
      <c r="J27" s="113">
        <v>5</v>
      </c>
      <c r="K27" s="113">
        <v>0</v>
      </c>
      <c r="L27" s="95"/>
    </row>
    <row r="28" spans="1:12" ht="15">
      <c r="A28" s="33">
        <v>3</v>
      </c>
      <c r="B28" s="98" t="s">
        <v>82</v>
      </c>
      <c r="C28" s="113">
        <v>19</v>
      </c>
      <c r="D28" s="113">
        <v>21</v>
      </c>
      <c r="E28" s="113">
        <v>0</v>
      </c>
      <c r="F28" s="113">
        <v>28</v>
      </c>
      <c r="G28" s="113">
        <v>20</v>
      </c>
      <c r="H28" s="113">
        <v>3</v>
      </c>
      <c r="I28" s="113">
        <v>4</v>
      </c>
      <c r="J28" s="113">
        <v>1</v>
      </c>
      <c r="K28" s="113">
        <v>0</v>
      </c>
      <c r="L28" s="95"/>
    </row>
    <row r="29" spans="1:12" ht="15">
      <c r="A29" s="33">
        <v>4</v>
      </c>
      <c r="B29" s="98" t="s">
        <v>93</v>
      </c>
      <c r="C29" s="113">
        <v>26</v>
      </c>
      <c r="D29" s="113">
        <v>4</v>
      </c>
      <c r="E29" s="113">
        <v>0</v>
      </c>
      <c r="F29" s="113">
        <v>27</v>
      </c>
      <c r="G29" s="113">
        <v>15</v>
      </c>
      <c r="H29" s="113">
        <v>6</v>
      </c>
      <c r="I29" s="113">
        <v>4</v>
      </c>
      <c r="J29" s="113">
        <v>2</v>
      </c>
      <c r="K29" s="113">
        <v>0</v>
      </c>
      <c r="L29" s="95"/>
    </row>
    <row r="30" spans="1:12" ht="15">
      <c r="A30" s="33">
        <v>5</v>
      </c>
      <c r="B30" s="98" t="s">
        <v>97</v>
      </c>
      <c r="C30" s="113">
        <v>1</v>
      </c>
      <c r="D30" s="113">
        <v>1</v>
      </c>
      <c r="E30" s="113">
        <v>0</v>
      </c>
      <c r="F30" s="113">
        <v>1</v>
      </c>
      <c r="G30" s="113">
        <v>0</v>
      </c>
      <c r="H30" s="113">
        <v>0</v>
      </c>
      <c r="I30" s="113">
        <v>1</v>
      </c>
      <c r="J30" s="113">
        <v>0</v>
      </c>
      <c r="K30" s="113">
        <v>0</v>
      </c>
      <c r="L30" s="95"/>
    </row>
    <row r="31" spans="1:12" ht="15">
      <c r="A31" s="33">
        <v>6</v>
      </c>
      <c r="B31" s="98" t="s">
        <v>98</v>
      </c>
      <c r="C31" s="113">
        <v>7</v>
      </c>
      <c r="D31" s="113">
        <v>1</v>
      </c>
      <c r="E31" s="113">
        <v>0</v>
      </c>
      <c r="F31" s="113">
        <v>7</v>
      </c>
      <c r="G31" s="113">
        <v>3</v>
      </c>
      <c r="H31" s="113">
        <v>2</v>
      </c>
      <c r="I31" s="113">
        <v>2</v>
      </c>
      <c r="J31" s="113">
        <v>0</v>
      </c>
      <c r="K31" s="113">
        <v>0</v>
      </c>
      <c r="L31" s="95"/>
    </row>
    <row r="32" spans="1:12" ht="15">
      <c r="A32" s="114"/>
      <c r="B32" s="115" t="s">
        <v>189</v>
      </c>
      <c r="C32" s="110">
        <f aca="true" t="shared" si="1" ref="C32:K32">SUM(C26:C31)</f>
        <v>116</v>
      </c>
      <c r="D32" s="110">
        <f t="shared" si="1"/>
        <v>27</v>
      </c>
      <c r="E32" s="110">
        <f t="shared" si="1"/>
        <v>0</v>
      </c>
      <c r="F32" s="110">
        <f t="shared" si="1"/>
        <v>126</v>
      </c>
      <c r="G32" s="110">
        <f t="shared" si="1"/>
        <v>56</v>
      </c>
      <c r="H32" s="110">
        <f t="shared" si="1"/>
        <v>20</v>
      </c>
      <c r="I32" s="110">
        <f t="shared" si="1"/>
        <v>32</v>
      </c>
      <c r="J32" s="110">
        <f t="shared" si="1"/>
        <v>8</v>
      </c>
      <c r="K32" s="110">
        <f t="shared" si="1"/>
        <v>0</v>
      </c>
      <c r="L32" s="95">
        <v>75800</v>
      </c>
    </row>
    <row r="33" spans="1:12" ht="15">
      <c r="A33" s="33">
        <v>1</v>
      </c>
      <c r="B33" s="96" t="s">
        <v>99</v>
      </c>
      <c r="C33" s="35">
        <v>5</v>
      </c>
      <c r="D33" s="35">
        <v>0</v>
      </c>
      <c r="E33" s="35">
        <v>0</v>
      </c>
      <c r="F33" s="35">
        <v>5</v>
      </c>
      <c r="G33" s="35">
        <v>3</v>
      </c>
      <c r="H33" s="35">
        <v>1</v>
      </c>
      <c r="I33" s="35">
        <v>0</v>
      </c>
      <c r="J33" s="35">
        <v>1</v>
      </c>
      <c r="K33" s="35">
        <v>0</v>
      </c>
      <c r="L33" s="95"/>
    </row>
    <row r="34" spans="1:12" ht="15">
      <c r="A34" s="33">
        <v>2</v>
      </c>
      <c r="B34" s="96" t="s">
        <v>100</v>
      </c>
      <c r="C34" s="35">
        <v>10</v>
      </c>
      <c r="D34" s="35">
        <v>1</v>
      </c>
      <c r="E34" s="35">
        <v>0</v>
      </c>
      <c r="F34" s="35">
        <v>10</v>
      </c>
      <c r="G34" s="35">
        <v>7</v>
      </c>
      <c r="H34" s="35">
        <v>2</v>
      </c>
      <c r="I34" s="35">
        <v>1</v>
      </c>
      <c r="J34" s="35">
        <v>0</v>
      </c>
      <c r="K34" s="35">
        <v>0</v>
      </c>
      <c r="L34" s="91"/>
    </row>
    <row r="35" spans="1:12" ht="15">
      <c r="A35" s="33">
        <v>3</v>
      </c>
      <c r="B35" s="96" t="s">
        <v>101</v>
      </c>
      <c r="C35" s="35">
        <v>1</v>
      </c>
      <c r="D35" s="35">
        <v>0</v>
      </c>
      <c r="E35" s="35">
        <v>0</v>
      </c>
      <c r="F35" s="35">
        <v>1</v>
      </c>
      <c r="G35" s="35">
        <v>1</v>
      </c>
      <c r="H35" s="35">
        <v>0</v>
      </c>
      <c r="I35" s="35">
        <v>0</v>
      </c>
      <c r="J35" s="35">
        <v>0</v>
      </c>
      <c r="K35" s="35">
        <v>0</v>
      </c>
      <c r="L35" s="95"/>
    </row>
    <row r="36" spans="1:12" ht="15">
      <c r="A36" s="33">
        <v>4</v>
      </c>
      <c r="B36" s="96" t="s">
        <v>105</v>
      </c>
      <c r="C36" s="35">
        <v>10</v>
      </c>
      <c r="D36" s="35">
        <v>1</v>
      </c>
      <c r="E36" s="35">
        <v>0</v>
      </c>
      <c r="F36" s="35">
        <v>10</v>
      </c>
      <c r="G36" s="35">
        <v>6</v>
      </c>
      <c r="H36" s="35">
        <v>2</v>
      </c>
      <c r="I36" s="35">
        <v>2</v>
      </c>
      <c r="J36" s="35">
        <v>0</v>
      </c>
      <c r="K36" s="35">
        <v>0</v>
      </c>
      <c r="L36" s="95"/>
    </row>
    <row r="37" spans="1:12" s="12" customFormat="1" ht="15">
      <c r="A37" s="33">
        <v>5</v>
      </c>
      <c r="B37" s="96" t="s">
        <v>106</v>
      </c>
      <c r="C37" s="35">
        <v>5</v>
      </c>
      <c r="D37" s="35">
        <v>8</v>
      </c>
      <c r="E37" s="35">
        <v>1</v>
      </c>
      <c r="F37" s="35">
        <v>10</v>
      </c>
      <c r="G37" s="35">
        <v>5</v>
      </c>
      <c r="H37" s="35">
        <v>1</v>
      </c>
      <c r="I37" s="35">
        <v>4</v>
      </c>
      <c r="J37" s="35">
        <v>0</v>
      </c>
      <c r="K37" s="35">
        <v>0</v>
      </c>
      <c r="L37" s="95"/>
    </row>
    <row r="38" spans="1:12" ht="15">
      <c r="A38" s="33">
        <v>6</v>
      </c>
      <c r="B38" s="96" t="s">
        <v>107</v>
      </c>
      <c r="C38" s="35">
        <v>56</v>
      </c>
      <c r="D38" s="35">
        <v>8</v>
      </c>
      <c r="E38" s="35">
        <v>0</v>
      </c>
      <c r="F38" s="35">
        <v>56</v>
      </c>
      <c r="G38" s="35">
        <v>25</v>
      </c>
      <c r="H38" s="35">
        <v>16</v>
      </c>
      <c r="I38" s="35">
        <v>13</v>
      </c>
      <c r="J38" s="35">
        <v>2</v>
      </c>
      <c r="K38" s="35">
        <v>0</v>
      </c>
      <c r="L38" s="95"/>
    </row>
    <row r="39" spans="1:12" ht="15">
      <c r="A39" s="33">
        <v>7</v>
      </c>
      <c r="B39" s="96" t="s">
        <v>111</v>
      </c>
      <c r="C39" s="35">
        <v>22</v>
      </c>
      <c r="D39" s="35">
        <v>10</v>
      </c>
      <c r="E39" s="35">
        <v>0</v>
      </c>
      <c r="F39" s="35">
        <v>24</v>
      </c>
      <c r="G39" s="35">
        <v>12</v>
      </c>
      <c r="H39" s="35">
        <v>7</v>
      </c>
      <c r="I39" s="35">
        <v>4</v>
      </c>
      <c r="J39" s="35">
        <v>1</v>
      </c>
      <c r="K39" s="35">
        <v>0</v>
      </c>
      <c r="L39" s="95"/>
    </row>
    <row r="40" spans="1:12" ht="15">
      <c r="A40" s="33">
        <v>8</v>
      </c>
      <c r="B40" s="96" t="s">
        <v>114</v>
      </c>
      <c r="C40" s="35">
        <v>2</v>
      </c>
      <c r="D40" s="35">
        <v>2</v>
      </c>
      <c r="E40" s="35">
        <v>0</v>
      </c>
      <c r="F40" s="35">
        <v>3</v>
      </c>
      <c r="G40" s="35">
        <v>1</v>
      </c>
      <c r="H40" s="35">
        <v>1</v>
      </c>
      <c r="I40" s="35">
        <v>0</v>
      </c>
      <c r="J40" s="35">
        <v>1</v>
      </c>
      <c r="K40" s="35">
        <v>0</v>
      </c>
      <c r="L40" s="95"/>
    </row>
    <row r="41" spans="1:12" ht="15">
      <c r="A41" s="33">
        <v>9</v>
      </c>
      <c r="B41" s="96" t="s">
        <v>115</v>
      </c>
      <c r="C41" s="35">
        <v>1</v>
      </c>
      <c r="D41" s="35">
        <v>0</v>
      </c>
      <c r="E41" s="35">
        <v>0</v>
      </c>
      <c r="F41" s="35">
        <v>1</v>
      </c>
      <c r="G41" s="35">
        <v>1</v>
      </c>
      <c r="H41" s="35">
        <v>0</v>
      </c>
      <c r="I41" s="35">
        <v>0</v>
      </c>
      <c r="J41" s="35">
        <v>0</v>
      </c>
      <c r="K41" s="35">
        <v>0</v>
      </c>
      <c r="L41" s="95"/>
    </row>
    <row r="42" spans="1:12" ht="15">
      <c r="A42" s="33">
        <v>10</v>
      </c>
      <c r="B42" s="96" t="s">
        <v>117</v>
      </c>
      <c r="C42" s="35">
        <v>2</v>
      </c>
      <c r="D42" s="35">
        <v>4</v>
      </c>
      <c r="E42" s="35">
        <v>0</v>
      </c>
      <c r="F42" s="35">
        <v>4</v>
      </c>
      <c r="G42" s="35">
        <v>4</v>
      </c>
      <c r="H42" s="35">
        <v>0</v>
      </c>
      <c r="I42" s="35">
        <v>0</v>
      </c>
      <c r="J42" s="35">
        <v>0</v>
      </c>
      <c r="K42" s="35">
        <v>0</v>
      </c>
      <c r="L42" s="95"/>
    </row>
    <row r="43" spans="1:12" ht="15">
      <c r="A43" s="33">
        <v>11</v>
      </c>
      <c r="B43" s="96" t="s">
        <v>119</v>
      </c>
      <c r="C43" s="35">
        <v>4</v>
      </c>
      <c r="D43" s="35">
        <v>3</v>
      </c>
      <c r="E43" s="35">
        <v>0</v>
      </c>
      <c r="F43" s="35">
        <v>5</v>
      </c>
      <c r="G43" s="35">
        <v>4</v>
      </c>
      <c r="H43" s="35">
        <v>0</v>
      </c>
      <c r="I43" s="35">
        <v>1</v>
      </c>
      <c r="J43" s="35">
        <v>0</v>
      </c>
      <c r="K43" s="35">
        <v>0</v>
      </c>
      <c r="L43" s="95"/>
    </row>
    <row r="44" spans="1:12" ht="15">
      <c r="A44" s="33">
        <v>12</v>
      </c>
      <c r="B44" s="96" t="s">
        <v>121</v>
      </c>
      <c r="C44" s="35">
        <v>4</v>
      </c>
      <c r="D44" s="35">
        <v>0</v>
      </c>
      <c r="E44" s="35">
        <v>0</v>
      </c>
      <c r="F44" s="35">
        <v>4</v>
      </c>
      <c r="G44" s="35">
        <v>2</v>
      </c>
      <c r="H44" s="35">
        <v>0</v>
      </c>
      <c r="I44" s="35">
        <v>2</v>
      </c>
      <c r="J44" s="35">
        <v>0</v>
      </c>
      <c r="K44" s="35">
        <v>0</v>
      </c>
      <c r="L44" s="95"/>
    </row>
    <row r="45" spans="1:12" ht="15">
      <c r="A45" s="33">
        <v>13</v>
      </c>
      <c r="B45" s="96" t="s">
        <v>122</v>
      </c>
      <c r="C45" s="35">
        <v>20</v>
      </c>
      <c r="D45" s="35">
        <v>0</v>
      </c>
      <c r="E45" s="35">
        <v>0</v>
      </c>
      <c r="F45" s="35">
        <v>20</v>
      </c>
      <c r="G45" s="35">
        <v>11</v>
      </c>
      <c r="H45" s="35">
        <v>3</v>
      </c>
      <c r="I45" s="35">
        <v>2</v>
      </c>
      <c r="J45" s="35">
        <v>3</v>
      </c>
      <c r="K45" s="35">
        <v>1</v>
      </c>
      <c r="L45" s="95"/>
    </row>
    <row r="46" spans="1:12" ht="15">
      <c r="A46" s="33">
        <v>14</v>
      </c>
      <c r="B46" s="96" t="s">
        <v>123</v>
      </c>
      <c r="C46" s="35">
        <v>10</v>
      </c>
      <c r="D46" s="35">
        <v>4</v>
      </c>
      <c r="E46" s="35">
        <v>0</v>
      </c>
      <c r="F46" s="35">
        <v>10</v>
      </c>
      <c r="G46" s="35">
        <v>9</v>
      </c>
      <c r="H46" s="35">
        <v>0</v>
      </c>
      <c r="I46" s="35">
        <v>1</v>
      </c>
      <c r="J46" s="35">
        <v>0</v>
      </c>
      <c r="K46" s="35">
        <v>0</v>
      </c>
      <c r="L46" s="95"/>
    </row>
    <row r="47" spans="1:12" ht="15">
      <c r="A47" s="33">
        <v>15</v>
      </c>
      <c r="B47" s="96" t="s">
        <v>125</v>
      </c>
      <c r="C47" s="35">
        <v>18</v>
      </c>
      <c r="D47" s="35">
        <v>4</v>
      </c>
      <c r="E47" s="35">
        <v>0</v>
      </c>
      <c r="F47" s="35">
        <v>21</v>
      </c>
      <c r="G47" s="35">
        <v>11</v>
      </c>
      <c r="H47" s="35">
        <v>4</v>
      </c>
      <c r="I47" s="35">
        <v>3</v>
      </c>
      <c r="J47" s="35">
        <v>2</v>
      </c>
      <c r="K47" s="35">
        <v>1</v>
      </c>
      <c r="L47" s="95"/>
    </row>
    <row r="48" spans="1:12" ht="15">
      <c r="A48" s="33">
        <v>16</v>
      </c>
      <c r="B48" s="96" t="s">
        <v>126</v>
      </c>
      <c r="C48" s="35">
        <v>15</v>
      </c>
      <c r="D48" s="35">
        <v>7</v>
      </c>
      <c r="E48" s="35">
        <v>0</v>
      </c>
      <c r="F48" s="35">
        <v>22</v>
      </c>
      <c r="G48" s="35">
        <v>18</v>
      </c>
      <c r="H48" s="35">
        <v>2</v>
      </c>
      <c r="I48" s="35">
        <v>1</v>
      </c>
      <c r="J48" s="35">
        <v>1</v>
      </c>
      <c r="K48" s="35">
        <v>0</v>
      </c>
      <c r="L48" s="95"/>
    </row>
    <row r="49" spans="1:12" ht="15">
      <c r="A49" s="33">
        <v>17</v>
      </c>
      <c r="B49" s="96" t="s">
        <v>128</v>
      </c>
      <c r="C49" s="35">
        <v>922</v>
      </c>
      <c r="D49" s="35">
        <v>0</v>
      </c>
      <c r="E49" s="35">
        <v>0</v>
      </c>
      <c r="F49" s="35">
        <v>923</v>
      </c>
      <c r="G49" s="35">
        <v>0</v>
      </c>
      <c r="H49" s="35">
        <v>128</v>
      </c>
      <c r="I49" s="35">
        <v>90</v>
      </c>
      <c r="J49" s="35">
        <v>15</v>
      </c>
      <c r="K49" s="35">
        <v>3</v>
      </c>
      <c r="L49" s="95"/>
    </row>
    <row r="50" spans="1:12" ht="15">
      <c r="A50" s="33"/>
      <c r="B50" s="114" t="s">
        <v>172</v>
      </c>
      <c r="C50" s="116">
        <f>SUM(C33:C49)</f>
        <v>1107</v>
      </c>
      <c r="D50" s="116">
        <f>SUM(D33:D49)</f>
        <v>52</v>
      </c>
      <c r="E50" s="116">
        <f>SUM(E20:E49)</f>
        <v>1</v>
      </c>
      <c r="F50" s="116">
        <f aca="true" t="shared" si="2" ref="F50:K50">SUM(F33:F49)</f>
        <v>1129</v>
      </c>
      <c r="G50" s="116">
        <f t="shared" si="2"/>
        <v>120</v>
      </c>
      <c r="H50" s="116">
        <f t="shared" si="2"/>
        <v>167</v>
      </c>
      <c r="I50" s="116">
        <f t="shared" si="2"/>
        <v>124</v>
      </c>
      <c r="J50" s="116">
        <f t="shared" si="2"/>
        <v>26</v>
      </c>
      <c r="K50" s="116">
        <f t="shared" si="2"/>
        <v>5</v>
      </c>
      <c r="L50" s="56">
        <v>451300</v>
      </c>
    </row>
    <row r="51" spans="1:12" ht="15">
      <c r="A51" s="33">
        <v>1</v>
      </c>
      <c r="B51" s="98" t="s">
        <v>102</v>
      </c>
      <c r="C51" s="35">
        <v>0</v>
      </c>
      <c r="D51" s="35">
        <v>1</v>
      </c>
      <c r="E51" s="35">
        <v>0</v>
      </c>
      <c r="F51" s="35">
        <v>1</v>
      </c>
      <c r="G51" s="35">
        <v>0</v>
      </c>
      <c r="H51" s="35">
        <v>0</v>
      </c>
      <c r="I51" s="35">
        <v>0</v>
      </c>
      <c r="J51" s="35">
        <v>1</v>
      </c>
      <c r="K51" s="35">
        <v>0</v>
      </c>
      <c r="L51" s="56"/>
    </row>
    <row r="52" spans="1:12" ht="15">
      <c r="A52" s="33">
        <v>2</v>
      </c>
      <c r="B52" s="98" t="s">
        <v>103</v>
      </c>
      <c r="C52" s="35">
        <v>34</v>
      </c>
      <c r="D52" s="35">
        <v>1</v>
      </c>
      <c r="E52" s="35">
        <v>0</v>
      </c>
      <c r="F52" s="35">
        <v>35</v>
      </c>
      <c r="G52" s="35">
        <v>22</v>
      </c>
      <c r="H52" s="35">
        <v>3</v>
      </c>
      <c r="I52" s="35">
        <v>8</v>
      </c>
      <c r="J52" s="35">
        <v>2</v>
      </c>
      <c r="K52" s="35">
        <v>0</v>
      </c>
      <c r="L52" s="56"/>
    </row>
    <row r="53" spans="1:12" ht="15">
      <c r="A53" s="33">
        <v>3</v>
      </c>
      <c r="B53" s="98" t="s">
        <v>104</v>
      </c>
      <c r="C53" s="35">
        <v>1</v>
      </c>
      <c r="D53" s="35">
        <v>1</v>
      </c>
      <c r="E53" s="35">
        <v>0</v>
      </c>
      <c r="F53" s="35">
        <v>1</v>
      </c>
      <c r="G53" s="35">
        <v>0</v>
      </c>
      <c r="H53" s="35">
        <v>1</v>
      </c>
      <c r="I53" s="35">
        <v>0</v>
      </c>
      <c r="J53" s="35">
        <v>0</v>
      </c>
      <c r="K53" s="35">
        <v>0</v>
      </c>
      <c r="L53" s="56"/>
    </row>
    <row r="54" spans="1:12" ht="15">
      <c r="A54" s="33">
        <v>4</v>
      </c>
      <c r="B54" s="98" t="s">
        <v>108</v>
      </c>
      <c r="C54" s="35">
        <v>2</v>
      </c>
      <c r="D54" s="35">
        <v>5</v>
      </c>
      <c r="E54" s="35">
        <v>0</v>
      </c>
      <c r="F54" s="35">
        <v>7</v>
      </c>
      <c r="G54" s="35">
        <v>5</v>
      </c>
      <c r="H54" s="35">
        <v>1</v>
      </c>
      <c r="I54" s="35">
        <v>1</v>
      </c>
      <c r="J54" s="35">
        <v>0</v>
      </c>
      <c r="K54" s="35">
        <v>0</v>
      </c>
      <c r="L54" s="56"/>
    </row>
    <row r="55" spans="1:12" ht="15">
      <c r="A55" s="33">
        <v>5</v>
      </c>
      <c r="B55" s="98" t="s">
        <v>109</v>
      </c>
      <c r="C55" s="35">
        <v>8</v>
      </c>
      <c r="D55" s="35">
        <v>0</v>
      </c>
      <c r="E55" s="35">
        <v>0</v>
      </c>
      <c r="F55" s="35">
        <v>8</v>
      </c>
      <c r="G55" s="35">
        <v>4</v>
      </c>
      <c r="H55" s="35">
        <v>1</v>
      </c>
      <c r="I55" s="35">
        <v>3</v>
      </c>
      <c r="J55" s="35">
        <v>0</v>
      </c>
      <c r="K55" s="35">
        <v>0</v>
      </c>
      <c r="L55" s="56"/>
    </row>
    <row r="56" spans="1:12" ht="15">
      <c r="A56" s="33">
        <v>6</v>
      </c>
      <c r="B56" s="98" t="s">
        <v>110</v>
      </c>
      <c r="C56" s="35">
        <v>16</v>
      </c>
      <c r="D56" s="35">
        <v>4</v>
      </c>
      <c r="E56" s="35">
        <v>0</v>
      </c>
      <c r="F56" s="35">
        <v>16</v>
      </c>
      <c r="G56" s="35">
        <v>16</v>
      </c>
      <c r="H56" s="35">
        <v>0</v>
      </c>
      <c r="I56" s="35">
        <v>0</v>
      </c>
      <c r="J56" s="35">
        <v>0</v>
      </c>
      <c r="K56" s="35">
        <v>0</v>
      </c>
      <c r="L56" s="56"/>
    </row>
    <row r="57" spans="1:12" ht="15">
      <c r="A57" s="33">
        <v>7</v>
      </c>
      <c r="B57" s="98" t="s">
        <v>112</v>
      </c>
      <c r="C57" s="35">
        <v>10</v>
      </c>
      <c r="D57" s="35">
        <v>3</v>
      </c>
      <c r="E57" s="35">
        <v>0</v>
      </c>
      <c r="F57" s="35">
        <v>11</v>
      </c>
      <c r="G57" s="35">
        <v>11</v>
      </c>
      <c r="H57" s="35">
        <v>0</v>
      </c>
      <c r="I57" s="35">
        <v>0</v>
      </c>
      <c r="J57" s="35">
        <v>0</v>
      </c>
      <c r="K57" s="35">
        <v>0</v>
      </c>
      <c r="L57" s="56"/>
    </row>
    <row r="58" spans="1:12" ht="15">
      <c r="A58" s="33">
        <v>8</v>
      </c>
      <c r="B58" s="98" t="s">
        <v>113</v>
      </c>
      <c r="C58" s="35">
        <v>11</v>
      </c>
      <c r="D58" s="35">
        <v>3</v>
      </c>
      <c r="E58" s="35">
        <v>0</v>
      </c>
      <c r="F58" s="35">
        <v>13</v>
      </c>
      <c r="G58" s="35">
        <v>7</v>
      </c>
      <c r="H58" s="35">
        <v>2</v>
      </c>
      <c r="I58" s="35">
        <v>4</v>
      </c>
      <c r="J58" s="35">
        <v>0</v>
      </c>
      <c r="K58" s="35">
        <v>0</v>
      </c>
      <c r="L58" s="56"/>
    </row>
    <row r="59" spans="1:12" ht="15">
      <c r="A59" s="33">
        <v>9</v>
      </c>
      <c r="B59" s="98" t="s">
        <v>116</v>
      </c>
      <c r="C59" s="35">
        <v>7</v>
      </c>
      <c r="D59" s="35">
        <v>1</v>
      </c>
      <c r="E59" s="35">
        <v>0</v>
      </c>
      <c r="F59" s="35">
        <v>7</v>
      </c>
      <c r="G59" s="35">
        <v>6</v>
      </c>
      <c r="H59" s="35">
        <v>1</v>
      </c>
      <c r="I59" s="35">
        <v>0</v>
      </c>
      <c r="J59" s="35">
        <v>0</v>
      </c>
      <c r="K59" s="35">
        <v>0</v>
      </c>
      <c r="L59" s="56"/>
    </row>
    <row r="60" spans="1:12" ht="15">
      <c r="A60" s="33">
        <v>10</v>
      </c>
      <c r="B60" s="98" t="s">
        <v>118</v>
      </c>
      <c r="C60" s="35">
        <v>3</v>
      </c>
      <c r="D60" s="35">
        <v>1</v>
      </c>
      <c r="E60" s="35">
        <v>0</v>
      </c>
      <c r="F60" s="35">
        <v>4</v>
      </c>
      <c r="G60" s="35">
        <v>2</v>
      </c>
      <c r="H60" s="35">
        <v>2</v>
      </c>
      <c r="I60" s="35">
        <v>0</v>
      </c>
      <c r="J60" s="35">
        <v>0</v>
      </c>
      <c r="K60" s="35">
        <v>0</v>
      </c>
      <c r="L60" s="56"/>
    </row>
    <row r="61" spans="1:12" ht="15">
      <c r="A61" s="33">
        <v>11</v>
      </c>
      <c r="B61" s="98" t="s">
        <v>120</v>
      </c>
      <c r="C61" s="35">
        <v>29</v>
      </c>
      <c r="D61" s="35">
        <v>19</v>
      </c>
      <c r="E61" s="35">
        <v>0</v>
      </c>
      <c r="F61" s="35">
        <v>38</v>
      </c>
      <c r="G61" s="35">
        <v>27</v>
      </c>
      <c r="H61" s="35">
        <v>5</v>
      </c>
      <c r="I61" s="35">
        <v>5</v>
      </c>
      <c r="J61" s="35">
        <v>1</v>
      </c>
      <c r="K61" s="35">
        <v>0</v>
      </c>
      <c r="L61" s="56"/>
    </row>
    <row r="62" spans="1:12" ht="15">
      <c r="A62" s="33">
        <v>12</v>
      </c>
      <c r="B62" s="98" t="s">
        <v>197</v>
      </c>
      <c r="C62" s="97">
        <v>8</v>
      </c>
      <c r="D62" s="97">
        <v>0</v>
      </c>
      <c r="E62" s="97">
        <v>0</v>
      </c>
      <c r="F62" s="97">
        <v>8</v>
      </c>
      <c r="G62" s="97">
        <v>6</v>
      </c>
      <c r="H62" s="97">
        <v>0</v>
      </c>
      <c r="I62" s="97">
        <v>1</v>
      </c>
      <c r="J62" s="97">
        <v>1</v>
      </c>
      <c r="K62" s="97">
        <v>0</v>
      </c>
      <c r="L62" s="56"/>
    </row>
    <row r="63" spans="1:12" ht="15">
      <c r="A63" s="33">
        <v>13</v>
      </c>
      <c r="B63" s="98" t="s">
        <v>124</v>
      </c>
      <c r="C63" s="35">
        <v>6</v>
      </c>
      <c r="D63" s="35">
        <v>18</v>
      </c>
      <c r="E63" s="35">
        <v>2</v>
      </c>
      <c r="F63" s="35">
        <v>22</v>
      </c>
      <c r="G63" s="35">
        <v>13</v>
      </c>
      <c r="H63" s="35">
        <v>7</v>
      </c>
      <c r="I63" s="35">
        <v>1</v>
      </c>
      <c r="J63" s="35">
        <v>1</v>
      </c>
      <c r="K63" s="35">
        <v>0</v>
      </c>
      <c r="L63" s="56"/>
    </row>
    <row r="64" spans="1:12" ht="15">
      <c r="A64" s="33">
        <v>14</v>
      </c>
      <c r="B64" s="98" t="s">
        <v>127</v>
      </c>
      <c r="C64" s="35">
        <v>144</v>
      </c>
      <c r="D64" s="35">
        <v>0</v>
      </c>
      <c r="E64" s="35">
        <v>0</v>
      </c>
      <c r="F64" s="35">
        <v>144</v>
      </c>
      <c r="G64" s="35">
        <v>87</v>
      </c>
      <c r="H64" s="35">
        <v>30</v>
      </c>
      <c r="I64" s="35">
        <v>25</v>
      </c>
      <c r="J64" s="35">
        <v>1</v>
      </c>
      <c r="K64" s="35">
        <v>1</v>
      </c>
      <c r="L64" s="56"/>
    </row>
    <row r="65" spans="1:12" ht="15.75" thickBot="1">
      <c r="A65" s="117"/>
      <c r="B65" s="115" t="s">
        <v>190</v>
      </c>
      <c r="C65" s="30">
        <f aca="true" t="shared" si="3" ref="C65:K65">SUM(C51:C64)</f>
        <v>279</v>
      </c>
      <c r="D65" s="30">
        <f t="shared" si="3"/>
        <v>57</v>
      </c>
      <c r="E65" s="30">
        <f t="shared" si="3"/>
        <v>2</v>
      </c>
      <c r="F65" s="30">
        <f t="shared" si="3"/>
        <v>315</v>
      </c>
      <c r="G65" s="30">
        <f t="shared" si="3"/>
        <v>206</v>
      </c>
      <c r="H65" s="30">
        <f t="shared" si="3"/>
        <v>53</v>
      </c>
      <c r="I65" s="30">
        <f t="shared" si="3"/>
        <v>48</v>
      </c>
      <c r="J65" s="30">
        <f t="shared" si="3"/>
        <v>7</v>
      </c>
      <c r="K65" s="30">
        <f t="shared" si="3"/>
        <v>1</v>
      </c>
      <c r="L65" s="56">
        <v>169000</v>
      </c>
    </row>
    <row r="66" spans="1:12" ht="15.75" thickBot="1">
      <c r="A66" s="172" t="s">
        <v>137</v>
      </c>
      <c r="B66" s="173"/>
      <c r="C66" s="118">
        <f>SUM(C5+C25+C32+C50+C65)</f>
        <v>1781</v>
      </c>
      <c r="D66" s="118">
        <f aca="true" t="shared" si="4" ref="D66:K66">SUM(D65+D50+D32+D25+D5)</f>
        <v>179</v>
      </c>
      <c r="E66" s="118">
        <f t="shared" si="4"/>
        <v>3</v>
      </c>
      <c r="F66" s="118">
        <f t="shared" si="4"/>
        <v>1876</v>
      </c>
      <c r="G66" s="118">
        <f t="shared" si="4"/>
        <v>567</v>
      </c>
      <c r="H66" s="118">
        <f t="shared" si="4"/>
        <v>282</v>
      </c>
      <c r="I66" s="118">
        <f t="shared" si="4"/>
        <v>260</v>
      </c>
      <c r="J66" s="118">
        <f t="shared" si="4"/>
        <v>62</v>
      </c>
      <c r="K66" s="118">
        <f t="shared" si="4"/>
        <v>11</v>
      </c>
      <c r="L66" s="119"/>
    </row>
    <row r="67" spans="1:12" ht="15">
      <c r="A67" s="1"/>
      <c r="B67" s="1"/>
      <c r="C67" s="5"/>
      <c r="D67" s="5"/>
      <c r="E67" s="5"/>
      <c r="F67" s="5"/>
      <c r="G67" s="5"/>
      <c r="H67" s="5"/>
      <c r="I67" s="5"/>
      <c r="J67" s="5"/>
      <c r="K67" s="5"/>
      <c r="L67" s="1"/>
    </row>
    <row r="68" spans="1:12" ht="15.75" thickBot="1">
      <c r="A68" s="1"/>
      <c r="B68" s="10" t="s">
        <v>50</v>
      </c>
      <c r="C68" s="11">
        <f>SUM(C66*300)</f>
        <v>534300</v>
      </c>
      <c r="D68" s="11">
        <f>SUM(D66*1000)</f>
        <v>179000</v>
      </c>
      <c r="E68" s="11">
        <f>SUM(E66*3000)</f>
        <v>9000</v>
      </c>
      <c r="F68" s="11"/>
      <c r="G68" s="11"/>
      <c r="H68" s="11">
        <f>SUM(H66*100)</f>
        <v>28200</v>
      </c>
      <c r="I68" s="11">
        <f>SUM(I66*300)</f>
        <v>78000</v>
      </c>
      <c r="J68" s="11">
        <f>SUM(J66*300)</f>
        <v>18600</v>
      </c>
      <c r="K68" s="11">
        <f>SUM(K66*500)</f>
        <v>5500</v>
      </c>
      <c r="L68" s="21">
        <f>SUM(C68:K68)</f>
        <v>852600</v>
      </c>
    </row>
    <row r="69" ht="15.75" thickTop="1"/>
  </sheetData>
  <sheetProtection/>
  <mergeCells count="3">
    <mergeCell ref="A2:K2"/>
    <mergeCell ref="A5:B5"/>
    <mergeCell ref="A66:B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0">
      <selection activeCell="M7" sqref="M7"/>
    </sheetView>
  </sheetViews>
  <sheetFormatPr defaultColWidth="9.140625" defaultRowHeight="15"/>
  <cols>
    <col min="1" max="1" width="3.7109375" style="0" bestFit="1" customWidth="1"/>
    <col min="2" max="2" width="24.57421875" style="0" customWidth="1"/>
    <col min="3" max="3" width="10.7109375" style="0" customWidth="1"/>
    <col min="4" max="4" width="10.00390625" style="0" customWidth="1"/>
  </cols>
  <sheetData>
    <row r="1" spans="1:12" ht="33.75" customHeight="1">
      <c r="A1" s="1"/>
      <c r="B1" s="174" t="s">
        <v>206</v>
      </c>
      <c r="C1" s="174"/>
      <c r="D1" s="174"/>
      <c r="E1" s="174"/>
      <c r="F1" s="174"/>
      <c r="G1" s="174"/>
      <c r="H1" s="174"/>
      <c r="I1" s="174"/>
      <c r="J1" s="174"/>
      <c r="K1" s="174"/>
      <c r="L1" s="1"/>
    </row>
    <row r="2" spans="1:12" ht="77.25" thickBot="1">
      <c r="A2" s="17" t="s">
        <v>0</v>
      </c>
      <c r="B2" s="17" t="s">
        <v>15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4" t="s">
        <v>195</v>
      </c>
    </row>
    <row r="3" spans="1:12" ht="15">
      <c r="A3" s="16">
        <v>1</v>
      </c>
      <c r="B3" s="25" t="s">
        <v>147</v>
      </c>
      <c r="C3" s="120">
        <v>3</v>
      </c>
      <c r="D3" s="120">
        <v>0</v>
      </c>
      <c r="E3" s="120">
        <v>0</v>
      </c>
      <c r="F3" s="120">
        <v>3</v>
      </c>
      <c r="G3" s="120">
        <v>1</v>
      </c>
      <c r="H3" s="120">
        <v>0</v>
      </c>
      <c r="I3" s="120">
        <v>0</v>
      </c>
      <c r="J3" s="120">
        <v>0</v>
      </c>
      <c r="K3" s="120">
        <v>2</v>
      </c>
      <c r="L3" s="121"/>
    </row>
    <row r="4" spans="1:12" ht="15">
      <c r="A4" s="2">
        <v>2</v>
      </c>
      <c r="B4" s="96" t="s">
        <v>148</v>
      </c>
      <c r="C4" s="122">
        <v>8</v>
      </c>
      <c r="D4" s="122">
        <v>1</v>
      </c>
      <c r="E4" s="122">
        <v>0</v>
      </c>
      <c r="F4" s="122">
        <v>8</v>
      </c>
      <c r="G4" s="122">
        <v>1</v>
      </c>
      <c r="H4" s="122">
        <v>1</v>
      </c>
      <c r="I4" s="122">
        <v>1</v>
      </c>
      <c r="J4" s="122">
        <v>2</v>
      </c>
      <c r="K4" s="122">
        <v>3</v>
      </c>
      <c r="L4" s="123"/>
    </row>
    <row r="5" spans="1:12" ht="15">
      <c r="A5" s="2">
        <v>3</v>
      </c>
      <c r="B5" s="96" t="s">
        <v>149</v>
      </c>
      <c r="C5" s="122">
        <v>4</v>
      </c>
      <c r="D5" s="122">
        <v>0</v>
      </c>
      <c r="E5" s="122">
        <v>0</v>
      </c>
      <c r="F5" s="122">
        <v>4</v>
      </c>
      <c r="G5" s="122">
        <v>2</v>
      </c>
      <c r="H5" s="122">
        <v>1</v>
      </c>
      <c r="I5" s="122">
        <v>1</v>
      </c>
      <c r="J5" s="122">
        <v>0</v>
      </c>
      <c r="K5" s="122">
        <v>0</v>
      </c>
      <c r="L5" s="123"/>
    </row>
    <row r="6" spans="1:12" ht="15">
      <c r="A6" s="124"/>
      <c r="B6" s="125" t="s">
        <v>173</v>
      </c>
      <c r="C6" s="126">
        <v>15</v>
      </c>
      <c r="D6" s="126">
        <v>1</v>
      </c>
      <c r="E6" s="126">
        <v>0</v>
      </c>
      <c r="F6" s="126">
        <v>15</v>
      </c>
      <c r="G6" s="126">
        <v>4</v>
      </c>
      <c r="H6" s="126">
        <v>2</v>
      </c>
      <c r="I6" s="126">
        <v>2</v>
      </c>
      <c r="J6" s="126">
        <v>2</v>
      </c>
      <c r="K6" s="126">
        <v>5</v>
      </c>
      <c r="L6" s="127">
        <v>9400</v>
      </c>
    </row>
    <row r="7" spans="1:12" ht="15">
      <c r="A7" s="2">
        <v>1</v>
      </c>
      <c r="B7" s="128" t="s">
        <v>151</v>
      </c>
      <c r="C7" s="129">
        <v>1</v>
      </c>
      <c r="D7" s="129">
        <v>0</v>
      </c>
      <c r="E7" s="129">
        <v>0</v>
      </c>
      <c r="F7" s="129">
        <v>1</v>
      </c>
      <c r="G7" s="129">
        <v>0</v>
      </c>
      <c r="H7" s="129">
        <v>1</v>
      </c>
      <c r="I7" s="129">
        <v>0</v>
      </c>
      <c r="J7" s="129">
        <v>0</v>
      </c>
      <c r="K7" s="129">
        <v>0</v>
      </c>
      <c r="L7" s="130"/>
    </row>
    <row r="8" spans="1:12" ht="15">
      <c r="A8" s="131"/>
      <c r="B8" s="125" t="s">
        <v>174</v>
      </c>
      <c r="C8" s="132">
        <v>1</v>
      </c>
      <c r="D8" s="132">
        <f>'[1]Prešov'!D30</f>
        <v>0</v>
      </c>
      <c r="E8" s="132">
        <f>'[1]Prešov'!E30</f>
        <v>0</v>
      </c>
      <c r="F8" s="132">
        <v>1</v>
      </c>
      <c r="G8" s="132">
        <f>'[1]Prešov'!G30</f>
        <v>0</v>
      </c>
      <c r="H8" s="132">
        <v>1</v>
      </c>
      <c r="I8" s="132">
        <f>'[1]Prešov'!I30</f>
        <v>0</v>
      </c>
      <c r="J8" s="132">
        <f>'[1]Prešov'!J30</f>
        <v>0</v>
      </c>
      <c r="K8" s="132">
        <f>'[1]Prešov'!K30</f>
        <v>0</v>
      </c>
      <c r="L8" s="56">
        <v>400</v>
      </c>
    </row>
    <row r="9" spans="1:12" ht="15">
      <c r="A9" s="2">
        <v>1</v>
      </c>
      <c r="B9" s="96" t="s">
        <v>158</v>
      </c>
      <c r="C9" s="122">
        <v>3</v>
      </c>
      <c r="D9" s="122">
        <v>0</v>
      </c>
      <c r="E9" s="122">
        <v>0</v>
      </c>
      <c r="F9" s="129">
        <v>3</v>
      </c>
      <c r="G9" s="129">
        <v>1</v>
      </c>
      <c r="H9" s="129">
        <v>0</v>
      </c>
      <c r="I9" s="129">
        <v>0</v>
      </c>
      <c r="J9" s="129">
        <v>0</v>
      </c>
      <c r="K9" s="129">
        <v>0</v>
      </c>
      <c r="L9" s="130"/>
    </row>
    <row r="10" spans="1:12" ht="15">
      <c r="A10" s="2">
        <v>2</v>
      </c>
      <c r="B10" s="96" t="s">
        <v>159</v>
      </c>
      <c r="C10" s="122">
        <v>41</v>
      </c>
      <c r="D10" s="122">
        <v>5</v>
      </c>
      <c r="E10" s="122">
        <v>0</v>
      </c>
      <c r="F10" s="129">
        <v>41</v>
      </c>
      <c r="G10" s="129">
        <v>35</v>
      </c>
      <c r="H10" s="129">
        <v>2</v>
      </c>
      <c r="I10" s="129">
        <v>2</v>
      </c>
      <c r="J10" s="129">
        <v>2</v>
      </c>
      <c r="K10" s="129">
        <v>0</v>
      </c>
      <c r="L10" s="130"/>
    </row>
    <row r="11" spans="1:12" ht="15">
      <c r="A11" s="2">
        <v>3</v>
      </c>
      <c r="B11" s="96" t="s">
        <v>160</v>
      </c>
      <c r="C11" s="122">
        <v>5</v>
      </c>
      <c r="D11" s="122">
        <v>2</v>
      </c>
      <c r="E11" s="122">
        <v>0</v>
      </c>
      <c r="F11" s="129">
        <v>5</v>
      </c>
      <c r="G11" s="129">
        <v>3</v>
      </c>
      <c r="H11" s="129">
        <v>0</v>
      </c>
      <c r="I11" s="129">
        <v>1</v>
      </c>
      <c r="J11" s="129">
        <v>1</v>
      </c>
      <c r="K11" s="129">
        <v>0</v>
      </c>
      <c r="L11" s="130"/>
    </row>
    <row r="12" spans="1:12" ht="15">
      <c r="A12" s="2">
        <v>4</v>
      </c>
      <c r="B12" s="96" t="s">
        <v>161</v>
      </c>
      <c r="C12" s="122">
        <v>8</v>
      </c>
      <c r="D12" s="122">
        <v>2</v>
      </c>
      <c r="E12" s="122">
        <v>0</v>
      </c>
      <c r="F12" s="129">
        <v>8</v>
      </c>
      <c r="G12" s="129">
        <v>3</v>
      </c>
      <c r="H12" s="129">
        <v>0</v>
      </c>
      <c r="I12" s="129">
        <v>3</v>
      </c>
      <c r="J12" s="129">
        <v>2</v>
      </c>
      <c r="K12" s="129">
        <v>0</v>
      </c>
      <c r="L12" s="130"/>
    </row>
    <row r="13" spans="1:12" ht="15">
      <c r="A13" s="2">
        <v>5</v>
      </c>
      <c r="B13" s="96" t="s">
        <v>162</v>
      </c>
      <c r="C13" s="122">
        <v>23</v>
      </c>
      <c r="D13" s="122">
        <v>6</v>
      </c>
      <c r="E13" s="122">
        <v>0</v>
      </c>
      <c r="F13" s="129">
        <v>24</v>
      </c>
      <c r="G13" s="129">
        <v>15</v>
      </c>
      <c r="H13" s="129">
        <v>4</v>
      </c>
      <c r="I13" s="129">
        <v>2</v>
      </c>
      <c r="J13" s="129">
        <v>1</v>
      </c>
      <c r="K13" s="129">
        <v>0</v>
      </c>
      <c r="L13" s="130"/>
    </row>
    <row r="14" spans="1:12" ht="15">
      <c r="A14" s="2">
        <v>6</v>
      </c>
      <c r="B14" s="96" t="s">
        <v>163</v>
      </c>
      <c r="C14" s="122">
        <v>1</v>
      </c>
      <c r="D14" s="122">
        <v>0</v>
      </c>
      <c r="E14" s="122">
        <v>0</v>
      </c>
      <c r="F14" s="129">
        <v>2</v>
      </c>
      <c r="G14" s="129">
        <v>1</v>
      </c>
      <c r="H14" s="129">
        <v>1</v>
      </c>
      <c r="I14" s="129">
        <v>0</v>
      </c>
      <c r="J14" s="129">
        <v>0</v>
      </c>
      <c r="K14" s="129">
        <v>0</v>
      </c>
      <c r="L14" s="130"/>
    </row>
    <row r="15" spans="1:12" ht="15">
      <c r="A15" s="2">
        <v>7</v>
      </c>
      <c r="B15" s="96" t="s">
        <v>194</v>
      </c>
      <c r="C15" s="122">
        <v>9</v>
      </c>
      <c r="D15" s="122">
        <v>1</v>
      </c>
      <c r="E15" s="122">
        <v>0</v>
      </c>
      <c r="F15" s="129">
        <v>10</v>
      </c>
      <c r="G15" s="129">
        <v>7</v>
      </c>
      <c r="H15" s="129">
        <v>1</v>
      </c>
      <c r="I15" s="129">
        <v>1</v>
      </c>
      <c r="J15" s="129">
        <v>1</v>
      </c>
      <c r="K15" s="129">
        <v>0</v>
      </c>
      <c r="L15" s="130"/>
    </row>
    <row r="16" spans="1:12" ht="15">
      <c r="A16" s="124"/>
      <c r="B16" s="125" t="s">
        <v>175</v>
      </c>
      <c r="C16" s="126">
        <v>90</v>
      </c>
      <c r="D16" s="126">
        <v>16</v>
      </c>
      <c r="E16" s="126">
        <v>0</v>
      </c>
      <c r="F16" s="126">
        <v>93</v>
      </c>
      <c r="G16" s="126">
        <v>65</v>
      </c>
      <c r="H16" s="126">
        <v>8</v>
      </c>
      <c r="I16" s="126">
        <v>9</v>
      </c>
      <c r="J16" s="126">
        <v>7</v>
      </c>
      <c r="K16" s="133">
        <v>0</v>
      </c>
      <c r="L16" s="56">
        <v>48600</v>
      </c>
    </row>
    <row r="17" spans="1:12" ht="15">
      <c r="A17" s="2">
        <v>1</v>
      </c>
      <c r="B17" s="96" t="s">
        <v>164</v>
      </c>
      <c r="C17" s="122">
        <v>16</v>
      </c>
      <c r="D17" s="122">
        <v>3</v>
      </c>
      <c r="E17" s="122">
        <v>0</v>
      </c>
      <c r="F17" s="122">
        <v>17</v>
      </c>
      <c r="G17" s="122">
        <v>11</v>
      </c>
      <c r="H17" s="122">
        <v>0</v>
      </c>
      <c r="I17" s="122">
        <v>2</v>
      </c>
      <c r="J17" s="122">
        <v>4</v>
      </c>
      <c r="K17" s="122">
        <v>0</v>
      </c>
      <c r="L17" s="123"/>
    </row>
    <row r="18" spans="1:12" ht="15">
      <c r="A18" s="2">
        <v>2</v>
      </c>
      <c r="B18" s="96" t="s">
        <v>165</v>
      </c>
      <c r="C18" s="122">
        <v>0</v>
      </c>
      <c r="D18" s="122">
        <v>15</v>
      </c>
      <c r="E18" s="122">
        <v>0</v>
      </c>
      <c r="F18" s="122">
        <v>15</v>
      </c>
      <c r="G18" s="122">
        <v>0</v>
      </c>
      <c r="H18" s="122">
        <v>2</v>
      </c>
      <c r="I18" s="122">
        <v>3</v>
      </c>
      <c r="J18" s="122">
        <v>8</v>
      </c>
      <c r="K18" s="122">
        <v>2</v>
      </c>
      <c r="L18" s="123"/>
    </row>
    <row r="19" spans="1:12" ht="15">
      <c r="A19" s="2">
        <v>3</v>
      </c>
      <c r="B19" s="96" t="s">
        <v>166</v>
      </c>
      <c r="C19" s="122">
        <v>3</v>
      </c>
      <c r="D19" s="122">
        <v>0</v>
      </c>
      <c r="E19" s="122">
        <v>0</v>
      </c>
      <c r="F19" s="122">
        <v>3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7"/>
    </row>
    <row r="20" spans="1:12" ht="15">
      <c r="A20" s="2">
        <v>4</v>
      </c>
      <c r="B20" s="96" t="s">
        <v>167</v>
      </c>
      <c r="C20" s="122">
        <v>39</v>
      </c>
      <c r="D20" s="122">
        <v>9</v>
      </c>
      <c r="E20" s="122">
        <v>0</v>
      </c>
      <c r="F20" s="122">
        <v>62</v>
      </c>
      <c r="G20" s="122">
        <v>35</v>
      </c>
      <c r="H20" s="122">
        <v>11</v>
      </c>
      <c r="I20" s="122">
        <v>13</v>
      </c>
      <c r="J20" s="122">
        <v>2</v>
      </c>
      <c r="K20" s="122">
        <v>1</v>
      </c>
      <c r="L20" s="130"/>
    </row>
    <row r="21" spans="1:12" ht="15">
      <c r="A21" s="2">
        <v>5</v>
      </c>
      <c r="B21" s="96" t="s">
        <v>168</v>
      </c>
      <c r="C21" s="122">
        <v>9</v>
      </c>
      <c r="D21" s="122">
        <v>21</v>
      </c>
      <c r="E21" s="122">
        <v>0</v>
      </c>
      <c r="F21" s="122">
        <v>30</v>
      </c>
      <c r="G21" s="122">
        <v>3</v>
      </c>
      <c r="H21" s="122">
        <v>2</v>
      </c>
      <c r="I21" s="122">
        <v>3</v>
      </c>
      <c r="J21" s="122">
        <v>1</v>
      </c>
      <c r="K21" s="122">
        <v>21</v>
      </c>
      <c r="L21" s="123"/>
    </row>
    <row r="22" spans="1:12" ht="15">
      <c r="A22" s="134"/>
      <c r="B22" s="125" t="s">
        <v>176</v>
      </c>
      <c r="C22" s="126">
        <v>67</v>
      </c>
      <c r="D22" s="126">
        <v>48</v>
      </c>
      <c r="E22" s="126">
        <v>0</v>
      </c>
      <c r="F22" s="126">
        <v>127</v>
      </c>
      <c r="G22" s="126">
        <v>49</v>
      </c>
      <c r="H22" s="126">
        <v>15</v>
      </c>
      <c r="I22" s="126">
        <v>21</v>
      </c>
      <c r="J22" s="126">
        <v>15</v>
      </c>
      <c r="K22" s="133">
        <v>24</v>
      </c>
      <c r="L22" s="123">
        <v>92400</v>
      </c>
    </row>
    <row r="23" spans="1:12" ht="15">
      <c r="A23" s="3">
        <v>1</v>
      </c>
      <c r="B23" s="135" t="s">
        <v>150</v>
      </c>
      <c r="C23" s="54">
        <v>2</v>
      </c>
      <c r="D23" s="54">
        <v>0</v>
      </c>
      <c r="E23" s="54">
        <v>0</v>
      </c>
      <c r="F23" s="54">
        <v>2</v>
      </c>
      <c r="G23" s="54">
        <v>2</v>
      </c>
      <c r="H23" s="54">
        <v>0</v>
      </c>
      <c r="I23" s="54">
        <v>0</v>
      </c>
      <c r="J23" s="54">
        <v>0</v>
      </c>
      <c r="K23" s="54">
        <v>0</v>
      </c>
      <c r="L23" s="127"/>
    </row>
    <row r="24" spans="1:12" ht="15">
      <c r="A24" s="131"/>
      <c r="B24" s="125" t="s">
        <v>177</v>
      </c>
      <c r="C24" s="132">
        <v>2</v>
      </c>
      <c r="D24" s="132">
        <f>'[1]Humenné'!D30</f>
        <v>0</v>
      </c>
      <c r="E24" s="132">
        <f>'[1]Humenné'!E30</f>
        <v>0</v>
      </c>
      <c r="F24" s="132">
        <v>2</v>
      </c>
      <c r="G24" s="132">
        <v>2</v>
      </c>
      <c r="H24" s="132">
        <f>'[1]Humenné'!H30</f>
        <v>0</v>
      </c>
      <c r="I24" s="132">
        <f>'[1]Humenné'!I30</f>
        <v>0</v>
      </c>
      <c r="J24" s="132">
        <f>'[1]Humenné'!J30</f>
        <v>0</v>
      </c>
      <c r="K24" s="136">
        <f>'[1]Humenné'!K30</f>
        <v>0</v>
      </c>
      <c r="L24" s="130">
        <v>600</v>
      </c>
    </row>
    <row r="25" spans="1:12" ht="15">
      <c r="A25" s="2">
        <v>1</v>
      </c>
      <c r="B25" s="128" t="s">
        <v>152</v>
      </c>
      <c r="C25" s="129">
        <v>9</v>
      </c>
      <c r="D25" s="129">
        <v>0</v>
      </c>
      <c r="E25" s="129">
        <v>0</v>
      </c>
      <c r="F25" s="129">
        <v>7</v>
      </c>
      <c r="G25" s="129">
        <v>5</v>
      </c>
      <c r="H25" s="129">
        <v>0</v>
      </c>
      <c r="I25" s="129">
        <v>0</v>
      </c>
      <c r="J25" s="129">
        <v>0</v>
      </c>
      <c r="K25" s="129">
        <v>0</v>
      </c>
      <c r="L25" s="56"/>
    </row>
    <row r="26" spans="1:12" ht="15">
      <c r="A26" s="131"/>
      <c r="B26" s="125" t="s">
        <v>178</v>
      </c>
      <c r="C26" s="132">
        <v>9</v>
      </c>
      <c r="D26" s="132">
        <v>0</v>
      </c>
      <c r="E26" s="132">
        <v>0</v>
      </c>
      <c r="F26" s="132">
        <v>7</v>
      </c>
      <c r="G26" s="132">
        <v>5</v>
      </c>
      <c r="H26" s="132">
        <v>0</v>
      </c>
      <c r="I26" s="132">
        <v>0</v>
      </c>
      <c r="J26" s="132">
        <v>0</v>
      </c>
      <c r="K26" s="136">
        <v>0</v>
      </c>
      <c r="L26" s="130">
        <v>2700</v>
      </c>
    </row>
    <row r="27" spans="1:12" ht="15">
      <c r="A27" s="2">
        <v>1</v>
      </c>
      <c r="B27" s="96" t="s">
        <v>153</v>
      </c>
      <c r="C27" s="122">
        <v>4</v>
      </c>
      <c r="D27" s="122">
        <v>4</v>
      </c>
      <c r="E27" s="122">
        <v>0</v>
      </c>
      <c r="F27" s="122">
        <v>7</v>
      </c>
      <c r="G27" s="122">
        <v>6</v>
      </c>
      <c r="H27" s="122">
        <v>0</v>
      </c>
      <c r="I27" s="122">
        <v>1</v>
      </c>
      <c r="J27" s="122">
        <v>0</v>
      </c>
      <c r="K27" s="122">
        <v>0</v>
      </c>
      <c r="L27" s="130"/>
    </row>
    <row r="28" spans="1:12" ht="15">
      <c r="A28" s="2">
        <v>2</v>
      </c>
      <c r="B28" s="96" t="s">
        <v>154</v>
      </c>
      <c r="C28" s="122">
        <v>11</v>
      </c>
      <c r="D28" s="122">
        <v>4</v>
      </c>
      <c r="E28" s="122">
        <v>0</v>
      </c>
      <c r="F28" s="122">
        <v>15</v>
      </c>
      <c r="G28" s="122">
        <v>14</v>
      </c>
      <c r="H28" s="122">
        <v>0</v>
      </c>
      <c r="I28" s="122">
        <v>0</v>
      </c>
      <c r="J28" s="122">
        <v>0</v>
      </c>
      <c r="K28" s="122">
        <v>0</v>
      </c>
      <c r="L28" s="130"/>
    </row>
    <row r="29" spans="1:12" ht="15">
      <c r="A29" s="2">
        <v>3</v>
      </c>
      <c r="B29" s="96" t="s">
        <v>155</v>
      </c>
      <c r="C29" s="122">
        <v>17</v>
      </c>
      <c r="D29" s="122">
        <v>12</v>
      </c>
      <c r="E29" s="122">
        <v>0</v>
      </c>
      <c r="F29" s="122">
        <v>12</v>
      </c>
      <c r="G29" s="122">
        <v>12</v>
      </c>
      <c r="H29" s="122">
        <v>0</v>
      </c>
      <c r="I29" s="122">
        <v>0</v>
      </c>
      <c r="J29" s="122">
        <v>0</v>
      </c>
      <c r="K29" s="122">
        <v>0</v>
      </c>
      <c r="L29" s="130"/>
    </row>
    <row r="30" spans="1:12" ht="15">
      <c r="A30" s="2">
        <v>4</v>
      </c>
      <c r="B30" s="96" t="s">
        <v>156</v>
      </c>
      <c r="C30" s="122">
        <v>20</v>
      </c>
      <c r="D30" s="122">
        <v>7</v>
      </c>
      <c r="E30" s="122">
        <v>0</v>
      </c>
      <c r="F30" s="122">
        <v>27</v>
      </c>
      <c r="G30" s="122">
        <v>16</v>
      </c>
      <c r="H30" s="122">
        <v>11</v>
      </c>
      <c r="I30" s="122">
        <v>0</v>
      </c>
      <c r="J30" s="122">
        <v>0</v>
      </c>
      <c r="K30" s="122">
        <v>0</v>
      </c>
      <c r="L30" s="130"/>
    </row>
    <row r="31" spans="1:12" ht="15">
      <c r="A31" s="4">
        <v>5</v>
      </c>
      <c r="B31" s="96" t="s">
        <v>157</v>
      </c>
      <c r="C31" s="122">
        <v>26</v>
      </c>
      <c r="D31" s="122">
        <v>13</v>
      </c>
      <c r="E31" s="122">
        <v>0</v>
      </c>
      <c r="F31" s="122">
        <v>20</v>
      </c>
      <c r="G31" s="122">
        <v>15</v>
      </c>
      <c r="H31" s="122">
        <v>3</v>
      </c>
      <c r="I31" s="122">
        <v>2</v>
      </c>
      <c r="J31" s="122">
        <v>1</v>
      </c>
      <c r="K31" s="122">
        <v>0</v>
      </c>
      <c r="L31" s="130"/>
    </row>
    <row r="32" spans="1:12" ht="15.75" thickBot="1">
      <c r="A32" s="137"/>
      <c r="B32" s="138" t="s">
        <v>179</v>
      </c>
      <c r="C32" s="139">
        <v>78</v>
      </c>
      <c r="D32" s="139">
        <v>40</v>
      </c>
      <c r="E32" s="139">
        <v>0</v>
      </c>
      <c r="F32" s="139">
        <v>81</v>
      </c>
      <c r="G32" s="139">
        <v>63</v>
      </c>
      <c r="H32" s="139">
        <v>14</v>
      </c>
      <c r="I32" s="139">
        <v>3</v>
      </c>
      <c r="J32" s="139">
        <v>1</v>
      </c>
      <c r="K32" s="140">
        <v>0</v>
      </c>
      <c r="L32" s="141">
        <v>66000</v>
      </c>
    </row>
    <row r="33" spans="1:12" ht="15.75" thickBot="1">
      <c r="A33" s="175" t="s">
        <v>180</v>
      </c>
      <c r="B33" s="176"/>
      <c r="C33" s="6">
        <f>SUM(C6+C8+C16+C22+C24+C26+C32)</f>
        <v>262</v>
      </c>
      <c r="D33" s="7">
        <f>SUM(D6+D8+D16+D22+D26+D32)</f>
        <v>105</v>
      </c>
      <c r="E33" s="7">
        <f>SUM(E6:E32)</f>
        <v>0</v>
      </c>
      <c r="F33" s="7">
        <f>SUM(F6+F8+F16+F22+F26+F32+F24)</f>
        <v>326</v>
      </c>
      <c r="G33" s="7">
        <f>SUM(G6+G8+G16+G22+G24+G26+G32)</f>
        <v>188</v>
      </c>
      <c r="H33" s="7">
        <f>SUM(H6+H8+H16+H22+H24+H26+H32)</f>
        <v>40</v>
      </c>
      <c r="I33" s="7">
        <f>SUM(I6+I8+I16+I22+I24+I26+I32)</f>
        <v>35</v>
      </c>
      <c r="J33" s="8">
        <f>SUM(J6+J8+J16+J22+J24+J26+J32)</f>
        <v>25</v>
      </c>
      <c r="K33" s="9">
        <f>SUM(K6+K8+K16+K22+K24+K26+K32)</f>
        <v>29</v>
      </c>
      <c r="L33" s="142"/>
    </row>
    <row r="34" spans="1:11" ht="15">
      <c r="A34" s="1"/>
      <c r="B34" s="1"/>
      <c r="C34" s="5"/>
      <c r="D34" s="5"/>
      <c r="E34" s="5"/>
      <c r="F34" s="5"/>
      <c r="G34" s="5"/>
      <c r="H34" s="5"/>
      <c r="I34" s="5"/>
      <c r="J34" s="5"/>
      <c r="K34" s="5"/>
    </row>
    <row r="35" spans="1:12" ht="15.75" thickBot="1">
      <c r="A35" s="1"/>
      <c r="B35" s="47" t="s">
        <v>50</v>
      </c>
      <c r="C35" s="48">
        <f>SUM(C33*300)</f>
        <v>78600</v>
      </c>
      <c r="D35" s="48">
        <f>SUM(D33*1000)</f>
        <v>105000</v>
      </c>
      <c r="E35" s="48">
        <v>0</v>
      </c>
      <c r="F35" s="48"/>
      <c r="G35" s="48"/>
      <c r="H35" s="48">
        <f>SUM(H33*100)</f>
        <v>4000</v>
      </c>
      <c r="I35" s="48">
        <f>SUM(I33*300)</f>
        <v>10500</v>
      </c>
      <c r="J35" s="48">
        <f>SUM(J33*300)</f>
        <v>7500</v>
      </c>
      <c r="K35" s="48">
        <f>SUM(K33*500)</f>
        <v>14500</v>
      </c>
      <c r="L35" s="49">
        <f>SUM(L3:L32)</f>
        <v>220100</v>
      </c>
    </row>
    <row r="36" spans="1:11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/>
  <mergeCells count="2">
    <mergeCell ref="B1:K1"/>
    <mergeCell ref="A33:B3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3.7109375" style="0" bestFit="1" customWidth="1"/>
    <col min="2" max="2" width="14.28125" style="0" bestFit="1" customWidth="1"/>
    <col min="3" max="3" width="10.421875" style="0" customWidth="1"/>
    <col min="4" max="4" width="10.00390625" style="0" customWidth="1"/>
  </cols>
  <sheetData>
    <row r="1" spans="1:12" ht="35.25" customHeight="1">
      <c r="A1" s="44"/>
      <c r="B1" s="169" t="s">
        <v>207</v>
      </c>
      <c r="C1" s="169"/>
      <c r="D1" s="169"/>
      <c r="E1" s="169"/>
      <c r="F1" s="169"/>
      <c r="G1" s="169"/>
      <c r="H1" s="169"/>
      <c r="I1" s="169"/>
      <c r="J1" s="169"/>
      <c r="K1" s="169"/>
      <c r="L1" s="44"/>
    </row>
    <row r="2" spans="1:12" ht="77.25" thickBo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195</v>
      </c>
    </row>
    <row r="3" spans="1:12" ht="15">
      <c r="A3" s="143">
        <v>1</v>
      </c>
      <c r="B3" s="25" t="s">
        <v>12</v>
      </c>
      <c r="C3" s="92">
        <v>1</v>
      </c>
      <c r="D3" s="92">
        <v>0</v>
      </c>
      <c r="E3" s="92">
        <v>0</v>
      </c>
      <c r="F3" s="92">
        <v>1</v>
      </c>
      <c r="G3" s="92">
        <v>1</v>
      </c>
      <c r="H3" s="92">
        <v>0</v>
      </c>
      <c r="I3" s="92">
        <v>0</v>
      </c>
      <c r="J3" s="92">
        <v>0</v>
      </c>
      <c r="K3" s="92">
        <v>0</v>
      </c>
      <c r="L3" s="144"/>
    </row>
    <row r="4" spans="1:12" ht="15">
      <c r="A4" s="145">
        <v>2</v>
      </c>
      <c r="B4" s="96" t="s">
        <v>13</v>
      </c>
      <c r="C4" s="97">
        <v>2</v>
      </c>
      <c r="D4" s="97">
        <v>2</v>
      </c>
      <c r="E4" s="97">
        <v>0</v>
      </c>
      <c r="F4" s="97">
        <v>2</v>
      </c>
      <c r="G4" s="97">
        <v>2</v>
      </c>
      <c r="H4" s="97">
        <v>0</v>
      </c>
      <c r="I4" s="97">
        <v>0</v>
      </c>
      <c r="J4" s="97">
        <v>1</v>
      </c>
      <c r="K4" s="97">
        <v>0</v>
      </c>
      <c r="L4" s="145"/>
    </row>
    <row r="5" spans="1:12" ht="15">
      <c r="A5" s="146">
        <v>3</v>
      </c>
      <c r="B5" s="68" t="s">
        <v>132</v>
      </c>
      <c r="C5" s="97">
        <v>2</v>
      </c>
      <c r="D5" s="97">
        <v>0</v>
      </c>
      <c r="E5" s="147">
        <v>0</v>
      </c>
      <c r="F5" s="97">
        <v>2</v>
      </c>
      <c r="G5" s="147">
        <v>2</v>
      </c>
      <c r="H5" s="92">
        <v>0</v>
      </c>
      <c r="I5" s="147">
        <v>0</v>
      </c>
      <c r="J5" s="97">
        <v>0</v>
      </c>
      <c r="K5" s="97">
        <v>0</v>
      </c>
      <c r="L5" s="145"/>
    </row>
    <row r="6" spans="1:12" ht="15">
      <c r="A6" s="145">
        <v>4</v>
      </c>
      <c r="B6" s="148" t="s">
        <v>131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145"/>
    </row>
    <row r="7" spans="1:12" ht="15">
      <c r="A7" s="145">
        <v>5</v>
      </c>
      <c r="B7" s="96" t="s">
        <v>14</v>
      </c>
      <c r="C7" s="97">
        <v>25</v>
      </c>
      <c r="D7" s="97">
        <v>5</v>
      </c>
      <c r="E7" s="97">
        <v>0</v>
      </c>
      <c r="F7" s="97">
        <v>29</v>
      </c>
      <c r="G7" s="97">
        <v>29</v>
      </c>
      <c r="H7" s="97">
        <v>5</v>
      </c>
      <c r="I7" s="97">
        <v>5</v>
      </c>
      <c r="J7" s="97">
        <v>2</v>
      </c>
      <c r="K7" s="97">
        <v>0</v>
      </c>
      <c r="L7" s="145"/>
    </row>
    <row r="8" spans="1:12" ht="15.75" thickBot="1">
      <c r="A8" s="149"/>
      <c r="B8" s="150" t="s">
        <v>187</v>
      </c>
      <c r="C8" s="103">
        <v>30</v>
      </c>
      <c r="D8" s="103">
        <v>7</v>
      </c>
      <c r="E8" s="103">
        <v>0</v>
      </c>
      <c r="F8" s="103">
        <v>34</v>
      </c>
      <c r="G8" s="103">
        <v>34</v>
      </c>
      <c r="H8" s="103">
        <v>5</v>
      </c>
      <c r="I8" s="103">
        <v>5</v>
      </c>
      <c r="J8" s="103">
        <v>3</v>
      </c>
      <c r="K8" s="103">
        <v>0</v>
      </c>
      <c r="L8" s="103">
        <v>18900</v>
      </c>
    </row>
    <row r="9" spans="1:12" ht="15.75" thickBot="1">
      <c r="A9" s="151"/>
      <c r="B9" s="152" t="s">
        <v>139</v>
      </c>
      <c r="C9" s="153">
        <v>30</v>
      </c>
      <c r="D9" s="153">
        <v>7</v>
      </c>
      <c r="E9" s="153">
        <v>0</v>
      </c>
      <c r="F9" s="153">
        <v>34</v>
      </c>
      <c r="G9" s="153">
        <v>34</v>
      </c>
      <c r="H9" s="153">
        <v>5</v>
      </c>
      <c r="I9" s="153">
        <v>5</v>
      </c>
      <c r="J9" s="153">
        <v>3</v>
      </c>
      <c r="K9" s="153">
        <v>0</v>
      </c>
      <c r="L9" s="154"/>
    </row>
    <row r="10" spans="1:12" ht="15">
      <c r="A10" s="44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4"/>
    </row>
    <row r="11" spans="1:12" ht="15.75" thickBot="1">
      <c r="A11" s="44"/>
      <c r="B11" s="47" t="s">
        <v>50</v>
      </c>
      <c r="C11" s="47">
        <f>SUM(C9*300)</f>
        <v>9000</v>
      </c>
      <c r="D11" s="47">
        <f>SUM(D9*1000)</f>
        <v>7000</v>
      </c>
      <c r="E11" s="47">
        <v>0</v>
      </c>
      <c r="F11" s="47"/>
      <c r="G11" s="47"/>
      <c r="H11" s="47">
        <f>SUM(H9*100)</f>
        <v>500</v>
      </c>
      <c r="I11" s="47">
        <f>SUM(I9*300)</f>
        <v>1500</v>
      </c>
      <c r="J11" s="47">
        <f>SUM(J9*300)</f>
        <v>900</v>
      </c>
      <c r="K11" s="47">
        <v>0</v>
      </c>
      <c r="L11" s="109">
        <f>SUM(L3:L8)</f>
        <v>18900</v>
      </c>
    </row>
    <row r="12" spans="1:12" ht="15.75" thickTop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SKMCO 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Fridmanský</dc:creator>
  <cp:keywords/>
  <dc:description/>
  <cp:lastModifiedBy>Peter Štefunko</cp:lastModifiedBy>
  <dcterms:created xsi:type="dcterms:W3CDTF">2010-08-26T07:57:04Z</dcterms:created>
  <dcterms:modified xsi:type="dcterms:W3CDTF">2010-09-06T07:39:10Z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1156945150</vt:i4>
  </property>
  <property fmtid="{D5CDD505-2E9C-101B-9397-08002B2CF9AE}" pid="4" name="_EmailSubje">
    <vt:lpwstr>UV-34165/2010 Informácia o možnostiach poskytovania príspevku domácnostiam postihnutým povodňami v mesiacoch júl - august 2010</vt:lpwstr>
  </property>
  <property fmtid="{D5CDD505-2E9C-101B-9397-08002B2CF9AE}" pid="5" name="_AuthorEma">
    <vt:lpwstr>katarina.tapferova@minv.sk</vt:lpwstr>
  </property>
  <property fmtid="{D5CDD505-2E9C-101B-9397-08002B2CF9AE}" pid="6" name="_AuthorEmailDisplayNa">
    <vt:lpwstr>Katarina Tapferova</vt:lpwstr>
  </property>
</Properties>
</file>