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32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<sst xmlns="http://schemas.openxmlformats.org/spreadsheetml/2006/main" count="34" uniqueCount="31">
  <si>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Amount (EUR)</t>
  </si>
  <si>
    <t>Total</t>
  </si>
  <si>
    <t>Unrounded figures</t>
  </si>
  <si>
    <t>Počiatočný kapitál EFSF</t>
  </si>
  <si>
    <t>Kapitál EFSF</t>
  </si>
  <si>
    <t>Podiel %</t>
  </si>
  <si>
    <t>Celkovo</t>
  </si>
  <si>
    <t>Zvýšenie kapitálu</t>
  </si>
  <si>
    <t>Suma (EUR)</t>
  </si>
  <si>
    <t>Akcie (počet)</t>
  </si>
  <si>
    <t>DE</t>
  </si>
  <si>
    <t>ČŠ EA</t>
  </si>
  <si>
    <t>IE</t>
  </si>
  <si>
    <t>ES</t>
  </si>
  <si>
    <t>FR</t>
  </si>
  <si>
    <t>CY</t>
  </si>
  <si>
    <t>LU</t>
  </si>
  <si>
    <t>MT</t>
  </si>
  <si>
    <t>NL</t>
  </si>
  <si>
    <t>AT</t>
  </si>
  <si>
    <t>PT</t>
  </si>
  <si>
    <t>FI</t>
  </si>
  <si>
    <t>EL</t>
  </si>
  <si>
    <t>IT</t>
  </si>
  <si>
    <t xml:space="preserve"> (EUR)</t>
  </si>
  <si>
    <t xml:space="preserve">Suma </t>
  </si>
  <si>
    <t>BE</t>
  </si>
  <si>
    <t>SI</t>
  </si>
  <si>
    <t>SK</t>
  </si>
  <si>
    <t>Spolu s BE/SI/SK</t>
  </si>
  <si>
    <t>Rozpis jednotlivých podielov na kapitáli EFSF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</si>
</sst>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00000000000%"/>
    <numFmt numFmtId="173" formatCode="#,##0.0000000"/>
    <numFmt numFmtId="174" formatCode="0.000000000000000"/>
    <numFmt numFmtId="175" formatCode="0.0000000"/>
    <numFmt numFmtId="176" formatCode="#,##0.0000000000"/>
    <numFmt numFmtId="177" formatCode="#,##0.000000000000000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7" borderId="8" applyNumberFormat="0" applyAlignment="0" applyProtection="0"/>
    <xf numFmtId="0" fontId="7" fillId="19" borderId="8" applyNumberFormat="0" applyAlignment="0" applyProtection="0"/>
    <xf numFmtId="0" fontId="17" fillId="19" borderId="9" applyNumberFormat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3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left" vertical="top"/>
    </xf>
    <xf numFmtId="172" fontId="24" fillId="0" borderId="0" xfId="0" applyNumberFormat="1" applyFont="1" applyBorder="1" applyAlignment="1">
      <alignment horizontal="right" vertical="top"/>
    </xf>
    <xf numFmtId="4" fontId="24" fillId="0" borderId="0" xfId="0" applyNumberFormat="1" applyFont="1" applyBorder="1" applyAlignment="1">
      <alignment horizontal="center" vertical="top"/>
    </xf>
    <xf numFmtId="3" fontId="24" fillId="0" borderId="0" xfId="0" applyNumberFormat="1" applyFont="1" applyBorder="1" applyAlignment="1">
      <alignment horizontal="center" vertical="top" wrapText="1"/>
    </xf>
    <xf numFmtId="4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5" fillId="0" borderId="12" xfId="0" applyFont="1" applyBorder="1" applyAlignment="1">
      <alignment horizontal="left" vertical="top"/>
    </xf>
    <xf numFmtId="172" fontId="25" fillId="0" borderId="13" xfId="0" applyNumberFormat="1" applyFont="1" applyBorder="1" applyAlignment="1">
      <alignment horizontal="left" vertical="top"/>
    </xf>
    <xf numFmtId="4" fontId="26" fillId="0" borderId="13" xfId="0" applyNumberFormat="1" applyFont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/>
    </xf>
    <xf numFmtId="3" fontId="26" fillId="0" borderId="12" xfId="0" applyNumberFormat="1" applyFont="1" applyBorder="1" applyAlignment="1">
      <alignment horizontal="center" vertical="top"/>
    </xf>
    <xf numFmtId="177" fontId="27" fillId="0" borderId="11" xfId="0" applyNumberFormat="1" applyFont="1" applyBorder="1" applyAlignment="1">
      <alignment horizontal="center" vertical="top"/>
    </xf>
    <xf numFmtId="177" fontId="3" fillId="0" borderId="11" xfId="0" applyNumberFormat="1" applyFont="1" applyBorder="1" applyAlignment="1">
      <alignment/>
    </xf>
    <xf numFmtId="177" fontId="28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0" fontId="23" fillId="0" borderId="14" xfId="0" applyFont="1" applyBorder="1" applyAlignment="1">
      <alignment horizontal="left" vertical="top"/>
    </xf>
    <xf numFmtId="172" fontId="22" fillId="0" borderId="15" xfId="0" applyNumberFormat="1" applyFont="1" applyBorder="1" applyAlignment="1">
      <alignment horizontal="center" vertical="top" wrapText="1"/>
    </xf>
    <xf numFmtId="4" fontId="22" fillId="0" borderId="15" xfId="0" applyNumberFormat="1" applyFont="1" applyBorder="1" applyAlignment="1">
      <alignment horizontal="center" vertical="top" wrapText="1"/>
    </xf>
    <xf numFmtId="3" fontId="22" fillId="0" borderId="15" xfId="0" applyNumberFormat="1" applyFont="1" applyBorder="1" applyAlignment="1">
      <alignment horizontal="center" vertical="top" wrapText="1"/>
    </xf>
    <xf numFmtId="4" fontId="23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 vertical="top"/>
    </xf>
    <xf numFmtId="172" fontId="29" fillId="0" borderId="15" xfId="0" applyNumberFormat="1" applyFont="1" applyBorder="1" applyAlignment="1">
      <alignment horizontal="center" vertical="top" wrapText="1"/>
    </xf>
    <xf numFmtId="4" fontId="29" fillId="0" borderId="15" xfId="0" applyNumberFormat="1" applyFont="1" applyBorder="1" applyAlignment="1">
      <alignment horizontal="center" vertical="top" wrapText="1"/>
    </xf>
    <xf numFmtId="3" fontId="29" fillId="0" borderId="15" xfId="0" applyNumberFormat="1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172" fontId="23" fillId="0" borderId="15" xfId="0" applyNumberFormat="1" applyFont="1" applyBorder="1" applyAlignment="1">
      <alignment horizontal="right" vertical="top"/>
    </xf>
    <xf numFmtId="4" fontId="23" fillId="0" borderId="15" xfId="0" applyNumberFormat="1" applyFont="1" applyBorder="1" applyAlignment="1">
      <alignment horizontal="center" vertical="top"/>
    </xf>
    <xf numFmtId="3" fontId="23" fillId="0" borderId="15" xfId="0" applyNumberFormat="1" applyFont="1" applyBorder="1" applyAlignment="1">
      <alignment horizontal="center" vertical="top" wrapText="1"/>
    </xf>
    <xf numFmtId="3" fontId="23" fillId="0" borderId="12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 vertical="top"/>
    </xf>
    <xf numFmtId="172" fontId="22" fillId="0" borderId="15" xfId="0" applyNumberFormat="1" applyFont="1" applyBorder="1" applyAlignment="1">
      <alignment horizontal="right" vertical="top"/>
    </xf>
    <xf numFmtId="4" fontId="22" fillId="0" borderId="15" xfId="0" applyNumberFormat="1" applyFont="1" applyBorder="1" applyAlignment="1">
      <alignment horizontal="center" vertical="top"/>
    </xf>
    <xf numFmtId="4" fontId="22" fillId="0" borderId="12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top"/>
    </xf>
    <xf numFmtId="172" fontId="22" fillId="0" borderId="0" xfId="0" applyNumberFormat="1" applyFont="1" applyBorder="1" applyAlignment="1">
      <alignment horizontal="right" vertical="top"/>
    </xf>
    <xf numFmtId="4" fontId="22" fillId="0" borderId="0" xfId="0" applyNumberFormat="1" applyFont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top" wrapText="1"/>
    </xf>
    <xf numFmtId="4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justify"/>
    </xf>
    <xf numFmtId="0" fontId="23" fillId="0" borderId="0" xfId="0" applyFont="1" applyAlignment="1">
      <alignment/>
    </xf>
    <xf numFmtId="4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4" fontId="32" fillId="24" borderId="0" xfId="0" applyNumberFormat="1" applyFont="1" applyFill="1" applyAlignment="1">
      <alignment horizontal="center"/>
    </xf>
    <xf numFmtId="3" fontId="32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23" fillId="0" borderId="12" xfId="0" applyFont="1" applyBorder="1" applyAlignment="1">
      <alignment horizontal="left" vertical="top"/>
    </xf>
    <xf numFmtId="172" fontId="23" fillId="0" borderId="12" xfId="0" applyNumberFormat="1" applyFont="1" applyBorder="1" applyAlignment="1">
      <alignment horizontal="right" vertical="top"/>
    </xf>
    <xf numFmtId="4" fontId="23" fillId="0" borderId="12" xfId="0" applyNumberFormat="1" applyFont="1" applyBorder="1" applyAlignment="1">
      <alignment horizontal="center" vertical="top"/>
    </xf>
    <xf numFmtId="3" fontId="23" fillId="0" borderId="12" xfId="0" applyNumberFormat="1" applyFont="1" applyBorder="1" applyAlignment="1">
      <alignment horizontal="center" vertical="top" wrapText="1"/>
    </xf>
    <xf numFmtId="4" fontId="23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172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5.8515625" style="0" customWidth="1"/>
    <col min="2" max="2" width="26.57421875" style="0" customWidth="1"/>
    <col min="3" max="3" width="9.8515625" style="0" customWidth="1"/>
    <col min="4" max="4" width="12.140625" style="0" customWidth="1"/>
    <col min="5" max="5" width="13.57421875" style="0" customWidth="1"/>
    <col min="6" max="6" width="14.8515625" style="0" customWidth="1"/>
    <col min="7" max="7" width="34.28125" style="6" hidden="1" customWidth="1"/>
  </cols>
  <sheetData>
    <row r="1" ht="15">
      <c r="A1" s="73" t="s">
        <v>30</v>
      </c>
    </row>
    <row r="2" spans="1:7" s="4" customFormat="1" ht="43.5" customHeight="1" thickBot="1">
      <c r="A2" s="9"/>
      <c r="B2" s="16"/>
      <c r="C2" s="16"/>
      <c r="D2" s="16"/>
      <c r="E2" s="16"/>
      <c r="F2" s="16"/>
      <c r="G2" s="17"/>
    </row>
    <row r="3" spans="1:7" ht="39" thickBot="1">
      <c r="A3" s="18"/>
      <c r="B3" s="19"/>
      <c r="C3" s="20" t="s">
        <v>3</v>
      </c>
      <c r="D3" s="21" t="s">
        <v>3</v>
      </c>
      <c r="E3" s="22" t="s">
        <v>7</v>
      </c>
      <c r="F3" s="23" t="s">
        <v>7</v>
      </c>
      <c r="G3" s="24" t="s">
        <v>2</v>
      </c>
    </row>
    <row r="4" spans="1:7" ht="15.75" thickBot="1">
      <c r="A4" s="29"/>
      <c r="B4" s="30" t="s">
        <v>4</v>
      </c>
      <c r="C4" s="31" t="s">
        <v>25</v>
      </c>
      <c r="D4" s="32"/>
      <c r="E4" s="33"/>
      <c r="F4" s="34"/>
      <c r="G4" s="25"/>
    </row>
    <row r="5" spans="1:7" ht="15.75" thickBot="1">
      <c r="A5" s="35" t="s">
        <v>11</v>
      </c>
      <c r="B5" s="36" t="s">
        <v>5</v>
      </c>
      <c r="C5" s="37" t="s">
        <v>24</v>
      </c>
      <c r="D5" s="38" t="s">
        <v>9</v>
      </c>
      <c r="E5" s="39" t="s">
        <v>8</v>
      </c>
      <c r="F5" s="40" t="s">
        <v>9</v>
      </c>
      <c r="G5" s="26" t="s">
        <v>0</v>
      </c>
    </row>
    <row r="6" spans="1:7" ht="15.75" thickBot="1">
      <c r="A6" s="29" t="s">
        <v>10</v>
      </c>
      <c r="B6" s="41">
        <v>0.271341065889113</v>
      </c>
      <c r="C6" s="42">
        <v>8411.58</v>
      </c>
      <c r="D6" s="43">
        <f aca="true" t="shared" si="0" ref="D6:D18">$C6*100</f>
        <v>841158</v>
      </c>
      <c r="E6" s="33">
        <v>4995240.7</v>
      </c>
      <c r="F6" s="44">
        <f>E6*100</f>
        <v>499524070</v>
      </c>
      <c r="G6" s="27">
        <f>$E$22*B6</f>
        <v>4995240.693539854</v>
      </c>
    </row>
    <row r="7" spans="1:7" ht="15.75" thickBot="1">
      <c r="A7" s="29" t="s">
        <v>12</v>
      </c>
      <c r="B7" s="41">
        <v>0.0159145454675713</v>
      </c>
      <c r="C7" s="42">
        <v>493.35</v>
      </c>
      <c r="D7" s="43">
        <f t="shared" si="0"/>
        <v>49335</v>
      </c>
      <c r="E7" s="33">
        <v>292978.08</v>
      </c>
      <c r="F7" s="44">
        <f>E7*100</f>
        <v>29297808</v>
      </c>
      <c r="G7" s="27">
        <f aca="true" t="shared" si="1" ref="G7:G18">$E$22*B7</f>
        <v>292978.0823197984</v>
      </c>
    </row>
    <row r="8" spans="1:7" ht="15.75" thickBot="1">
      <c r="A8" s="29" t="s">
        <v>13</v>
      </c>
      <c r="B8" s="41">
        <v>0.118982970705602</v>
      </c>
      <c r="C8" s="42">
        <v>3688.47</v>
      </c>
      <c r="D8" s="43">
        <f t="shared" si="0"/>
        <v>368847</v>
      </c>
      <c r="E8" s="33">
        <v>2190411.45</v>
      </c>
      <c r="F8" s="44">
        <f aca="true" t="shared" si="2" ref="F8:F22">E8*100</f>
        <v>219041145.00000003</v>
      </c>
      <c r="G8" s="27">
        <f t="shared" si="1"/>
        <v>2190411.448261103</v>
      </c>
    </row>
    <row r="9" spans="1:7" ht="15.75" thickBot="1">
      <c r="A9" s="29" t="s">
        <v>14</v>
      </c>
      <c r="B9" s="41">
        <v>0.203766934368799</v>
      </c>
      <c r="C9" s="42">
        <v>6316.78</v>
      </c>
      <c r="D9" s="43">
        <f t="shared" si="0"/>
        <v>631678</v>
      </c>
      <c r="E9" s="33">
        <v>3751237.88</v>
      </c>
      <c r="F9" s="44">
        <f t="shared" si="2"/>
        <v>375123788</v>
      </c>
      <c r="G9" s="27">
        <f t="shared" si="1"/>
        <v>3751237.8718702793</v>
      </c>
    </row>
    <row r="10" spans="1:7" ht="15.75" thickBot="1">
      <c r="A10" s="29" t="s">
        <v>23</v>
      </c>
      <c r="B10" s="41">
        <v>0.179056188790899</v>
      </c>
      <c r="C10" s="42">
        <v>5550.74</v>
      </c>
      <c r="D10" s="43">
        <f t="shared" si="0"/>
        <v>555074</v>
      </c>
      <c r="E10" s="33">
        <v>3296326.55</v>
      </c>
      <c r="F10" s="44">
        <f t="shared" si="2"/>
        <v>329632655</v>
      </c>
      <c r="G10" s="27">
        <f t="shared" si="1"/>
        <v>3296326.5539908106</v>
      </c>
    </row>
    <row r="11" spans="1:7" ht="15.75" thickBot="1">
      <c r="A11" s="29" t="s">
        <v>15</v>
      </c>
      <c r="B11" s="41">
        <v>0.00196155692312101</v>
      </c>
      <c r="C11" s="42">
        <v>60.81</v>
      </c>
      <c r="D11" s="43">
        <f t="shared" si="0"/>
        <v>6081</v>
      </c>
      <c r="E11" s="33">
        <v>36111.19</v>
      </c>
      <c r="F11" s="44">
        <f t="shared" si="2"/>
        <v>3611119</v>
      </c>
      <c r="G11" s="27">
        <f t="shared" si="1"/>
        <v>36111.190663167654</v>
      </c>
    </row>
    <row r="12" spans="1:7" ht="15.75" thickBot="1">
      <c r="A12" s="29" t="s">
        <v>16</v>
      </c>
      <c r="B12" s="41">
        <v>0.00250317015682425</v>
      </c>
      <c r="C12" s="42">
        <v>77.6</v>
      </c>
      <c r="D12" s="43">
        <f t="shared" si="0"/>
        <v>7759.999999999999</v>
      </c>
      <c r="E12" s="33">
        <v>46081.99</v>
      </c>
      <c r="F12" s="44">
        <f t="shared" si="2"/>
        <v>4608199</v>
      </c>
      <c r="G12" s="27">
        <f t="shared" si="1"/>
        <v>46081.994221003486</v>
      </c>
    </row>
    <row r="13" spans="1:7" ht="15.75" thickBot="1">
      <c r="A13" s="29" t="s">
        <v>17</v>
      </c>
      <c r="B13" s="41">
        <v>0.00090555440132394</v>
      </c>
      <c r="C13" s="42">
        <v>28.07</v>
      </c>
      <c r="D13" s="43">
        <f t="shared" si="0"/>
        <v>2807</v>
      </c>
      <c r="E13" s="33">
        <v>16670.76</v>
      </c>
      <c r="F13" s="44">
        <f t="shared" si="2"/>
        <v>1667075.9999999998</v>
      </c>
      <c r="G13" s="27">
        <f t="shared" si="1"/>
        <v>16670.761504106555</v>
      </c>
    </row>
    <row r="14" spans="1:7" ht="15.75" thickBot="1">
      <c r="A14" s="29" t="s">
        <v>18</v>
      </c>
      <c r="B14" s="41">
        <v>0.0571444946734201</v>
      </c>
      <c r="C14" s="42">
        <v>1771.48</v>
      </c>
      <c r="D14" s="43">
        <f t="shared" si="0"/>
        <v>177148</v>
      </c>
      <c r="E14" s="33">
        <v>1051998.91</v>
      </c>
      <c r="F14" s="44">
        <f t="shared" si="2"/>
        <v>105199890.99999999</v>
      </c>
      <c r="G14" s="27">
        <f t="shared" si="1"/>
        <v>1051998.9087132595</v>
      </c>
    </row>
    <row r="15" spans="1:7" ht="15.75" thickBot="1">
      <c r="A15" s="29" t="s">
        <v>19</v>
      </c>
      <c r="B15" s="41">
        <v>0.027821439573587</v>
      </c>
      <c r="C15" s="42">
        <v>862.46</v>
      </c>
      <c r="D15" s="43">
        <f t="shared" si="0"/>
        <v>86246</v>
      </c>
      <c r="E15" s="33">
        <v>512177.49</v>
      </c>
      <c r="F15" s="44">
        <f t="shared" si="2"/>
        <v>51217749</v>
      </c>
      <c r="G15" s="27">
        <f t="shared" si="1"/>
        <v>512177.4938690471</v>
      </c>
    </row>
    <row r="16" spans="1:7" ht="15.75" thickBot="1">
      <c r="A16" s="29" t="s">
        <v>20</v>
      </c>
      <c r="B16" s="41">
        <v>0.025080418102491</v>
      </c>
      <c r="C16" s="42">
        <v>777.49</v>
      </c>
      <c r="D16" s="43">
        <f t="shared" si="0"/>
        <v>77749</v>
      </c>
      <c r="E16" s="33">
        <v>461716.79</v>
      </c>
      <c r="F16" s="44">
        <f t="shared" si="2"/>
        <v>46171679</v>
      </c>
      <c r="G16" s="27">
        <f t="shared" si="1"/>
        <v>461716.7869744974</v>
      </c>
    </row>
    <row r="17" spans="1:7" ht="15.75" thickBot="1">
      <c r="A17" s="29" t="s">
        <v>21</v>
      </c>
      <c r="B17" s="41">
        <v>0.0179663712629761</v>
      </c>
      <c r="C17" s="42">
        <v>556.96</v>
      </c>
      <c r="D17" s="43">
        <f t="shared" si="0"/>
        <v>55696</v>
      </c>
      <c r="E17" s="33">
        <v>330751.07</v>
      </c>
      <c r="F17" s="44">
        <f t="shared" si="2"/>
        <v>33075107</v>
      </c>
      <c r="G17" s="27">
        <f t="shared" si="1"/>
        <v>330751.07357593725</v>
      </c>
    </row>
    <row r="18" spans="1:7" ht="15.75" thickBot="1">
      <c r="A18" s="29" t="s">
        <v>22</v>
      </c>
      <c r="B18" s="41">
        <v>0.0281538582778705</v>
      </c>
      <c r="C18" s="42">
        <v>872.77</v>
      </c>
      <c r="D18" s="43">
        <f t="shared" si="0"/>
        <v>87277</v>
      </c>
      <c r="E18" s="33">
        <v>518297.14</v>
      </c>
      <c r="F18" s="44">
        <f t="shared" si="2"/>
        <v>51829714</v>
      </c>
      <c r="G18" s="27">
        <f t="shared" si="1"/>
        <v>518297.1404971373</v>
      </c>
    </row>
    <row r="19" spans="1:7" ht="15.75" thickBot="1">
      <c r="A19" s="45" t="s">
        <v>6</v>
      </c>
      <c r="B19" s="46">
        <f>SUM(B6:B18)</f>
        <v>0.9505985685935981</v>
      </c>
      <c r="C19" s="47">
        <f>SUM(C6:C18)</f>
        <v>29468.559999999998</v>
      </c>
      <c r="D19" s="32">
        <f>SUM(D6:D18)</f>
        <v>2946856</v>
      </c>
      <c r="E19" s="48">
        <f>SUM(E6:E18)</f>
        <v>17500000</v>
      </c>
      <c r="F19" s="49">
        <f t="shared" si="2"/>
        <v>1750000000</v>
      </c>
      <c r="G19" s="27">
        <f>SUM(G6:G18)</f>
        <v>17500000</v>
      </c>
    </row>
    <row r="20" spans="1:7" ht="15">
      <c r="A20" s="50"/>
      <c r="B20" s="51"/>
      <c r="C20" s="52"/>
      <c r="D20" s="53"/>
      <c r="E20" s="54"/>
      <c r="F20" s="55">
        <f>SUM(F6:F18)</f>
        <v>1750000000</v>
      </c>
      <c r="G20" s="28"/>
    </row>
    <row r="21" spans="1:7" ht="6.75" customHeight="1">
      <c r="A21" s="10"/>
      <c r="B21" s="11"/>
      <c r="C21" s="12"/>
      <c r="D21" s="13"/>
      <c r="E21" s="14"/>
      <c r="F21" s="15"/>
      <c r="G21" s="5"/>
    </row>
    <row r="22" spans="1:7" ht="24.75" customHeight="1">
      <c r="A22" s="56"/>
      <c r="B22" s="57" t="s">
        <v>29</v>
      </c>
      <c r="C22" s="58"/>
      <c r="D22" s="59"/>
      <c r="E22" s="60">
        <f>E19/B19</f>
        <v>18409453.346738245</v>
      </c>
      <c r="F22" s="61">
        <f t="shared" si="2"/>
        <v>1840945334.6738245</v>
      </c>
      <c r="G22" s="5"/>
    </row>
    <row r="23" spans="1:7" ht="15.75" thickBot="1">
      <c r="A23" s="62"/>
      <c r="B23" s="62"/>
      <c r="C23" s="62"/>
      <c r="D23" s="62"/>
      <c r="E23" s="62"/>
      <c r="F23" s="62"/>
      <c r="G23" s="5"/>
    </row>
    <row r="24" spans="1:7" ht="15.75" thickBot="1">
      <c r="A24" s="63" t="s">
        <v>26</v>
      </c>
      <c r="B24" s="64">
        <v>0.0347549486685341</v>
      </c>
      <c r="C24" s="65">
        <v>1077.4</v>
      </c>
      <c r="D24" s="66">
        <f>$C24*100</f>
        <v>107740.00000000001</v>
      </c>
      <c r="E24" s="67">
        <v>639819.61</v>
      </c>
      <c r="F24" s="68">
        <f>E24*100</f>
        <v>63981961</v>
      </c>
      <c r="G24" s="8">
        <f>$E$22*B24</f>
        <v>639819.606081661</v>
      </c>
    </row>
    <row r="25" spans="1:7" ht="15.75" thickBot="1">
      <c r="A25" s="63" t="s">
        <v>27</v>
      </c>
      <c r="B25" s="64">
        <v>0.00471117542967267</v>
      </c>
      <c r="C25" s="65">
        <v>146.05</v>
      </c>
      <c r="D25" s="66">
        <f>$C25*100</f>
        <v>14605.000000000002</v>
      </c>
      <c r="E25" s="67">
        <v>86730.16</v>
      </c>
      <c r="F25" s="68">
        <f>E25*100</f>
        <v>8673016</v>
      </c>
      <c r="G25" s="8">
        <f>$E$22*B25</f>
        <v>86730.16428085852</v>
      </c>
    </row>
    <row r="26" spans="1:7" ht="15.75" thickBot="1">
      <c r="A26" s="63" t="s">
        <v>28</v>
      </c>
      <c r="B26" s="64">
        <v>0.00993530730819656</v>
      </c>
      <c r="C26" s="65">
        <v>307.99</v>
      </c>
      <c r="D26" s="66">
        <f>$C26*100</f>
        <v>30799</v>
      </c>
      <c r="E26" s="67">
        <v>182903.58</v>
      </c>
      <c r="F26" s="68">
        <f>E26*100</f>
        <v>18290358</v>
      </c>
      <c r="G26" s="8">
        <f>$E$22*B26</f>
        <v>182903.5763757521</v>
      </c>
    </row>
    <row r="27" spans="1:7" s="3" customFormat="1" ht="15">
      <c r="A27" s="69" t="s">
        <v>1</v>
      </c>
      <c r="B27" s="70">
        <f>B19+B24+B25+B26</f>
        <v>1.0000000000000016</v>
      </c>
      <c r="C27" s="71">
        <f>SUM(C6:C18)+SUM(C24:C26)</f>
        <v>30999.999999999996</v>
      </c>
      <c r="D27" s="71">
        <f>SUM(D6:D18)+SUM(D24:D26)</f>
        <v>3100000</v>
      </c>
      <c r="E27" s="72">
        <f>SUM(E24:E26)+SUM(E6:E18)</f>
        <v>18409453.35</v>
      </c>
      <c r="F27" s="72">
        <f>SUM(F24:F26)+SUM(F6:F18)</f>
        <v>1840945335</v>
      </c>
      <c r="G27" s="7">
        <f>SUM(G24:G26)+SUM(G6:G18)</f>
        <v>18409453.34673827</v>
      </c>
    </row>
    <row r="28" ht="15">
      <c r="E28" s="1"/>
    </row>
    <row r="29" ht="15">
      <c r="A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Clifford Chance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300010</dc:creator>
  <cp:keywords/>
  <dc:description/>
  <cp:lastModifiedBy>Administrator</cp:lastModifiedBy>
  <cp:lastPrinted>2010-08-31T07:41:54Z</cp:lastPrinted>
  <dcterms:created xsi:type="dcterms:W3CDTF">2010-07-07T09:36:45Z</dcterms:created>
  <dcterms:modified xsi:type="dcterms:W3CDTF">2010-09-02T10:03:34Z</dcterms:modified>
  <cp:category/>
  <cp:version/>
  <cp:contentType/>
  <cp:contentStatus/>
</cp:coreProperties>
</file>