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umar" sheetId="1" r:id="rId1"/>
    <sheet name="bratislava" sheetId="2" r:id="rId2"/>
    <sheet name="trnava" sheetId="3" r:id="rId3"/>
    <sheet name="trencin" sheetId="4" r:id="rId4"/>
    <sheet name="nitra" sheetId="5" r:id="rId5"/>
    <sheet name="zilina" sheetId="6" r:id="rId6"/>
    <sheet name="banska bystrica" sheetId="7" r:id="rId7"/>
    <sheet name="presov" sheetId="8" r:id="rId8"/>
    <sheet name="kosice" sheetId="9" r:id="rId9"/>
  </sheets>
  <definedNames/>
  <calcPr fullCalcOnLoad="1"/>
</workbook>
</file>

<file path=xl/sharedStrings.xml><?xml version="1.0" encoding="utf-8"?>
<sst xmlns="http://schemas.openxmlformats.org/spreadsheetml/2006/main" count="363" uniqueCount="142">
  <si>
    <t>kraj</t>
  </si>
  <si>
    <t>obvod</t>
  </si>
  <si>
    <t>okres</t>
  </si>
  <si>
    <t>obec</t>
  </si>
  <si>
    <t>BA I.</t>
  </si>
  <si>
    <t>BA II.</t>
  </si>
  <si>
    <t>BA III.</t>
  </si>
  <si>
    <t>BA IV.</t>
  </si>
  <si>
    <t>BA V.</t>
  </si>
  <si>
    <t xml:space="preserve">Malacky </t>
  </si>
  <si>
    <t>Pezinok</t>
  </si>
  <si>
    <t>Senec</t>
  </si>
  <si>
    <t>Bratislavský</t>
  </si>
  <si>
    <t>Bratislava</t>
  </si>
  <si>
    <t>Malacky</t>
  </si>
  <si>
    <t>Trnavský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</si>
  <si>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</si>
  <si>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</si>
  <si>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</si>
  <si>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</si>
  <si>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</si>
  <si>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</si>
  <si>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</si>
  <si>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</si>
  <si>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</si>
  <si>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</si>
  <si>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</si>
  <si>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</si>
  <si>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</si>
  <si>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</si>
  <si>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</si>
  <si>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</si>
  <si>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</si>
  <si>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</si>
  <si>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</si>
  <si>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</si>
  <si>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</si>
  <si>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</si>
  <si>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</si>
  <si>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</si>
  <si>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</t>
  </si>
  <si>
    <t>Štúrovo</t>
  </si>
  <si>
    <t>počet postihnutých</t>
  </si>
  <si>
    <t>obcí</t>
  </si>
  <si>
    <t>domácností</t>
  </si>
  <si>
    <t>kat.I.</t>
  </si>
  <si>
    <t>kat.II.</t>
  </si>
  <si>
    <t>kat.III.</t>
  </si>
  <si>
    <t>Bytča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</si>
  <si>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</si>
  <si>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</si>
  <si>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</si>
  <si>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</si>
  <si>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</si>
  <si>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</si>
  <si>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</si>
  <si>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</si>
  <si>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</si>
  <si>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</t>
  </si>
  <si>
    <t>Čadca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</si>
  <si>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</si>
  <si>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</si>
  <si>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</si>
  <si>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</si>
  <si>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</si>
  <si>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</si>
  <si>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</si>
  <si>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</si>
  <si>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</si>
  <si>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</si>
  <si>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</si>
  <si>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</si>
  <si>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</si>
  <si>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</si>
  <si>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</si>
  <si>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</si>
  <si>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</si>
  <si>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</si>
  <si>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</si>
  <si>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</si>
  <si>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</si>
  <si>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</si>
  <si>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</si>
  <si>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</si>
  <si>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</si>
  <si>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</si>
  <si>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</si>
  <si>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</si>
  <si>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</si>
  <si>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</si>
  <si>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</si>
  <si>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</si>
  <si>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</si>
  <si>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</si>
  <si>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</si>
  <si>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</si>
  <si>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</si>
  <si>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</si>
  <si>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</si>
  <si>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Košice</t>
  </si>
  <si>
    <t>Košický</t>
  </si>
  <si>
    <t>€</t>
  </si>
  <si>
    <t>sumár</t>
  </si>
  <si>
    <t>sumsum</t>
  </si>
  <si>
    <t>Viničné</t>
  </si>
  <si>
    <t>poškodené nebytové priestory</t>
  </si>
  <si>
    <t>poškodené bytové priestory</t>
  </si>
  <si>
    <t>zrútené bytové priestory</t>
  </si>
  <si>
    <t xml:space="preserve">poskytnutie finančných prostriedkov z rezervy predsedu vlády SR s účelovým určením na finančnú pomoc pre fyzické osoby postihnuté povodňami na území SR </t>
  </si>
  <si>
    <t>Chtelnica, Ducové, Trebatice, Sokolovce, Drahovce</t>
  </si>
  <si>
    <t>Kajal, Trstice, Váhovce, Horné Saliby</t>
  </si>
  <si>
    <t>Topoľníky</t>
  </si>
  <si>
    <t>Unín, Chropov, Mokrý Háj</t>
  </si>
  <si>
    <t>Koválovec, Jablonica, Podbranč, Častkov, Sobotište, Kúty</t>
  </si>
  <si>
    <t>Hlohovec, Dvorníky</t>
  </si>
  <si>
    <t>Trnava, Dechtice, Zvončín, Suchá nad Parnou, Radošovce</t>
  </si>
  <si>
    <t>počet obcí</t>
  </si>
  <si>
    <t>počet domácností</t>
  </si>
  <si>
    <t>Modrany, Bátorové Kosihy, Marcelová, Bodzianske lúky, Kolárovo, Komárno, Dulovce, Kližská Nemá, Iža, Martovce</t>
  </si>
  <si>
    <t>Horná Seč, Hrkovce, Malé Kozmálovce, Plášťovce, Veľké Ludince</t>
  </si>
  <si>
    <t>Vráble, Vinodol, Nitrianske Hrnčiarovce, Nová Ves n. Žitavou, Telince, Zbehy, Nitra, Veľký Lapáš, Veľký Cetín</t>
  </si>
  <si>
    <t>Neverice, Slepčany, Velčice, Hostie, Markovce, Tesárske Mlyňany, Červený Hrádok, Zlaté Moravce, Kostolany p. Tribečom, Nevidzany, Vieska n. Žitavou, Choča, Veľké Vozokany, Ladice</t>
  </si>
  <si>
    <t>Včany, Žihárec, Diakovce, Tešedíkovo, Hájske, Neded, Trnovec n. Váhom, Šaľa</t>
  </si>
  <si>
    <t>Blesovce, Čermany, Horné Chlebany, Horné, Obdokovce, Obsolovce, Kamanová, Kovarce, Krnča, Hrušovce, Ludanice, Mýtna nová Ves, Norovce, Oponice, Práznovce, Rajčany, Solčany, Súlovce</t>
  </si>
  <si>
    <t>Úľany n. Žitavou, Veľký Kýr, Komoča, Tvrdošovce, Kmeťovo, Palárikovo, Maňa, Radava, Hul, Kamenný Most, Gbelce, Mužla, Bíňa, Salka, Kamenica n. Hronom</t>
  </si>
  <si>
    <t>Lietavská Lúčka, Porúbka</t>
  </si>
  <si>
    <t>Predmier</t>
  </si>
  <si>
    <t>Dolný Vadičov, Horný Vadičov, Kysucké Nové Mesto, Kysucký Lieskovec, Lodno, Lopušné Pažitie</t>
  </si>
  <si>
    <t>Stará Bystrica, Staškov, Vysoká n. Kysucou, Zákopčie u Kľukov</t>
  </si>
  <si>
    <t>Oravská Polhora, Rabčice</t>
  </si>
  <si>
    <t>Veľké Dravce, Veľká nad Ipľom, Trenč, Točnica, Rapovce, Prša, Dobroč, Fiľakovske Kováče, Pinciná, Fiľakovo</t>
  </si>
  <si>
    <t>Kalinovo, Hrnčiarska Ves</t>
  </si>
  <si>
    <t>Budikovany, Abovce, Barca, Bátka, Cakov, Dubovec, Gortva, Chanava, Ivanice, Jesenské, Kráľ, Lenartovce, Pavlovce, Rakytník, Rimavská Seč, Uzovská Panica, Vieska nad Blhom, Vlkyňa, Zádor, Veký Blh, Dulovo, Radnovce, Rimavské Janovce, Rimavské Brezovo, Širkovce, Kociha, Rimavské Zalužany, Orávka, Hnúšťa</t>
  </si>
  <si>
    <t>Jelšava, Gemer, Gemerská Ves, Kameňany, Ratková, Tornaľa</t>
  </si>
  <si>
    <t>Ipeľské Predmostie, Balog nad Ipľom, Dolinka, Kováčovce, Kiarov, Vrbovka, Želovce, Koláre, Bátorová, Opatovská Nová Ves, Slovenské Kľačany, Muľa, Bušince, Malé Zlievce, Dolná Strehová</t>
  </si>
  <si>
    <t>Zvolen, Ostrá Lúka</t>
  </si>
  <si>
    <t>Bánovce nad Bebravou, Rybany</t>
  </si>
  <si>
    <t>Drietoma, Dolná Suča</t>
  </si>
  <si>
    <t>Košecké Podhradie</t>
  </si>
  <si>
    <t>Čereňany</t>
  </si>
  <si>
    <t>V Bratislave, dňa 8.júna 2010</t>
  </si>
  <si>
    <t>Zoznam č.1 - I. etapa odškodnení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</si>
</sst>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\ [$€-1]"/>
    <numFmt numFmtId="176" formatCode="#,##0\ [$€-1];[Red]\-#,##0\ [$€-1]"/>
    <numFmt numFmtId="177" formatCode="0.E+00"/>
    <numFmt numFmtId="178" formatCode="#,##0\ _S_k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7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 wrapText="1"/>
    </xf>
    <xf numFmtId="0" fontId="0" fillId="0" borderId="10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5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175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2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75" fontId="0" fillId="0" borderId="21" xfId="0" applyNumberForma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20" xfId="0" applyNumberFormat="1" applyBorder="1" applyAlignment="1">
      <alignment/>
    </xf>
    <xf numFmtId="175" fontId="0" fillId="0" borderId="29" xfId="0" applyNumberFormat="1" applyBorder="1" applyAlignment="1">
      <alignment/>
    </xf>
    <xf numFmtId="175" fontId="0" fillId="0" borderId="23" xfId="0" applyNumberFormat="1" applyBorder="1" applyAlignment="1">
      <alignment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Border="1" applyAlignment="1">
      <alignment/>
    </xf>
    <xf numFmtId="175" fontId="0" fillId="0" borderId="30" xfId="0" applyNumberFormat="1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29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178" fontId="5" fillId="0" borderId="0" xfId="0" applyNumberFormat="1" applyFont="1" applyAlignment="1">
      <alignment horizontal="left"/>
    </xf>
    <xf numFmtId="0" fontId="0" fillId="2" borderId="35" xfId="0" applyFill="1" applyBorder="1" applyAlignment="1">
      <alignment horizontal="left" vertical="center"/>
    </xf>
    <xf numFmtId="0" fontId="0" fillId="2" borderId="9" xfId="0" applyFill="1" applyBorder="1" applyAlignment="1">
      <alignment/>
    </xf>
    <xf numFmtId="175" fontId="0" fillId="2" borderId="12" xfId="0" applyNumberFormat="1" applyFill="1" applyBorder="1" applyAlignment="1">
      <alignment/>
    </xf>
    <xf numFmtId="175" fontId="0" fillId="2" borderId="20" xfId="0" applyNumberFormat="1" applyFill="1" applyBorder="1" applyAlignment="1">
      <alignment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/>
    </xf>
    <xf numFmtId="175" fontId="0" fillId="2" borderId="6" xfId="0" applyNumberFormat="1" applyFill="1" applyBorder="1" applyAlignment="1">
      <alignment/>
    </xf>
    <xf numFmtId="175" fontId="0" fillId="2" borderId="21" xfId="0" applyNumberFormat="1" applyFill="1" applyBorder="1" applyAlignment="1">
      <alignment/>
    </xf>
    <xf numFmtId="0" fontId="0" fillId="2" borderId="21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1" xfId="0" applyFill="1" applyBorder="1" applyAlignment="1">
      <alignment/>
    </xf>
    <xf numFmtId="175" fontId="0" fillId="2" borderId="22" xfId="0" applyNumberFormat="1" applyFill="1" applyBorder="1" applyAlignment="1">
      <alignment/>
    </xf>
    <xf numFmtId="175" fontId="0" fillId="2" borderId="23" xfId="0" applyNumberFormat="1" applyFill="1" applyBorder="1" applyAlignment="1">
      <alignment/>
    </xf>
    <xf numFmtId="0" fontId="0" fillId="2" borderId="10" xfId="0" applyFill="1" applyBorder="1" applyAlignment="1">
      <alignment/>
    </xf>
    <xf numFmtId="175" fontId="0" fillId="2" borderId="29" xfId="0" applyNumberFormat="1" applyFill="1" applyBorder="1" applyAlignment="1">
      <alignment/>
    </xf>
    <xf numFmtId="0" fontId="0" fillId="2" borderId="20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9" xfId="0" applyFill="1" applyBorder="1" applyAlignment="1">
      <alignment wrapText="1"/>
    </xf>
    <xf numFmtId="175" fontId="0" fillId="2" borderId="1" xfId="0" applyNumberFormat="1" applyFill="1" applyBorder="1" applyAlignment="1">
      <alignment/>
    </xf>
    <xf numFmtId="0" fontId="0" fillId="2" borderId="6" xfId="0" applyFill="1" applyBorder="1" applyAlignment="1">
      <alignment horizontal="left" vertical="center" wrapText="1"/>
    </xf>
    <xf numFmtId="0" fontId="0" fillId="2" borderId="4" xfId="0" applyFill="1" applyBorder="1" applyAlignment="1">
      <alignment wrapText="1"/>
    </xf>
    <xf numFmtId="175" fontId="0" fillId="2" borderId="2" xfId="0" applyNumberFormat="1" applyFill="1" applyBorder="1" applyAlignment="1">
      <alignment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11" xfId="0" applyFill="1" applyBorder="1" applyAlignment="1">
      <alignment wrapText="1"/>
    </xf>
    <xf numFmtId="175" fontId="0" fillId="2" borderId="36" xfId="0" applyNumberFormat="1" applyFill="1" applyBorder="1" applyAlignment="1">
      <alignment/>
    </xf>
    <xf numFmtId="0" fontId="0" fillId="2" borderId="7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10" xfId="0" applyFill="1" applyBorder="1" applyAlignment="1">
      <alignment wrapText="1"/>
    </xf>
    <xf numFmtId="175" fontId="0" fillId="2" borderId="3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left" vertical="center" wrapText="1"/>
    </xf>
    <xf numFmtId="0" fontId="0" fillId="0" borderId="38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34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9" fillId="0" borderId="0" xfId="0" applyFont="1" applyAlignment="1">
      <alignment horizontal="center"/>
    </xf>
    <xf numFmtId="175" fontId="0" fillId="0" borderId="19" xfId="0" applyNumberFormat="1" applyBorder="1" applyAlignment="1">
      <alignment horizontal="right" vertical="center"/>
    </xf>
    <xf numFmtId="175" fontId="0" fillId="0" borderId="40" xfId="0" applyNumberFormat="1" applyBorder="1" applyAlignment="1">
      <alignment horizontal="right" vertical="center"/>
    </xf>
    <xf numFmtId="175" fontId="0" fillId="0" borderId="30" xfId="0" applyNumberFormat="1" applyBorder="1" applyAlignment="1">
      <alignment horizontal="right" vertical="center"/>
    </xf>
    <xf numFmtId="0" fontId="0" fillId="0" borderId="34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175" fontId="0" fillId="0" borderId="18" xfId="0" applyNumberFormat="1" applyBorder="1" applyAlignment="1">
      <alignment horizontal="right" vertical="center"/>
    </xf>
    <xf numFmtId="175" fontId="0" fillId="0" borderId="41" xfId="0" applyNumberFormat="1" applyBorder="1" applyAlignment="1">
      <alignment horizontal="right" vertical="center"/>
    </xf>
    <xf numFmtId="175" fontId="0" fillId="0" borderId="5" xfId="0" applyNumberFormat="1" applyBorder="1" applyAlignment="1">
      <alignment horizontal="right" vertical="center"/>
    </xf>
    <xf numFmtId="175" fontId="2" fillId="0" borderId="5" xfId="0" applyNumberFormat="1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75" fontId="2" fillId="2" borderId="12" xfId="0" applyNumberFormat="1" applyFont="1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175" fontId="2" fillId="0" borderId="1" xfId="0" applyNumberFormat="1" applyFont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22" xfId="0" applyFont="1" applyFill="1" applyBorder="1" applyAlignment="1">
      <alignment horizontal="center" vertical="center" textRotation="90"/>
    </xf>
    <xf numFmtId="175" fontId="0" fillId="0" borderId="23" xfId="0" applyNumberFormat="1" applyBorder="1" applyAlignment="1">
      <alignment horizontal="right" vertical="center"/>
    </xf>
    <xf numFmtId="175" fontId="0" fillId="0" borderId="48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5" fontId="2" fillId="2" borderId="1" xfId="0" applyNumberFormat="1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0" fontId="0" fillId="2" borderId="22" xfId="0" applyFill="1" applyBorder="1" applyAlignment="1">
      <alignment horizontal="center" vertical="center" textRotation="90"/>
    </xf>
    <xf numFmtId="175" fontId="5" fillId="2" borderId="51" xfId="0" applyNumberFormat="1" applyFont="1" applyFill="1" applyBorder="1" applyAlignment="1">
      <alignment horizontal="center" vertical="center" textRotation="49"/>
    </xf>
    <xf numFmtId="0" fontId="5" fillId="2" borderId="8" xfId="0" applyFont="1" applyFill="1" applyBorder="1" applyAlignment="1">
      <alignment horizontal="center" vertical="center" textRotation="49"/>
    </xf>
    <xf numFmtId="0" fontId="5" fillId="2" borderId="52" xfId="0" applyFont="1" applyFill="1" applyBorder="1" applyAlignment="1">
      <alignment horizontal="center" vertical="center" textRotation="49"/>
    </xf>
    <xf numFmtId="175" fontId="5" fillId="0" borderId="51" xfId="0" applyNumberFormat="1" applyFont="1" applyBorder="1" applyAlignment="1">
      <alignment horizontal="center" vertical="center" textRotation="49"/>
    </xf>
    <xf numFmtId="0" fontId="5" fillId="0" borderId="8" xfId="0" applyFont="1" applyBorder="1" applyAlignment="1">
      <alignment horizontal="center" vertical="center" textRotation="49"/>
    </xf>
    <xf numFmtId="0" fontId="5" fillId="0" borderId="52" xfId="0" applyFont="1" applyBorder="1" applyAlignment="1">
      <alignment horizontal="center" vertical="center" textRotation="49"/>
    </xf>
    <xf numFmtId="0" fontId="0" fillId="2" borderId="36" xfId="0" applyFill="1" applyBorder="1" applyAlignment="1">
      <alignment horizontal="center" vertical="center" textRotation="90"/>
    </xf>
    <xf numFmtId="0" fontId="2" fillId="2" borderId="36" xfId="0" applyFont="1" applyFill="1" applyBorder="1" applyAlignment="1">
      <alignment horizontal="center" vertical="center" textRotation="90"/>
    </xf>
    <xf numFmtId="175" fontId="5" fillId="2" borderId="51" xfId="0" applyNumberFormat="1" applyFont="1" applyFill="1" applyBorder="1" applyAlignment="1">
      <alignment horizontal="center" vertical="center" textRotation="44"/>
    </xf>
    <xf numFmtId="0" fontId="5" fillId="2" borderId="8" xfId="0" applyFont="1" applyFill="1" applyBorder="1" applyAlignment="1">
      <alignment horizontal="center" vertical="center" textRotation="44"/>
    </xf>
    <xf numFmtId="0" fontId="5" fillId="2" borderId="52" xfId="0" applyFont="1" applyFill="1" applyBorder="1" applyAlignment="1">
      <alignment horizontal="center" vertical="center" textRotation="44"/>
    </xf>
    <xf numFmtId="175" fontId="5" fillId="0" borderId="51" xfId="0" applyNumberFormat="1" applyFont="1" applyBorder="1" applyAlignment="1">
      <alignment horizontal="center" vertical="center" textRotation="48"/>
    </xf>
    <xf numFmtId="0" fontId="5" fillId="0" borderId="8" xfId="0" applyFont="1" applyBorder="1" applyAlignment="1">
      <alignment horizontal="center" vertical="center" textRotation="48"/>
    </xf>
    <xf numFmtId="0" fontId="5" fillId="0" borderId="52" xfId="0" applyFont="1" applyBorder="1" applyAlignment="1">
      <alignment horizontal="center" vertical="center" textRotation="48"/>
    </xf>
    <xf numFmtId="0" fontId="2" fillId="2" borderId="7" xfId="0" applyFont="1" applyFill="1" applyBorder="1" applyAlignment="1">
      <alignment horizontal="center" vertical="center" textRotation="90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2" borderId="55" xfId="0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2" borderId="56" xfId="0" applyFill="1" applyBorder="1" applyAlignment="1">
      <alignment horizontal="left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2" borderId="23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5" fontId="0" fillId="0" borderId="36" xfId="0" applyNumberFormat="1" applyBorder="1" applyAlignment="1">
      <alignment horizontal="right" vertical="center"/>
    </xf>
    <xf numFmtId="175" fontId="0" fillId="0" borderId="70" xfId="0" applyNumberFormat="1" applyBorder="1" applyAlignment="1">
      <alignment horizontal="right" vertical="center"/>
    </xf>
    <xf numFmtId="0" fontId="0" fillId="0" borderId="64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2" xfId="0" applyFill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99"/>
  <sheetViews>
    <sheetView tabSelected="1" workbookViewId="0" topLeftCell="A1">
      <selection activeCell="B3" sqref="B3:P3"/>
    </sheetView>
  </sheetViews>
  <sheetFormatPr defaultColWidth="9.140625" defaultRowHeight="12.75"/>
  <cols>
    <col min="2" max="2" width="16.8515625" style="0" customWidth="1"/>
    <col min="3" max="3" width="20.57421875" style="0" customWidth="1"/>
    <col min="4" max="4" width="25.57421875" style="0" customWidth="1"/>
    <col min="5" max="5" width="11.421875" style="0" customWidth="1"/>
    <col min="6" max="6" width="14.28125" style="0" customWidth="1"/>
    <col min="8" max="8" width="13.28125" style="0" customWidth="1"/>
    <col min="9" max="9" width="3.57421875" style="0" customWidth="1"/>
    <col min="11" max="11" width="13.57421875" style="0" customWidth="1"/>
    <col min="12" max="12" width="3.421875" style="0" customWidth="1"/>
    <col min="14" max="14" width="12.421875" style="0" customWidth="1"/>
    <col min="15" max="15" width="3.421875" style="0" customWidth="1"/>
    <col min="16" max="16" width="20.28125" style="0" customWidth="1"/>
  </cols>
  <sheetData>
    <row r="3" spans="2:16" ht="26.25">
      <c r="B3" s="116" t="s">
        <v>141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7" ht="15.75">
      <c r="B7" s="30" t="s">
        <v>108</v>
      </c>
    </row>
    <row r="8" ht="13.5" thickBot="1"/>
    <row r="9" spans="2:15" ht="13.5" thickBot="1">
      <c r="B9" s="203" t="s">
        <v>0</v>
      </c>
      <c r="C9" s="200" t="s">
        <v>1</v>
      </c>
      <c r="D9" s="200" t="s">
        <v>2</v>
      </c>
      <c r="E9" s="129" t="s">
        <v>42</v>
      </c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2:15" ht="13.5" thickBot="1">
      <c r="B10" s="204"/>
      <c r="C10" s="201"/>
      <c r="D10" s="201"/>
      <c r="E10" s="198" t="s">
        <v>43</v>
      </c>
      <c r="F10" s="20" t="s">
        <v>102</v>
      </c>
      <c r="G10" s="132" t="s">
        <v>44</v>
      </c>
      <c r="H10" s="133"/>
      <c r="I10" s="133"/>
      <c r="J10" s="133"/>
      <c r="K10" s="133"/>
      <c r="L10" s="133"/>
      <c r="M10" s="133"/>
      <c r="N10" s="133"/>
      <c r="O10" s="134"/>
    </row>
    <row r="11" spans="2:16" ht="13.5" thickBot="1">
      <c r="B11" s="205"/>
      <c r="C11" s="202"/>
      <c r="D11" s="202"/>
      <c r="E11" s="199"/>
      <c r="F11" s="10" t="s">
        <v>101</v>
      </c>
      <c r="G11" s="7" t="s">
        <v>45</v>
      </c>
      <c r="H11" s="145" t="s">
        <v>101</v>
      </c>
      <c r="I11" s="146"/>
      <c r="J11" s="7" t="s">
        <v>46</v>
      </c>
      <c r="K11" s="145" t="s">
        <v>101</v>
      </c>
      <c r="L11" s="146"/>
      <c r="M11" s="7" t="s">
        <v>47</v>
      </c>
      <c r="N11" s="145" t="s">
        <v>101</v>
      </c>
      <c r="O11" s="146"/>
      <c r="P11" s="19" t="s">
        <v>103</v>
      </c>
    </row>
    <row r="12" spans="2:16" ht="12.75" customHeight="1">
      <c r="B12" s="214" t="s">
        <v>12</v>
      </c>
      <c r="C12" s="217" t="s">
        <v>13</v>
      </c>
      <c r="D12" s="69" t="s">
        <v>4</v>
      </c>
      <c r="E12" s="70"/>
      <c r="F12" s="71">
        <f>H12+K12+N12</f>
        <v>0</v>
      </c>
      <c r="G12" s="70"/>
      <c r="H12" s="72">
        <f>G12*300</f>
        <v>0</v>
      </c>
      <c r="I12" s="135">
        <f>SUM(H12:H19)</f>
        <v>2400</v>
      </c>
      <c r="J12" s="70"/>
      <c r="K12" s="72">
        <f aca="true" t="shared" si="0" ref="K12:K42">1000*J12</f>
        <v>0</v>
      </c>
      <c r="L12" s="135">
        <f>SUM(K12:K19)</f>
        <v>1000</v>
      </c>
      <c r="M12" s="70"/>
      <c r="N12" s="72">
        <f aca="true" t="shared" si="1" ref="N12:N23">3000*M12</f>
        <v>0</v>
      </c>
      <c r="O12" s="147">
        <f>SUM(N12:N19)</f>
        <v>0</v>
      </c>
      <c r="P12" s="162">
        <f>I12+L12+O12</f>
        <v>3400</v>
      </c>
    </row>
    <row r="13" spans="2:16" ht="12.75" customHeight="1">
      <c r="B13" s="215"/>
      <c r="C13" s="218"/>
      <c r="D13" s="73" t="s">
        <v>5</v>
      </c>
      <c r="E13" s="74"/>
      <c r="F13" s="75">
        <f aca="true" t="shared" si="2" ref="F13:F76">H13+K13+N13</f>
        <v>0</v>
      </c>
      <c r="G13" s="74"/>
      <c r="H13" s="76">
        <f aca="true" t="shared" si="3" ref="H13:H76">G13*300</f>
        <v>0</v>
      </c>
      <c r="I13" s="139"/>
      <c r="J13" s="74"/>
      <c r="K13" s="76">
        <f t="shared" si="0"/>
        <v>0</v>
      </c>
      <c r="L13" s="139"/>
      <c r="M13" s="74"/>
      <c r="N13" s="76">
        <f t="shared" si="1"/>
        <v>0</v>
      </c>
      <c r="O13" s="148"/>
      <c r="P13" s="163"/>
    </row>
    <row r="14" spans="2:16" ht="12.75" customHeight="1">
      <c r="B14" s="215"/>
      <c r="C14" s="218"/>
      <c r="D14" s="73" t="s">
        <v>6</v>
      </c>
      <c r="E14" s="74"/>
      <c r="F14" s="75">
        <f t="shared" si="2"/>
        <v>0</v>
      </c>
      <c r="G14" s="74"/>
      <c r="H14" s="76">
        <f t="shared" si="3"/>
        <v>0</v>
      </c>
      <c r="I14" s="139"/>
      <c r="J14" s="74"/>
      <c r="K14" s="76">
        <f t="shared" si="0"/>
        <v>0</v>
      </c>
      <c r="L14" s="139"/>
      <c r="M14" s="74"/>
      <c r="N14" s="76">
        <f t="shared" si="1"/>
        <v>0</v>
      </c>
      <c r="O14" s="148"/>
      <c r="P14" s="163"/>
    </row>
    <row r="15" spans="2:16" ht="12.75" customHeight="1">
      <c r="B15" s="215"/>
      <c r="C15" s="218"/>
      <c r="D15" s="73" t="s">
        <v>7</v>
      </c>
      <c r="E15" s="74"/>
      <c r="F15" s="75">
        <f t="shared" si="2"/>
        <v>0</v>
      </c>
      <c r="G15" s="74"/>
      <c r="H15" s="76">
        <f t="shared" si="3"/>
        <v>0</v>
      </c>
      <c r="I15" s="139"/>
      <c r="J15" s="74"/>
      <c r="K15" s="76">
        <f t="shared" si="0"/>
        <v>0</v>
      </c>
      <c r="L15" s="139"/>
      <c r="M15" s="74"/>
      <c r="N15" s="76">
        <f t="shared" si="1"/>
        <v>0</v>
      </c>
      <c r="O15" s="148"/>
      <c r="P15" s="163"/>
    </row>
    <row r="16" spans="2:16" ht="12.75" customHeight="1">
      <c r="B16" s="215"/>
      <c r="C16" s="218"/>
      <c r="D16" s="73" t="s">
        <v>8</v>
      </c>
      <c r="E16" s="74"/>
      <c r="F16" s="75">
        <f t="shared" si="2"/>
        <v>0</v>
      </c>
      <c r="G16" s="74"/>
      <c r="H16" s="76">
        <f t="shared" si="3"/>
        <v>0</v>
      </c>
      <c r="I16" s="139"/>
      <c r="J16" s="74"/>
      <c r="K16" s="76">
        <f t="shared" si="0"/>
        <v>0</v>
      </c>
      <c r="L16" s="139"/>
      <c r="M16" s="74"/>
      <c r="N16" s="76">
        <f t="shared" si="1"/>
        <v>0</v>
      </c>
      <c r="O16" s="148"/>
      <c r="P16" s="163"/>
    </row>
    <row r="17" spans="2:16" ht="12.75" customHeight="1">
      <c r="B17" s="215"/>
      <c r="C17" s="77" t="s">
        <v>14</v>
      </c>
      <c r="D17" s="73" t="s">
        <v>9</v>
      </c>
      <c r="E17" s="74"/>
      <c r="F17" s="75">
        <f t="shared" si="2"/>
        <v>0</v>
      </c>
      <c r="G17" s="74"/>
      <c r="H17" s="76">
        <f t="shared" si="3"/>
        <v>0</v>
      </c>
      <c r="I17" s="139"/>
      <c r="J17" s="74"/>
      <c r="K17" s="76">
        <f t="shared" si="0"/>
        <v>0</v>
      </c>
      <c r="L17" s="139"/>
      <c r="M17" s="74"/>
      <c r="N17" s="76">
        <f t="shared" si="1"/>
        <v>0</v>
      </c>
      <c r="O17" s="148"/>
      <c r="P17" s="163"/>
    </row>
    <row r="18" spans="2:16" ht="12.75" customHeight="1">
      <c r="B18" s="215"/>
      <c r="C18" s="77" t="s">
        <v>10</v>
      </c>
      <c r="D18" s="73" t="s">
        <v>10</v>
      </c>
      <c r="E18" s="74">
        <v>1</v>
      </c>
      <c r="F18" s="75">
        <f t="shared" si="2"/>
        <v>3400</v>
      </c>
      <c r="G18" s="74">
        <v>8</v>
      </c>
      <c r="H18" s="76">
        <f t="shared" si="3"/>
        <v>2400</v>
      </c>
      <c r="I18" s="139"/>
      <c r="J18" s="74">
        <v>1</v>
      </c>
      <c r="K18" s="76">
        <f t="shared" si="0"/>
        <v>1000</v>
      </c>
      <c r="L18" s="139"/>
      <c r="M18" s="74">
        <v>0</v>
      </c>
      <c r="N18" s="76">
        <f t="shared" si="1"/>
        <v>0</v>
      </c>
      <c r="O18" s="148"/>
      <c r="P18" s="163"/>
    </row>
    <row r="19" spans="2:16" ht="12.75" customHeight="1" thickBot="1">
      <c r="B19" s="216"/>
      <c r="C19" s="78" t="s">
        <v>11</v>
      </c>
      <c r="D19" s="79" t="s">
        <v>11</v>
      </c>
      <c r="E19" s="80"/>
      <c r="F19" s="81">
        <f t="shared" si="2"/>
        <v>0</v>
      </c>
      <c r="G19" s="80"/>
      <c r="H19" s="82">
        <f t="shared" si="3"/>
        <v>0</v>
      </c>
      <c r="I19" s="140"/>
      <c r="J19" s="83"/>
      <c r="K19" s="84">
        <f t="shared" si="0"/>
        <v>0</v>
      </c>
      <c r="L19" s="168"/>
      <c r="M19" s="83"/>
      <c r="N19" s="84">
        <f t="shared" si="1"/>
        <v>0</v>
      </c>
      <c r="O19" s="149"/>
      <c r="P19" s="164"/>
    </row>
    <row r="20" spans="2:16" ht="12.75" customHeight="1">
      <c r="B20" s="222" t="s">
        <v>15</v>
      </c>
      <c r="C20" s="35" t="s">
        <v>16</v>
      </c>
      <c r="D20" s="36" t="s">
        <v>16</v>
      </c>
      <c r="E20" s="11">
        <v>1</v>
      </c>
      <c r="F20" s="18">
        <f t="shared" si="2"/>
        <v>6000</v>
      </c>
      <c r="G20" s="11">
        <v>0</v>
      </c>
      <c r="H20" s="55">
        <f t="shared" si="3"/>
        <v>0</v>
      </c>
      <c r="I20" s="138">
        <f>SUM(H20:H26)</f>
        <v>413400</v>
      </c>
      <c r="J20" s="11">
        <v>6</v>
      </c>
      <c r="K20" s="55">
        <f t="shared" si="0"/>
        <v>6000</v>
      </c>
      <c r="L20" s="138">
        <f>SUM(K20:K26)</f>
        <v>401000</v>
      </c>
      <c r="M20" s="62">
        <v>0</v>
      </c>
      <c r="N20" s="63">
        <f t="shared" si="1"/>
        <v>0</v>
      </c>
      <c r="O20" s="126">
        <f>SUM(N20:N26)</f>
        <v>0</v>
      </c>
      <c r="P20" s="165">
        <f>I20+L20+O20</f>
        <v>814400</v>
      </c>
    </row>
    <row r="21" spans="2:16" ht="12.75" customHeight="1">
      <c r="B21" s="223"/>
      <c r="C21" s="37" t="s">
        <v>17</v>
      </c>
      <c r="D21" s="38" t="s">
        <v>17</v>
      </c>
      <c r="E21" s="5">
        <v>4</v>
      </c>
      <c r="F21" s="53">
        <f t="shared" si="2"/>
        <v>475500</v>
      </c>
      <c r="G21" s="5">
        <v>545</v>
      </c>
      <c r="H21" s="52">
        <f t="shared" si="3"/>
        <v>163500</v>
      </c>
      <c r="I21" s="127"/>
      <c r="J21" s="5">
        <v>312</v>
      </c>
      <c r="K21" s="52">
        <f t="shared" si="0"/>
        <v>312000</v>
      </c>
      <c r="L21" s="127"/>
      <c r="M21" s="5">
        <v>0</v>
      </c>
      <c r="N21" s="52">
        <f t="shared" si="1"/>
        <v>0</v>
      </c>
      <c r="O21" s="127"/>
      <c r="P21" s="166"/>
    </row>
    <row r="22" spans="2:16" ht="12.75" customHeight="1">
      <c r="B22" s="223"/>
      <c r="C22" s="37" t="s">
        <v>19</v>
      </c>
      <c r="D22" s="38" t="s">
        <v>19</v>
      </c>
      <c r="E22" s="5">
        <v>5</v>
      </c>
      <c r="F22" s="53">
        <f t="shared" si="2"/>
        <v>70300</v>
      </c>
      <c r="G22" s="5">
        <f>3+4+6+72+146</f>
        <v>231</v>
      </c>
      <c r="H22" s="52">
        <f t="shared" si="3"/>
        <v>69300</v>
      </c>
      <c r="I22" s="127"/>
      <c r="J22" s="5">
        <v>1</v>
      </c>
      <c r="K22" s="52">
        <f t="shared" si="0"/>
        <v>1000</v>
      </c>
      <c r="L22" s="127"/>
      <c r="M22" s="5">
        <v>0</v>
      </c>
      <c r="N22" s="52">
        <f t="shared" si="1"/>
        <v>0</v>
      </c>
      <c r="O22" s="127"/>
      <c r="P22" s="166"/>
    </row>
    <row r="23" spans="2:16" ht="12.75" customHeight="1">
      <c r="B23" s="223"/>
      <c r="C23" s="219" t="s">
        <v>20</v>
      </c>
      <c r="D23" s="38" t="s">
        <v>20</v>
      </c>
      <c r="E23" s="5">
        <v>6</v>
      </c>
      <c r="F23" s="53">
        <f t="shared" si="2"/>
        <v>178600</v>
      </c>
      <c r="G23" s="5">
        <v>352</v>
      </c>
      <c r="H23" s="52">
        <f t="shared" si="3"/>
        <v>105600</v>
      </c>
      <c r="I23" s="127"/>
      <c r="J23" s="5">
        <v>73</v>
      </c>
      <c r="K23" s="52">
        <f t="shared" si="0"/>
        <v>73000</v>
      </c>
      <c r="L23" s="127"/>
      <c r="M23" s="5">
        <v>0</v>
      </c>
      <c r="N23" s="52">
        <f t="shared" si="1"/>
        <v>0</v>
      </c>
      <c r="O23" s="127"/>
      <c r="P23" s="166"/>
    </row>
    <row r="24" spans="2:16" ht="12.75" customHeight="1">
      <c r="B24" s="223"/>
      <c r="C24" s="220"/>
      <c r="D24" s="38" t="s">
        <v>21</v>
      </c>
      <c r="E24" s="5">
        <v>3</v>
      </c>
      <c r="F24" s="53">
        <f t="shared" si="2"/>
        <v>11600</v>
      </c>
      <c r="G24" s="5">
        <v>22</v>
      </c>
      <c r="H24" s="52">
        <f t="shared" si="3"/>
        <v>6600</v>
      </c>
      <c r="I24" s="127"/>
      <c r="J24" s="5">
        <v>5</v>
      </c>
      <c r="K24" s="52">
        <f t="shared" si="0"/>
        <v>5000</v>
      </c>
      <c r="L24" s="127"/>
      <c r="M24" s="5">
        <v>0</v>
      </c>
      <c r="N24" s="52">
        <f aca="true" t="shared" si="4" ref="N24:N87">3000*M24</f>
        <v>0</v>
      </c>
      <c r="O24" s="127"/>
      <c r="P24" s="166"/>
    </row>
    <row r="25" spans="2:16" ht="12.75" customHeight="1">
      <c r="B25" s="223"/>
      <c r="C25" s="219" t="s">
        <v>22</v>
      </c>
      <c r="D25" s="38" t="s">
        <v>22</v>
      </c>
      <c r="E25" s="5">
        <v>5</v>
      </c>
      <c r="F25" s="53">
        <f t="shared" si="2"/>
        <v>50600</v>
      </c>
      <c r="G25" s="5">
        <v>162</v>
      </c>
      <c r="H25" s="52">
        <f t="shared" si="3"/>
        <v>48600</v>
      </c>
      <c r="I25" s="127"/>
      <c r="J25" s="5">
        <v>2</v>
      </c>
      <c r="K25" s="52">
        <f t="shared" si="0"/>
        <v>2000</v>
      </c>
      <c r="L25" s="127"/>
      <c r="M25" s="5">
        <v>0</v>
      </c>
      <c r="N25" s="52">
        <f t="shared" si="4"/>
        <v>0</v>
      </c>
      <c r="O25" s="127"/>
      <c r="P25" s="166"/>
    </row>
    <row r="26" spans="2:16" ht="12.75" customHeight="1" thickBot="1">
      <c r="B26" s="224"/>
      <c r="C26" s="221"/>
      <c r="D26" s="39" t="s">
        <v>18</v>
      </c>
      <c r="E26" s="13">
        <v>2</v>
      </c>
      <c r="F26" s="54">
        <f t="shared" si="2"/>
        <v>21800</v>
      </c>
      <c r="G26" s="13">
        <v>66</v>
      </c>
      <c r="H26" s="56">
        <f t="shared" si="3"/>
        <v>19800</v>
      </c>
      <c r="I26" s="128"/>
      <c r="J26" s="13">
        <v>2</v>
      </c>
      <c r="K26" s="56">
        <f t="shared" si="0"/>
        <v>2000</v>
      </c>
      <c r="L26" s="128"/>
      <c r="M26" s="16">
        <v>0</v>
      </c>
      <c r="N26" s="57">
        <f t="shared" si="4"/>
        <v>0</v>
      </c>
      <c r="O26" s="150"/>
      <c r="P26" s="167"/>
    </row>
    <row r="27" spans="2:16" ht="12.75" customHeight="1">
      <c r="B27" s="211" t="s">
        <v>23</v>
      </c>
      <c r="C27" s="85" t="s">
        <v>24</v>
      </c>
      <c r="D27" s="86" t="s">
        <v>24</v>
      </c>
      <c r="E27" s="87">
        <v>2</v>
      </c>
      <c r="F27" s="88">
        <f t="shared" si="2"/>
        <v>63700</v>
      </c>
      <c r="G27" s="70">
        <v>99</v>
      </c>
      <c r="H27" s="72">
        <f t="shared" si="3"/>
        <v>29700</v>
      </c>
      <c r="I27" s="147">
        <f>SUM(H27:H35)</f>
        <v>37500</v>
      </c>
      <c r="J27" s="70">
        <v>34</v>
      </c>
      <c r="K27" s="72">
        <f t="shared" si="0"/>
        <v>34000</v>
      </c>
      <c r="L27" s="135">
        <f>SUM(K27:K35)</f>
        <v>36000</v>
      </c>
      <c r="M27" s="70">
        <v>0</v>
      </c>
      <c r="N27" s="72">
        <f t="shared" si="4"/>
        <v>0</v>
      </c>
      <c r="O27" s="147">
        <f>SUM(N27:N35)</f>
        <v>3000</v>
      </c>
      <c r="P27" s="154">
        <f>I27+L27+O27</f>
        <v>76500</v>
      </c>
    </row>
    <row r="28" spans="2:16" ht="12.75" customHeight="1">
      <c r="B28" s="212"/>
      <c r="C28" s="188" t="s">
        <v>27</v>
      </c>
      <c r="D28" s="89" t="s">
        <v>26</v>
      </c>
      <c r="E28" s="90">
        <v>1</v>
      </c>
      <c r="F28" s="91">
        <f t="shared" si="2"/>
        <v>6100</v>
      </c>
      <c r="G28" s="74">
        <v>7</v>
      </c>
      <c r="H28" s="76">
        <f t="shared" si="3"/>
        <v>2100</v>
      </c>
      <c r="I28" s="151"/>
      <c r="J28" s="74">
        <v>1</v>
      </c>
      <c r="K28" s="76">
        <f t="shared" si="0"/>
        <v>1000</v>
      </c>
      <c r="L28" s="136"/>
      <c r="M28" s="74">
        <v>1</v>
      </c>
      <c r="N28" s="76">
        <f t="shared" si="4"/>
        <v>3000</v>
      </c>
      <c r="O28" s="151"/>
      <c r="P28" s="155"/>
    </row>
    <row r="29" spans="2:16" ht="12.75" customHeight="1">
      <c r="B29" s="212"/>
      <c r="C29" s="188"/>
      <c r="D29" s="89" t="s">
        <v>27</v>
      </c>
      <c r="E29" s="90"/>
      <c r="F29" s="91">
        <f t="shared" si="2"/>
        <v>0</v>
      </c>
      <c r="G29" s="90"/>
      <c r="H29" s="76">
        <f t="shared" si="3"/>
        <v>0</v>
      </c>
      <c r="I29" s="151"/>
      <c r="J29" s="74"/>
      <c r="K29" s="76">
        <f t="shared" si="0"/>
        <v>0</v>
      </c>
      <c r="L29" s="136"/>
      <c r="M29" s="74"/>
      <c r="N29" s="76">
        <f t="shared" si="4"/>
        <v>0</v>
      </c>
      <c r="O29" s="151"/>
      <c r="P29" s="155"/>
    </row>
    <row r="30" spans="2:16" ht="12.75" customHeight="1">
      <c r="B30" s="212"/>
      <c r="C30" s="208" t="s">
        <v>29</v>
      </c>
      <c r="D30" s="89" t="s">
        <v>31</v>
      </c>
      <c r="E30" s="90"/>
      <c r="F30" s="91">
        <f t="shared" si="2"/>
        <v>0</v>
      </c>
      <c r="G30" s="90"/>
      <c r="H30" s="76">
        <f t="shared" si="3"/>
        <v>0</v>
      </c>
      <c r="I30" s="151"/>
      <c r="J30" s="74"/>
      <c r="K30" s="76">
        <f t="shared" si="0"/>
        <v>0</v>
      </c>
      <c r="L30" s="136"/>
      <c r="M30" s="74"/>
      <c r="N30" s="76">
        <f t="shared" si="4"/>
        <v>0</v>
      </c>
      <c r="O30" s="151"/>
      <c r="P30" s="155"/>
    </row>
    <row r="31" spans="2:16" ht="12.75" customHeight="1">
      <c r="B31" s="212"/>
      <c r="C31" s="209"/>
      <c r="D31" s="89" t="s">
        <v>29</v>
      </c>
      <c r="E31" s="90"/>
      <c r="F31" s="91">
        <f t="shared" si="2"/>
        <v>0</v>
      </c>
      <c r="G31" s="90"/>
      <c r="H31" s="76">
        <f t="shared" si="3"/>
        <v>0</v>
      </c>
      <c r="I31" s="151"/>
      <c r="J31" s="74"/>
      <c r="K31" s="76">
        <f t="shared" si="0"/>
        <v>0</v>
      </c>
      <c r="L31" s="136"/>
      <c r="M31" s="74"/>
      <c r="N31" s="76">
        <f t="shared" si="4"/>
        <v>0</v>
      </c>
      <c r="O31" s="151"/>
      <c r="P31" s="155"/>
    </row>
    <row r="32" spans="2:16" ht="12.75" customHeight="1">
      <c r="B32" s="212"/>
      <c r="C32" s="206" t="s">
        <v>30</v>
      </c>
      <c r="D32" s="89" t="s">
        <v>30</v>
      </c>
      <c r="E32" s="90">
        <v>1</v>
      </c>
      <c r="F32" s="91">
        <f t="shared" si="2"/>
        <v>3600</v>
      </c>
      <c r="G32" s="90">
        <v>12</v>
      </c>
      <c r="H32" s="76">
        <f t="shared" si="3"/>
        <v>3600</v>
      </c>
      <c r="I32" s="151"/>
      <c r="J32" s="74"/>
      <c r="K32" s="76">
        <f t="shared" si="0"/>
        <v>0</v>
      </c>
      <c r="L32" s="136"/>
      <c r="M32" s="74">
        <v>0</v>
      </c>
      <c r="N32" s="76">
        <f t="shared" si="4"/>
        <v>0</v>
      </c>
      <c r="O32" s="151"/>
      <c r="P32" s="155"/>
    </row>
    <row r="33" spans="2:16" ht="12.75" customHeight="1">
      <c r="B33" s="212"/>
      <c r="C33" s="207"/>
      <c r="D33" s="89" t="s">
        <v>28</v>
      </c>
      <c r="E33" s="90"/>
      <c r="F33" s="91">
        <f t="shared" si="2"/>
        <v>0</v>
      </c>
      <c r="G33" s="74"/>
      <c r="H33" s="76">
        <f t="shared" si="3"/>
        <v>0</v>
      </c>
      <c r="I33" s="151"/>
      <c r="J33" s="74"/>
      <c r="K33" s="76">
        <f t="shared" si="0"/>
        <v>0</v>
      </c>
      <c r="L33" s="136"/>
      <c r="M33" s="74"/>
      <c r="N33" s="76">
        <f t="shared" si="4"/>
        <v>0</v>
      </c>
      <c r="O33" s="151"/>
      <c r="P33" s="155"/>
    </row>
    <row r="34" spans="2:16" ht="12.75" customHeight="1">
      <c r="B34" s="212"/>
      <c r="C34" s="210" t="s">
        <v>32</v>
      </c>
      <c r="D34" s="89" t="s">
        <v>32</v>
      </c>
      <c r="E34" s="90">
        <v>2</v>
      </c>
      <c r="F34" s="91">
        <f t="shared" si="2"/>
        <v>2500</v>
      </c>
      <c r="G34" s="90">
        <v>5</v>
      </c>
      <c r="H34" s="76">
        <f t="shared" si="3"/>
        <v>1500</v>
      </c>
      <c r="I34" s="151"/>
      <c r="J34" s="74">
        <v>1</v>
      </c>
      <c r="K34" s="76">
        <f t="shared" si="0"/>
        <v>1000</v>
      </c>
      <c r="L34" s="136"/>
      <c r="M34" s="74">
        <v>0</v>
      </c>
      <c r="N34" s="76">
        <f t="shared" si="4"/>
        <v>0</v>
      </c>
      <c r="O34" s="151"/>
      <c r="P34" s="155"/>
    </row>
    <row r="35" spans="2:16" ht="12.75" customHeight="1" thickBot="1">
      <c r="B35" s="213"/>
      <c r="C35" s="208"/>
      <c r="D35" s="93" t="s">
        <v>25</v>
      </c>
      <c r="E35" s="94">
        <v>1</v>
      </c>
      <c r="F35" s="95">
        <f t="shared" si="2"/>
        <v>600</v>
      </c>
      <c r="G35" s="94">
        <v>2</v>
      </c>
      <c r="H35" s="82">
        <f t="shared" si="3"/>
        <v>600</v>
      </c>
      <c r="I35" s="160"/>
      <c r="J35" s="80">
        <v>0</v>
      </c>
      <c r="K35" s="82">
        <f t="shared" si="0"/>
        <v>0</v>
      </c>
      <c r="L35" s="153"/>
      <c r="M35" s="83">
        <v>0</v>
      </c>
      <c r="N35" s="84">
        <f t="shared" si="4"/>
        <v>0</v>
      </c>
      <c r="O35" s="152"/>
      <c r="P35" s="156"/>
    </row>
    <row r="36" spans="2:16" ht="12.75" customHeight="1">
      <c r="B36" s="195" t="s">
        <v>40</v>
      </c>
      <c r="C36" s="40" t="s">
        <v>33</v>
      </c>
      <c r="D36" s="41" t="s">
        <v>33</v>
      </c>
      <c r="E36" s="14">
        <v>10</v>
      </c>
      <c r="F36" s="18">
        <f t="shared" si="2"/>
        <v>92400</v>
      </c>
      <c r="G36" s="14">
        <v>68</v>
      </c>
      <c r="H36" s="55">
        <f t="shared" si="3"/>
        <v>20400</v>
      </c>
      <c r="I36" s="138">
        <f>SUM(H36:H43)</f>
        <v>449400</v>
      </c>
      <c r="J36" s="11">
        <v>72</v>
      </c>
      <c r="K36" s="55">
        <f t="shared" si="0"/>
        <v>72000</v>
      </c>
      <c r="L36" s="138">
        <f>SUM(K36:K43)</f>
        <v>693000</v>
      </c>
      <c r="M36" s="62">
        <v>0</v>
      </c>
      <c r="N36" s="63">
        <f t="shared" si="4"/>
        <v>0</v>
      </c>
      <c r="O36" s="126">
        <f>SUM(N36:N43)</f>
        <v>18000</v>
      </c>
      <c r="P36" s="157">
        <f>I36+L36+O36</f>
        <v>1160400</v>
      </c>
    </row>
    <row r="37" spans="2:16" ht="12.75" customHeight="1">
      <c r="B37" s="196"/>
      <c r="C37" s="43" t="s">
        <v>34</v>
      </c>
      <c r="D37" s="42" t="s">
        <v>34</v>
      </c>
      <c r="E37" s="12">
        <v>5</v>
      </c>
      <c r="F37" s="53">
        <f t="shared" si="2"/>
        <v>26800</v>
      </c>
      <c r="G37" s="12">
        <v>16</v>
      </c>
      <c r="H37" s="52">
        <f t="shared" si="3"/>
        <v>4800</v>
      </c>
      <c r="I37" s="127"/>
      <c r="J37" s="5">
        <v>22</v>
      </c>
      <c r="K37" s="52">
        <f t="shared" si="0"/>
        <v>22000</v>
      </c>
      <c r="L37" s="127"/>
      <c r="M37" s="5">
        <v>0</v>
      </c>
      <c r="N37" s="52">
        <f t="shared" si="4"/>
        <v>0</v>
      </c>
      <c r="O37" s="127"/>
      <c r="P37" s="158"/>
    </row>
    <row r="38" spans="2:16" ht="12.75">
      <c r="B38" s="196"/>
      <c r="C38" s="172" t="s">
        <v>35</v>
      </c>
      <c r="D38" s="42" t="s">
        <v>35</v>
      </c>
      <c r="E38" s="12">
        <v>9</v>
      </c>
      <c r="F38" s="53">
        <f t="shared" si="2"/>
        <v>98600</v>
      </c>
      <c r="G38" s="12">
        <v>222</v>
      </c>
      <c r="H38" s="52">
        <f t="shared" si="3"/>
        <v>66600</v>
      </c>
      <c r="I38" s="127"/>
      <c r="J38" s="5">
        <v>32</v>
      </c>
      <c r="K38" s="52">
        <f t="shared" si="0"/>
        <v>32000</v>
      </c>
      <c r="L38" s="127"/>
      <c r="M38" s="5">
        <v>0</v>
      </c>
      <c r="N38" s="52">
        <f t="shared" si="4"/>
        <v>0</v>
      </c>
      <c r="O38" s="127"/>
      <c r="P38" s="158"/>
    </row>
    <row r="39" spans="2:16" ht="12.75">
      <c r="B39" s="196"/>
      <c r="C39" s="172"/>
      <c r="D39" s="42" t="s">
        <v>39</v>
      </c>
      <c r="E39" s="12">
        <v>14</v>
      </c>
      <c r="F39" s="53">
        <f t="shared" si="2"/>
        <v>112000</v>
      </c>
      <c r="G39" s="12">
        <v>210</v>
      </c>
      <c r="H39" s="52">
        <f t="shared" si="3"/>
        <v>63000</v>
      </c>
      <c r="I39" s="127"/>
      <c r="J39" s="5">
        <v>46</v>
      </c>
      <c r="K39" s="52">
        <f t="shared" si="0"/>
        <v>46000</v>
      </c>
      <c r="L39" s="127"/>
      <c r="M39" s="5">
        <v>1</v>
      </c>
      <c r="N39" s="52">
        <f t="shared" si="4"/>
        <v>3000</v>
      </c>
      <c r="O39" s="127"/>
      <c r="P39" s="158"/>
    </row>
    <row r="40" spans="2:16" ht="12.75">
      <c r="B40" s="196"/>
      <c r="C40" s="43" t="s">
        <v>37</v>
      </c>
      <c r="D40" s="42" t="s">
        <v>37</v>
      </c>
      <c r="E40" s="12">
        <v>9</v>
      </c>
      <c r="F40" s="53">
        <f t="shared" si="2"/>
        <v>362900</v>
      </c>
      <c r="G40" s="12">
        <v>483</v>
      </c>
      <c r="H40" s="52">
        <f t="shared" si="3"/>
        <v>144900</v>
      </c>
      <c r="I40" s="127"/>
      <c r="J40" s="5">
        <v>218</v>
      </c>
      <c r="K40" s="52">
        <f t="shared" si="0"/>
        <v>218000</v>
      </c>
      <c r="L40" s="127"/>
      <c r="M40" s="5">
        <v>0</v>
      </c>
      <c r="N40" s="52">
        <f t="shared" si="4"/>
        <v>0</v>
      </c>
      <c r="O40" s="127"/>
      <c r="P40" s="158"/>
    </row>
    <row r="41" spans="2:16" ht="12.75">
      <c r="B41" s="196"/>
      <c r="C41" s="43" t="s">
        <v>38</v>
      </c>
      <c r="D41" s="42" t="s">
        <v>38</v>
      </c>
      <c r="E41" s="12">
        <v>17</v>
      </c>
      <c r="F41" s="53">
        <f t="shared" si="2"/>
        <v>186700</v>
      </c>
      <c r="G41" s="12">
        <v>399</v>
      </c>
      <c r="H41" s="52">
        <f t="shared" si="3"/>
        <v>119700</v>
      </c>
      <c r="I41" s="127"/>
      <c r="J41" s="5">
        <v>67</v>
      </c>
      <c r="K41" s="52">
        <f t="shared" si="0"/>
        <v>67000</v>
      </c>
      <c r="L41" s="127"/>
      <c r="M41" s="5">
        <v>0</v>
      </c>
      <c r="N41" s="52">
        <f t="shared" si="4"/>
        <v>0</v>
      </c>
      <c r="O41" s="127"/>
      <c r="P41" s="158"/>
    </row>
    <row r="42" spans="2:16" ht="12.75">
      <c r="B42" s="196"/>
      <c r="C42" s="43" t="s">
        <v>36</v>
      </c>
      <c r="D42" s="193" t="s">
        <v>36</v>
      </c>
      <c r="E42" s="143">
        <v>15</v>
      </c>
      <c r="F42" s="225">
        <f t="shared" si="2"/>
        <v>281000</v>
      </c>
      <c r="G42" s="143">
        <v>100</v>
      </c>
      <c r="H42" s="141">
        <f t="shared" si="3"/>
        <v>30000</v>
      </c>
      <c r="I42" s="127"/>
      <c r="J42" s="143">
        <v>236</v>
      </c>
      <c r="K42" s="141">
        <f t="shared" si="0"/>
        <v>236000</v>
      </c>
      <c r="L42" s="127"/>
      <c r="M42" s="143">
        <v>5</v>
      </c>
      <c r="N42" s="141">
        <f t="shared" si="4"/>
        <v>15000</v>
      </c>
      <c r="O42" s="127"/>
      <c r="P42" s="158"/>
    </row>
    <row r="43" spans="2:16" ht="13.5" thickBot="1">
      <c r="B43" s="197"/>
      <c r="C43" s="44" t="s">
        <v>41</v>
      </c>
      <c r="D43" s="194"/>
      <c r="E43" s="144"/>
      <c r="F43" s="226"/>
      <c r="G43" s="144"/>
      <c r="H43" s="142"/>
      <c r="I43" s="128"/>
      <c r="J43" s="144"/>
      <c r="K43" s="142"/>
      <c r="L43" s="128"/>
      <c r="M43" s="144"/>
      <c r="N43" s="142"/>
      <c r="O43" s="150"/>
      <c r="P43" s="159"/>
    </row>
    <row r="44" spans="2:16" ht="12.75">
      <c r="B44" s="190" t="s">
        <v>58</v>
      </c>
      <c r="C44" s="85" t="s">
        <v>59</v>
      </c>
      <c r="D44" s="86" t="s">
        <v>59</v>
      </c>
      <c r="E44" s="87">
        <v>4</v>
      </c>
      <c r="F44" s="88">
        <f t="shared" si="2"/>
        <v>6800</v>
      </c>
      <c r="G44" s="70">
        <v>16</v>
      </c>
      <c r="H44" s="72">
        <f t="shared" si="3"/>
        <v>4800</v>
      </c>
      <c r="I44" s="147">
        <f>SUM(H44:H54)</f>
        <v>70500</v>
      </c>
      <c r="J44" s="70">
        <v>2</v>
      </c>
      <c r="K44" s="72">
        <f aca="true" t="shared" si="5" ref="K44:K75">1000*J44</f>
        <v>2000</v>
      </c>
      <c r="L44" s="135">
        <f>SUM(K44:K54)</f>
        <v>35000</v>
      </c>
      <c r="M44" s="70">
        <v>0</v>
      </c>
      <c r="N44" s="72">
        <f t="shared" si="4"/>
        <v>0</v>
      </c>
      <c r="O44" s="147">
        <f>SUM(N44:N54)</f>
        <v>0</v>
      </c>
      <c r="P44" s="154">
        <f>I44+L44+O44</f>
        <v>105500</v>
      </c>
    </row>
    <row r="45" spans="2:16" ht="12.75">
      <c r="B45" s="191"/>
      <c r="C45" s="92" t="s">
        <v>49</v>
      </c>
      <c r="D45" s="89" t="s">
        <v>49</v>
      </c>
      <c r="E45" s="90"/>
      <c r="F45" s="91">
        <f t="shared" si="2"/>
        <v>0</v>
      </c>
      <c r="G45" s="90"/>
      <c r="H45" s="76">
        <f t="shared" si="3"/>
        <v>0</v>
      </c>
      <c r="I45" s="148"/>
      <c r="J45" s="74"/>
      <c r="K45" s="76">
        <f t="shared" si="5"/>
        <v>0</v>
      </c>
      <c r="L45" s="139"/>
      <c r="M45" s="74"/>
      <c r="N45" s="76">
        <f t="shared" si="4"/>
        <v>0</v>
      </c>
      <c r="O45" s="148"/>
      <c r="P45" s="155"/>
    </row>
    <row r="46" spans="2:16" ht="12.75" customHeight="1">
      <c r="B46" s="191"/>
      <c r="C46" s="92" t="s">
        <v>54</v>
      </c>
      <c r="D46" s="89" t="s">
        <v>54</v>
      </c>
      <c r="E46" s="90"/>
      <c r="F46" s="91">
        <f t="shared" si="2"/>
        <v>0</v>
      </c>
      <c r="G46" s="90"/>
      <c r="H46" s="76">
        <f t="shared" si="3"/>
        <v>0</v>
      </c>
      <c r="I46" s="148"/>
      <c r="J46" s="74"/>
      <c r="K46" s="76">
        <f t="shared" si="5"/>
        <v>0</v>
      </c>
      <c r="L46" s="139"/>
      <c r="M46" s="74"/>
      <c r="N46" s="76">
        <f t="shared" si="4"/>
        <v>0</v>
      </c>
      <c r="O46" s="148"/>
      <c r="P46" s="155"/>
    </row>
    <row r="47" spans="2:16" ht="12.75" customHeight="1">
      <c r="B47" s="191"/>
      <c r="C47" s="92" t="s">
        <v>51</v>
      </c>
      <c r="D47" s="89" t="s">
        <v>51</v>
      </c>
      <c r="E47" s="90"/>
      <c r="F47" s="91">
        <f t="shared" si="2"/>
        <v>0</v>
      </c>
      <c r="G47" s="90"/>
      <c r="H47" s="76">
        <f t="shared" si="3"/>
        <v>0</v>
      </c>
      <c r="I47" s="148"/>
      <c r="J47" s="74"/>
      <c r="K47" s="76">
        <f t="shared" si="5"/>
        <v>0</v>
      </c>
      <c r="L47" s="139"/>
      <c r="M47" s="74"/>
      <c r="N47" s="76">
        <f t="shared" si="4"/>
        <v>0</v>
      </c>
      <c r="O47" s="148"/>
      <c r="P47" s="155"/>
    </row>
    <row r="48" spans="2:16" ht="12.75">
      <c r="B48" s="191"/>
      <c r="C48" s="188" t="s">
        <v>52</v>
      </c>
      <c r="D48" s="89" t="s">
        <v>52</v>
      </c>
      <c r="E48" s="90"/>
      <c r="F48" s="91">
        <f t="shared" si="2"/>
        <v>0</v>
      </c>
      <c r="G48" s="90"/>
      <c r="H48" s="76">
        <f t="shared" si="3"/>
        <v>0</v>
      </c>
      <c r="I48" s="148"/>
      <c r="J48" s="74"/>
      <c r="K48" s="76">
        <f t="shared" si="5"/>
        <v>0</v>
      </c>
      <c r="L48" s="139"/>
      <c r="M48" s="74"/>
      <c r="N48" s="76">
        <f t="shared" si="4"/>
        <v>0</v>
      </c>
      <c r="O48" s="148"/>
      <c r="P48" s="155"/>
    </row>
    <row r="49" spans="2:16" ht="12.75">
      <c r="B49" s="191"/>
      <c r="C49" s="188"/>
      <c r="D49" s="89" t="s">
        <v>55</v>
      </c>
      <c r="E49" s="90"/>
      <c r="F49" s="91">
        <f t="shared" si="2"/>
        <v>0</v>
      </c>
      <c r="G49" s="90"/>
      <c r="H49" s="76">
        <f t="shared" si="3"/>
        <v>0</v>
      </c>
      <c r="I49" s="148"/>
      <c r="J49" s="74"/>
      <c r="K49" s="76">
        <f t="shared" si="5"/>
        <v>0</v>
      </c>
      <c r="L49" s="139"/>
      <c r="M49" s="74"/>
      <c r="N49" s="76">
        <f t="shared" si="4"/>
        <v>0</v>
      </c>
      <c r="O49" s="148"/>
      <c r="P49" s="155"/>
    </row>
    <row r="50" spans="2:16" ht="12.75">
      <c r="B50" s="191"/>
      <c r="C50" s="188" t="s">
        <v>53</v>
      </c>
      <c r="D50" s="89" t="s">
        <v>53</v>
      </c>
      <c r="E50" s="90">
        <v>2</v>
      </c>
      <c r="F50" s="91">
        <f t="shared" si="2"/>
        <v>15200</v>
      </c>
      <c r="G50" s="90">
        <v>24</v>
      </c>
      <c r="H50" s="76">
        <f t="shared" si="3"/>
        <v>7200</v>
      </c>
      <c r="I50" s="148"/>
      <c r="J50" s="74">
        <v>8</v>
      </c>
      <c r="K50" s="76">
        <f t="shared" si="5"/>
        <v>8000</v>
      </c>
      <c r="L50" s="139"/>
      <c r="M50" s="74">
        <v>0</v>
      </c>
      <c r="N50" s="76">
        <f t="shared" si="4"/>
        <v>0</v>
      </c>
      <c r="O50" s="148"/>
      <c r="P50" s="155"/>
    </row>
    <row r="51" spans="2:16" ht="12.75">
      <c r="B51" s="191"/>
      <c r="C51" s="188"/>
      <c r="D51" s="89" t="s">
        <v>56</v>
      </c>
      <c r="E51" s="90"/>
      <c r="F51" s="91">
        <f t="shared" si="2"/>
        <v>0</v>
      </c>
      <c r="G51" s="90"/>
      <c r="H51" s="76">
        <f t="shared" si="3"/>
        <v>0</v>
      </c>
      <c r="I51" s="148"/>
      <c r="J51" s="74"/>
      <c r="K51" s="76">
        <f t="shared" si="5"/>
        <v>0</v>
      </c>
      <c r="L51" s="139"/>
      <c r="M51" s="74"/>
      <c r="N51" s="76">
        <f t="shared" si="4"/>
        <v>0</v>
      </c>
      <c r="O51" s="148"/>
      <c r="P51" s="155"/>
    </row>
    <row r="52" spans="2:16" ht="12.75">
      <c r="B52" s="191"/>
      <c r="C52" s="188" t="s">
        <v>57</v>
      </c>
      <c r="D52" s="89" t="s">
        <v>50</v>
      </c>
      <c r="E52" s="90">
        <v>6</v>
      </c>
      <c r="F52" s="91">
        <f t="shared" si="2"/>
        <v>40500</v>
      </c>
      <c r="G52" s="90">
        <v>65</v>
      </c>
      <c r="H52" s="76">
        <f t="shared" si="3"/>
        <v>19500</v>
      </c>
      <c r="I52" s="148"/>
      <c r="J52" s="74">
        <v>21</v>
      </c>
      <c r="K52" s="76">
        <f t="shared" si="5"/>
        <v>21000</v>
      </c>
      <c r="L52" s="139"/>
      <c r="M52" s="74">
        <v>0</v>
      </c>
      <c r="N52" s="76">
        <f t="shared" si="4"/>
        <v>0</v>
      </c>
      <c r="O52" s="148"/>
      <c r="P52" s="155"/>
    </row>
    <row r="53" spans="2:16" ht="12.75">
      <c r="B53" s="191"/>
      <c r="C53" s="188"/>
      <c r="D53" s="89" t="s">
        <v>57</v>
      </c>
      <c r="E53" s="90">
        <v>2</v>
      </c>
      <c r="F53" s="91">
        <f t="shared" si="2"/>
        <v>20500</v>
      </c>
      <c r="G53" s="90">
        <v>55</v>
      </c>
      <c r="H53" s="76">
        <f t="shared" si="3"/>
        <v>16500</v>
      </c>
      <c r="I53" s="148"/>
      <c r="J53" s="74">
        <v>4</v>
      </c>
      <c r="K53" s="76">
        <f t="shared" si="5"/>
        <v>4000</v>
      </c>
      <c r="L53" s="139"/>
      <c r="M53" s="74">
        <v>0</v>
      </c>
      <c r="N53" s="76">
        <f t="shared" si="4"/>
        <v>0</v>
      </c>
      <c r="O53" s="148"/>
      <c r="P53" s="155"/>
    </row>
    <row r="54" spans="2:16" ht="13.5" thickBot="1">
      <c r="B54" s="192"/>
      <c r="C54" s="189"/>
      <c r="D54" s="96" t="s">
        <v>48</v>
      </c>
      <c r="E54" s="80">
        <v>1</v>
      </c>
      <c r="F54" s="95">
        <f t="shared" si="2"/>
        <v>22500</v>
      </c>
      <c r="G54" s="80">
        <v>75</v>
      </c>
      <c r="H54" s="82">
        <f t="shared" si="3"/>
        <v>22500</v>
      </c>
      <c r="I54" s="161"/>
      <c r="J54" s="80">
        <v>0</v>
      </c>
      <c r="K54" s="82">
        <f t="shared" si="5"/>
        <v>0</v>
      </c>
      <c r="L54" s="140"/>
      <c r="M54" s="83">
        <v>0</v>
      </c>
      <c r="N54" s="84">
        <f t="shared" si="4"/>
        <v>0</v>
      </c>
      <c r="O54" s="149"/>
      <c r="P54" s="156"/>
    </row>
    <row r="55" spans="2:16" ht="12.75">
      <c r="B55" s="178" t="s">
        <v>73</v>
      </c>
      <c r="C55" s="47" t="s">
        <v>60</v>
      </c>
      <c r="D55" s="47" t="s">
        <v>60</v>
      </c>
      <c r="E55" s="14"/>
      <c r="F55" s="18">
        <f t="shared" si="2"/>
        <v>0</v>
      </c>
      <c r="G55" s="14"/>
      <c r="H55" s="55">
        <f t="shared" si="3"/>
        <v>0</v>
      </c>
      <c r="I55" s="138">
        <f>SUM(H55:H67)</f>
        <v>339000</v>
      </c>
      <c r="J55" s="11"/>
      <c r="K55" s="55">
        <f t="shared" si="5"/>
        <v>0</v>
      </c>
      <c r="L55" s="138">
        <f>SUM(K55:K67)</f>
        <v>427000</v>
      </c>
      <c r="M55" s="62"/>
      <c r="N55" s="63">
        <f t="shared" si="4"/>
        <v>0</v>
      </c>
      <c r="O55" s="126">
        <f>SUM(N55:N67)</f>
        <v>3000</v>
      </c>
      <c r="P55" s="157">
        <f>I55+L55+O55</f>
        <v>769000</v>
      </c>
    </row>
    <row r="56" spans="2:16" ht="12.75" customHeight="1">
      <c r="B56" s="179"/>
      <c r="C56" s="48" t="s">
        <v>62</v>
      </c>
      <c r="D56" s="48" t="s">
        <v>62</v>
      </c>
      <c r="E56" s="5"/>
      <c r="F56" s="53">
        <f t="shared" si="2"/>
        <v>0</v>
      </c>
      <c r="G56" s="12"/>
      <c r="H56" s="52">
        <f t="shared" si="3"/>
        <v>0</v>
      </c>
      <c r="I56" s="127"/>
      <c r="J56" s="5"/>
      <c r="K56" s="52">
        <f t="shared" si="5"/>
        <v>0</v>
      </c>
      <c r="L56" s="127"/>
      <c r="M56" s="5"/>
      <c r="N56" s="52">
        <f t="shared" si="4"/>
        <v>0</v>
      </c>
      <c r="O56" s="127"/>
      <c r="P56" s="158"/>
    </row>
    <row r="57" spans="2:16" ht="12.75">
      <c r="B57" s="179"/>
      <c r="C57" s="173" t="s">
        <v>65</v>
      </c>
      <c r="D57" s="48" t="s">
        <v>65</v>
      </c>
      <c r="E57" s="12">
        <v>10</v>
      </c>
      <c r="F57" s="53">
        <f t="shared" si="2"/>
        <v>182900</v>
      </c>
      <c r="G57" s="12">
        <v>193</v>
      </c>
      <c r="H57" s="52">
        <f t="shared" si="3"/>
        <v>57900</v>
      </c>
      <c r="I57" s="127"/>
      <c r="J57" s="5">
        <v>125</v>
      </c>
      <c r="K57" s="52">
        <f t="shared" si="5"/>
        <v>125000</v>
      </c>
      <c r="L57" s="127"/>
      <c r="M57" s="5">
        <v>0</v>
      </c>
      <c r="N57" s="52">
        <f t="shared" si="4"/>
        <v>0</v>
      </c>
      <c r="O57" s="127"/>
      <c r="P57" s="158"/>
    </row>
    <row r="58" spans="2:16" ht="12.75">
      <c r="B58" s="179"/>
      <c r="C58" s="174"/>
      <c r="D58" s="48" t="s">
        <v>66</v>
      </c>
      <c r="E58" s="12">
        <v>2</v>
      </c>
      <c r="F58" s="53">
        <f t="shared" si="2"/>
        <v>29100</v>
      </c>
      <c r="G58" s="12">
        <v>27</v>
      </c>
      <c r="H58" s="52">
        <f t="shared" si="3"/>
        <v>8100</v>
      </c>
      <c r="I58" s="127"/>
      <c r="J58" s="5">
        <v>18</v>
      </c>
      <c r="K58" s="52">
        <f t="shared" si="5"/>
        <v>18000</v>
      </c>
      <c r="L58" s="127"/>
      <c r="M58" s="5">
        <v>1</v>
      </c>
      <c r="N58" s="52">
        <f t="shared" si="4"/>
        <v>3000</v>
      </c>
      <c r="O58" s="127"/>
      <c r="P58" s="158"/>
    </row>
    <row r="59" spans="2:16" ht="12.75">
      <c r="B59" s="179"/>
      <c r="C59" s="173" t="s">
        <v>68</v>
      </c>
      <c r="D59" s="48" t="s">
        <v>68</v>
      </c>
      <c r="E59" s="12">
        <v>29</v>
      </c>
      <c r="F59" s="53">
        <f t="shared" si="2"/>
        <v>407400</v>
      </c>
      <c r="G59" s="12">
        <v>728</v>
      </c>
      <c r="H59" s="52">
        <f t="shared" si="3"/>
        <v>218400</v>
      </c>
      <c r="I59" s="127"/>
      <c r="J59" s="5">
        <v>189</v>
      </c>
      <c r="K59" s="52">
        <f t="shared" si="5"/>
        <v>189000</v>
      </c>
      <c r="L59" s="127"/>
      <c r="M59" s="5">
        <v>0</v>
      </c>
      <c r="N59" s="52">
        <f t="shared" si="4"/>
        <v>0</v>
      </c>
      <c r="O59" s="127"/>
      <c r="P59" s="158"/>
    </row>
    <row r="60" spans="2:16" ht="12.75">
      <c r="B60" s="179"/>
      <c r="C60" s="174"/>
      <c r="D60" s="48" t="s">
        <v>67</v>
      </c>
      <c r="E60" s="12">
        <v>6</v>
      </c>
      <c r="F60" s="53">
        <f t="shared" si="2"/>
        <v>89300</v>
      </c>
      <c r="G60" s="12">
        <v>151</v>
      </c>
      <c r="H60" s="52">
        <f t="shared" si="3"/>
        <v>45300</v>
      </c>
      <c r="I60" s="127"/>
      <c r="J60" s="5">
        <v>44</v>
      </c>
      <c r="K60" s="52">
        <f t="shared" si="5"/>
        <v>44000</v>
      </c>
      <c r="L60" s="127"/>
      <c r="M60" s="5">
        <v>0</v>
      </c>
      <c r="N60" s="52">
        <f t="shared" si="4"/>
        <v>0</v>
      </c>
      <c r="O60" s="127"/>
      <c r="P60" s="158"/>
    </row>
    <row r="61" spans="2:16" ht="12.75">
      <c r="B61" s="179"/>
      <c r="C61" s="48" t="s">
        <v>69</v>
      </c>
      <c r="D61" s="48" t="s">
        <v>69</v>
      </c>
      <c r="E61" s="12">
        <v>15</v>
      </c>
      <c r="F61" s="53">
        <f t="shared" si="2"/>
        <v>51400</v>
      </c>
      <c r="G61" s="12">
        <v>28</v>
      </c>
      <c r="H61" s="52">
        <f t="shared" si="3"/>
        <v>8400</v>
      </c>
      <c r="I61" s="127"/>
      <c r="J61" s="5">
        <v>43</v>
      </c>
      <c r="K61" s="52">
        <f t="shared" si="5"/>
        <v>43000</v>
      </c>
      <c r="L61" s="127"/>
      <c r="M61" s="5">
        <v>0</v>
      </c>
      <c r="N61" s="52">
        <f t="shared" si="4"/>
        <v>0</v>
      </c>
      <c r="O61" s="127"/>
      <c r="P61" s="158"/>
    </row>
    <row r="62" spans="2:16" ht="12.75">
      <c r="B62" s="179"/>
      <c r="C62" s="173" t="s">
        <v>70</v>
      </c>
      <c r="D62" s="48" t="s">
        <v>70</v>
      </c>
      <c r="E62" s="12">
        <v>2</v>
      </c>
      <c r="F62" s="53">
        <f t="shared" si="2"/>
        <v>8900</v>
      </c>
      <c r="G62" s="12">
        <v>3</v>
      </c>
      <c r="H62" s="52">
        <f t="shared" si="3"/>
        <v>900</v>
      </c>
      <c r="I62" s="127"/>
      <c r="J62" s="5">
        <v>8</v>
      </c>
      <c r="K62" s="52">
        <f t="shared" si="5"/>
        <v>8000</v>
      </c>
      <c r="L62" s="127"/>
      <c r="M62" s="5">
        <v>0</v>
      </c>
      <c r="N62" s="52">
        <f t="shared" si="4"/>
        <v>0</v>
      </c>
      <c r="O62" s="127"/>
      <c r="P62" s="158"/>
    </row>
    <row r="63" spans="2:16" ht="12.75">
      <c r="B63" s="179"/>
      <c r="C63" s="170"/>
      <c r="D63" s="48" t="s">
        <v>63</v>
      </c>
      <c r="E63" s="12"/>
      <c r="F63" s="53">
        <f t="shared" si="2"/>
        <v>0</v>
      </c>
      <c r="G63" s="12"/>
      <c r="H63" s="52">
        <f t="shared" si="3"/>
        <v>0</v>
      </c>
      <c r="I63" s="127"/>
      <c r="J63" s="5"/>
      <c r="K63" s="52">
        <f t="shared" si="5"/>
        <v>0</v>
      </c>
      <c r="L63" s="127"/>
      <c r="M63" s="5"/>
      <c r="N63" s="52">
        <f t="shared" si="4"/>
        <v>0</v>
      </c>
      <c r="O63" s="127"/>
      <c r="P63" s="158"/>
    </row>
    <row r="64" spans="2:16" ht="12.75">
      <c r="B64" s="179"/>
      <c r="C64" s="174"/>
      <c r="D64" s="48" t="s">
        <v>64</v>
      </c>
      <c r="E64" s="12"/>
      <c r="F64" s="53">
        <f t="shared" si="2"/>
        <v>0</v>
      </c>
      <c r="G64" s="12"/>
      <c r="H64" s="52">
        <f t="shared" si="3"/>
        <v>0</v>
      </c>
      <c r="I64" s="127"/>
      <c r="J64" s="5"/>
      <c r="K64" s="52">
        <f t="shared" si="5"/>
        <v>0</v>
      </c>
      <c r="L64" s="127"/>
      <c r="M64" s="5"/>
      <c r="N64" s="52">
        <f t="shared" si="4"/>
        <v>0</v>
      </c>
      <c r="O64" s="127"/>
      <c r="P64" s="158"/>
    </row>
    <row r="65" spans="2:16" ht="12.75">
      <c r="B65" s="179"/>
      <c r="C65" s="173" t="s">
        <v>72</v>
      </c>
      <c r="D65" s="48" t="s">
        <v>72</v>
      </c>
      <c r="E65" s="12"/>
      <c r="F65" s="53">
        <f t="shared" si="2"/>
        <v>0</v>
      </c>
      <c r="G65" s="12"/>
      <c r="H65" s="52">
        <f t="shared" si="3"/>
        <v>0</v>
      </c>
      <c r="I65" s="127"/>
      <c r="J65" s="5"/>
      <c r="K65" s="52">
        <f t="shared" si="5"/>
        <v>0</v>
      </c>
      <c r="L65" s="127"/>
      <c r="M65" s="5"/>
      <c r="N65" s="52">
        <f t="shared" si="4"/>
        <v>0</v>
      </c>
      <c r="O65" s="127"/>
      <c r="P65" s="158"/>
    </row>
    <row r="66" spans="2:16" ht="12.75">
      <c r="B66" s="179"/>
      <c r="C66" s="170"/>
      <c r="D66" s="48" t="s">
        <v>71</v>
      </c>
      <c r="E66" s="12"/>
      <c r="F66" s="53">
        <f t="shared" si="2"/>
        <v>0</v>
      </c>
      <c r="G66" s="12"/>
      <c r="H66" s="52">
        <f t="shared" si="3"/>
        <v>0</v>
      </c>
      <c r="I66" s="127"/>
      <c r="J66" s="5"/>
      <c r="K66" s="52">
        <f t="shared" si="5"/>
        <v>0</v>
      </c>
      <c r="L66" s="127"/>
      <c r="M66" s="5"/>
      <c r="N66" s="52">
        <f t="shared" si="4"/>
        <v>0</v>
      </c>
      <c r="O66" s="127"/>
      <c r="P66" s="158"/>
    </row>
    <row r="67" spans="2:16" ht="13.5" thickBot="1">
      <c r="B67" s="180"/>
      <c r="C67" s="187"/>
      <c r="D67" s="49" t="s">
        <v>61</v>
      </c>
      <c r="E67" s="15"/>
      <c r="F67" s="54">
        <f t="shared" si="2"/>
        <v>0</v>
      </c>
      <c r="G67" s="15"/>
      <c r="H67" s="56">
        <f t="shared" si="3"/>
        <v>0</v>
      </c>
      <c r="I67" s="128"/>
      <c r="J67" s="13"/>
      <c r="K67" s="56">
        <f t="shared" si="5"/>
        <v>0</v>
      </c>
      <c r="L67" s="128"/>
      <c r="M67" s="16"/>
      <c r="N67" s="57">
        <f t="shared" si="4"/>
        <v>0</v>
      </c>
      <c r="O67" s="150"/>
      <c r="P67" s="159"/>
    </row>
    <row r="68" spans="2:16" ht="13.5" customHeight="1">
      <c r="B68" s="184" t="s">
        <v>87</v>
      </c>
      <c r="C68" s="97" t="s">
        <v>74</v>
      </c>
      <c r="D68" s="97" t="s">
        <v>74</v>
      </c>
      <c r="E68" s="87">
        <v>19</v>
      </c>
      <c r="F68" s="88">
        <f t="shared" si="2"/>
        <v>170500</v>
      </c>
      <c r="G68" s="87">
        <v>315</v>
      </c>
      <c r="H68" s="72">
        <f t="shared" si="3"/>
        <v>94500</v>
      </c>
      <c r="I68" s="147">
        <f>SUM(H68:H80)</f>
        <v>765000</v>
      </c>
      <c r="J68" s="70">
        <v>76</v>
      </c>
      <c r="K68" s="72">
        <f t="shared" si="5"/>
        <v>76000</v>
      </c>
      <c r="L68" s="135">
        <f>SUM(K68:K80)</f>
        <v>1037000</v>
      </c>
      <c r="M68" s="70">
        <v>0</v>
      </c>
      <c r="N68" s="72">
        <f t="shared" si="4"/>
        <v>0</v>
      </c>
      <c r="O68" s="147">
        <f>SUM(N68:N80)</f>
        <v>0</v>
      </c>
      <c r="P68" s="154">
        <f>I68+L68+O68</f>
        <v>1802000</v>
      </c>
    </row>
    <row r="69" spans="2:16" ht="12.75">
      <c r="B69" s="185"/>
      <c r="C69" s="181" t="s">
        <v>75</v>
      </c>
      <c r="D69" s="98" t="s">
        <v>75</v>
      </c>
      <c r="E69" s="90"/>
      <c r="F69" s="91">
        <f t="shared" si="2"/>
        <v>0</v>
      </c>
      <c r="G69" s="90"/>
      <c r="H69" s="76">
        <f t="shared" si="3"/>
        <v>0</v>
      </c>
      <c r="I69" s="151"/>
      <c r="J69" s="74"/>
      <c r="K69" s="76">
        <f t="shared" si="5"/>
        <v>0</v>
      </c>
      <c r="L69" s="136"/>
      <c r="M69" s="74"/>
      <c r="N69" s="76">
        <f t="shared" si="4"/>
        <v>0</v>
      </c>
      <c r="O69" s="151"/>
      <c r="P69" s="155"/>
    </row>
    <row r="70" spans="2:16" ht="12.75">
      <c r="B70" s="185"/>
      <c r="C70" s="182"/>
      <c r="D70" s="98" t="s">
        <v>78</v>
      </c>
      <c r="E70" s="90"/>
      <c r="F70" s="91">
        <f t="shared" si="2"/>
        <v>0</v>
      </c>
      <c r="G70" s="90"/>
      <c r="H70" s="76">
        <f t="shared" si="3"/>
        <v>0</v>
      </c>
      <c r="I70" s="151"/>
      <c r="J70" s="74"/>
      <c r="K70" s="76">
        <f t="shared" si="5"/>
        <v>0</v>
      </c>
      <c r="L70" s="136"/>
      <c r="M70" s="74"/>
      <c r="N70" s="76">
        <f t="shared" si="4"/>
        <v>0</v>
      </c>
      <c r="O70" s="151"/>
      <c r="P70" s="155"/>
    </row>
    <row r="71" spans="2:16" ht="12.75">
      <c r="B71" s="185"/>
      <c r="C71" s="183"/>
      <c r="D71" s="98" t="s">
        <v>82</v>
      </c>
      <c r="E71" s="90"/>
      <c r="F71" s="91">
        <f t="shared" si="2"/>
        <v>0</v>
      </c>
      <c r="G71" s="90"/>
      <c r="H71" s="76">
        <f t="shared" si="3"/>
        <v>0</v>
      </c>
      <c r="I71" s="151"/>
      <c r="J71" s="74"/>
      <c r="K71" s="76">
        <f t="shared" si="5"/>
        <v>0</v>
      </c>
      <c r="L71" s="136"/>
      <c r="M71" s="74"/>
      <c r="N71" s="76">
        <f t="shared" si="4"/>
        <v>0</v>
      </c>
      <c r="O71" s="151"/>
      <c r="P71" s="155"/>
    </row>
    <row r="72" spans="2:16" ht="12.75">
      <c r="B72" s="185"/>
      <c r="C72" s="98" t="s">
        <v>76</v>
      </c>
      <c r="D72" s="98" t="s">
        <v>76</v>
      </c>
      <c r="E72" s="90">
        <v>22</v>
      </c>
      <c r="F72" s="91">
        <f t="shared" si="2"/>
        <v>376200</v>
      </c>
      <c r="G72" s="90">
        <v>444</v>
      </c>
      <c r="H72" s="76">
        <f t="shared" si="3"/>
        <v>133200</v>
      </c>
      <c r="I72" s="151"/>
      <c r="J72" s="74">
        <v>243</v>
      </c>
      <c r="K72" s="76">
        <f t="shared" si="5"/>
        <v>243000</v>
      </c>
      <c r="L72" s="136"/>
      <c r="M72" s="74">
        <v>0</v>
      </c>
      <c r="N72" s="76">
        <f t="shared" si="4"/>
        <v>0</v>
      </c>
      <c r="O72" s="151"/>
      <c r="P72" s="155"/>
    </row>
    <row r="73" spans="2:16" ht="12.75">
      <c r="B73" s="185"/>
      <c r="C73" s="181" t="s">
        <v>79</v>
      </c>
      <c r="D73" s="98" t="s">
        <v>79</v>
      </c>
      <c r="E73" s="90">
        <v>3</v>
      </c>
      <c r="F73" s="91">
        <f t="shared" si="2"/>
        <v>7100</v>
      </c>
      <c r="G73" s="90">
        <v>17</v>
      </c>
      <c r="H73" s="76">
        <f t="shared" si="3"/>
        <v>5100</v>
      </c>
      <c r="I73" s="151"/>
      <c r="J73" s="74">
        <v>2</v>
      </c>
      <c r="K73" s="76">
        <f t="shared" si="5"/>
        <v>2000</v>
      </c>
      <c r="L73" s="136"/>
      <c r="M73" s="74">
        <v>0</v>
      </c>
      <c r="N73" s="76">
        <f t="shared" si="4"/>
        <v>0</v>
      </c>
      <c r="O73" s="151"/>
      <c r="P73" s="155"/>
    </row>
    <row r="74" spans="2:16" ht="12.75">
      <c r="B74" s="185"/>
      <c r="C74" s="183"/>
      <c r="D74" s="98" t="s">
        <v>77</v>
      </c>
      <c r="E74" s="90">
        <v>3</v>
      </c>
      <c r="F74" s="91">
        <f t="shared" si="2"/>
        <v>72100</v>
      </c>
      <c r="G74" s="90">
        <v>137</v>
      </c>
      <c r="H74" s="76">
        <f t="shared" si="3"/>
        <v>41100</v>
      </c>
      <c r="I74" s="151"/>
      <c r="J74" s="74">
        <v>31</v>
      </c>
      <c r="K74" s="76">
        <f t="shared" si="5"/>
        <v>31000</v>
      </c>
      <c r="L74" s="136"/>
      <c r="M74" s="74">
        <v>0</v>
      </c>
      <c r="N74" s="76">
        <f t="shared" si="4"/>
        <v>0</v>
      </c>
      <c r="O74" s="151"/>
      <c r="P74" s="155"/>
    </row>
    <row r="75" spans="2:16" ht="12.75">
      <c r="B75" s="185"/>
      <c r="C75" s="181" t="s">
        <v>80</v>
      </c>
      <c r="D75" s="98" t="s">
        <v>80</v>
      </c>
      <c r="E75" s="90">
        <v>5</v>
      </c>
      <c r="F75" s="91">
        <f t="shared" si="2"/>
        <v>328300</v>
      </c>
      <c r="G75" s="90">
        <v>271</v>
      </c>
      <c r="H75" s="76">
        <f t="shared" si="3"/>
        <v>81300</v>
      </c>
      <c r="I75" s="151"/>
      <c r="J75" s="74">
        <v>247</v>
      </c>
      <c r="K75" s="76">
        <f t="shared" si="5"/>
        <v>247000</v>
      </c>
      <c r="L75" s="136"/>
      <c r="M75" s="74">
        <v>0</v>
      </c>
      <c r="N75" s="76">
        <f t="shared" si="4"/>
        <v>0</v>
      </c>
      <c r="O75" s="151"/>
      <c r="P75" s="155"/>
    </row>
    <row r="76" spans="2:16" ht="12.75">
      <c r="B76" s="185"/>
      <c r="C76" s="183"/>
      <c r="D76" s="98" t="s">
        <v>81</v>
      </c>
      <c r="E76" s="90">
        <v>16</v>
      </c>
      <c r="F76" s="91">
        <f t="shared" si="2"/>
        <v>186500</v>
      </c>
      <c r="G76" s="90">
        <v>365</v>
      </c>
      <c r="H76" s="76">
        <f t="shared" si="3"/>
        <v>109500</v>
      </c>
      <c r="I76" s="151"/>
      <c r="J76" s="74">
        <v>77</v>
      </c>
      <c r="K76" s="76">
        <f aca="true" t="shared" si="6" ref="K76:K91">1000*J76</f>
        <v>77000</v>
      </c>
      <c r="L76" s="136"/>
      <c r="M76" s="74">
        <v>0</v>
      </c>
      <c r="N76" s="76">
        <f t="shared" si="4"/>
        <v>0</v>
      </c>
      <c r="O76" s="151"/>
      <c r="P76" s="155"/>
    </row>
    <row r="77" spans="2:16" ht="12.75">
      <c r="B77" s="185"/>
      <c r="C77" s="98" t="s">
        <v>83</v>
      </c>
      <c r="D77" s="98" t="s">
        <v>83</v>
      </c>
      <c r="E77" s="90">
        <v>18</v>
      </c>
      <c r="F77" s="91">
        <f aca="true" t="shared" si="7" ref="F77:F91">H77+K77+N77</f>
        <v>495600</v>
      </c>
      <c r="G77" s="90">
        <v>692</v>
      </c>
      <c r="H77" s="76">
        <f aca="true" t="shared" si="8" ref="H77:H91">G77*300</f>
        <v>207600</v>
      </c>
      <c r="I77" s="151"/>
      <c r="J77" s="74">
        <v>288</v>
      </c>
      <c r="K77" s="76">
        <f t="shared" si="6"/>
        <v>288000</v>
      </c>
      <c r="L77" s="136"/>
      <c r="M77" s="74">
        <v>0</v>
      </c>
      <c r="N77" s="76">
        <f t="shared" si="4"/>
        <v>0</v>
      </c>
      <c r="O77" s="151"/>
      <c r="P77" s="155"/>
    </row>
    <row r="78" spans="2:16" ht="12.75">
      <c r="B78" s="185"/>
      <c r="C78" s="98" t="s">
        <v>86</v>
      </c>
      <c r="D78" s="98" t="s">
        <v>86</v>
      </c>
      <c r="E78" s="90">
        <v>6</v>
      </c>
      <c r="F78" s="91">
        <f t="shared" si="7"/>
        <v>31200</v>
      </c>
      <c r="G78" s="90">
        <v>14</v>
      </c>
      <c r="H78" s="76">
        <f t="shared" si="8"/>
        <v>4200</v>
      </c>
      <c r="I78" s="151"/>
      <c r="J78" s="74">
        <v>27</v>
      </c>
      <c r="K78" s="76">
        <f t="shared" si="6"/>
        <v>27000</v>
      </c>
      <c r="L78" s="136"/>
      <c r="M78" s="74">
        <v>0</v>
      </c>
      <c r="N78" s="76">
        <f t="shared" si="4"/>
        <v>0</v>
      </c>
      <c r="O78" s="151"/>
      <c r="P78" s="155"/>
    </row>
    <row r="79" spans="2:16" ht="12.75">
      <c r="B79" s="185"/>
      <c r="C79" s="98" t="s">
        <v>84</v>
      </c>
      <c r="D79" s="98" t="s">
        <v>84</v>
      </c>
      <c r="E79" s="90">
        <v>13</v>
      </c>
      <c r="F79" s="91">
        <f t="shared" si="7"/>
        <v>68400</v>
      </c>
      <c r="G79" s="90">
        <v>118</v>
      </c>
      <c r="H79" s="76">
        <f t="shared" si="8"/>
        <v>35400</v>
      </c>
      <c r="I79" s="151"/>
      <c r="J79" s="74">
        <v>33</v>
      </c>
      <c r="K79" s="76">
        <f t="shared" si="6"/>
        <v>33000</v>
      </c>
      <c r="L79" s="136"/>
      <c r="M79" s="74">
        <v>0</v>
      </c>
      <c r="N79" s="76">
        <f t="shared" si="4"/>
        <v>0</v>
      </c>
      <c r="O79" s="151"/>
      <c r="P79" s="155"/>
    </row>
    <row r="80" spans="2:16" ht="13.5" thickBot="1">
      <c r="B80" s="186"/>
      <c r="C80" s="99" t="s">
        <v>85</v>
      </c>
      <c r="D80" s="99" t="s">
        <v>85</v>
      </c>
      <c r="E80" s="100">
        <v>12</v>
      </c>
      <c r="F80" s="101">
        <f t="shared" si="7"/>
        <v>66100</v>
      </c>
      <c r="G80" s="100">
        <v>177</v>
      </c>
      <c r="H80" s="84">
        <f t="shared" si="8"/>
        <v>53100</v>
      </c>
      <c r="I80" s="152"/>
      <c r="J80" s="83">
        <v>13</v>
      </c>
      <c r="K80" s="84">
        <f t="shared" si="6"/>
        <v>13000</v>
      </c>
      <c r="L80" s="137"/>
      <c r="M80" s="83">
        <v>0</v>
      </c>
      <c r="N80" s="84">
        <f t="shared" si="4"/>
        <v>0</v>
      </c>
      <c r="O80" s="152"/>
      <c r="P80" s="156"/>
    </row>
    <row r="81" spans="2:16" ht="12.75">
      <c r="B81" s="175" t="s">
        <v>100</v>
      </c>
      <c r="C81" s="169" t="s">
        <v>99</v>
      </c>
      <c r="D81" s="47" t="s">
        <v>89</v>
      </c>
      <c r="E81" s="120">
        <v>5</v>
      </c>
      <c r="F81" s="123">
        <f t="shared" si="7"/>
        <v>19400</v>
      </c>
      <c r="G81" s="120">
        <v>28</v>
      </c>
      <c r="H81" s="117">
        <f t="shared" si="8"/>
        <v>8400</v>
      </c>
      <c r="I81" s="138">
        <f>SUM(H81:H91)</f>
        <v>561900</v>
      </c>
      <c r="J81" s="113">
        <v>11</v>
      </c>
      <c r="K81" s="117">
        <f t="shared" si="6"/>
        <v>11000</v>
      </c>
      <c r="L81" s="138">
        <f>SUM(K81:K91)</f>
        <v>740000</v>
      </c>
      <c r="M81" s="113">
        <v>0</v>
      </c>
      <c r="N81" s="117">
        <f t="shared" si="4"/>
        <v>0</v>
      </c>
      <c r="O81" s="126">
        <f>SUM(N81:N91)</f>
        <v>0</v>
      </c>
      <c r="P81" s="157">
        <f>I81+L81+O81</f>
        <v>1301900</v>
      </c>
    </row>
    <row r="82" spans="2:16" ht="12.75">
      <c r="B82" s="176"/>
      <c r="C82" s="170"/>
      <c r="D82" s="48" t="s">
        <v>90</v>
      </c>
      <c r="E82" s="121"/>
      <c r="F82" s="124"/>
      <c r="G82" s="121"/>
      <c r="H82" s="118"/>
      <c r="I82" s="127"/>
      <c r="J82" s="114"/>
      <c r="K82" s="118"/>
      <c r="L82" s="127"/>
      <c r="M82" s="114"/>
      <c r="N82" s="118"/>
      <c r="O82" s="127"/>
      <c r="P82" s="158"/>
    </row>
    <row r="83" spans="2:16" ht="12.75">
      <c r="B83" s="176"/>
      <c r="C83" s="170"/>
      <c r="D83" s="48" t="s">
        <v>91</v>
      </c>
      <c r="E83" s="121"/>
      <c r="F83" s="124"/>
      <c r="G83" s="121"/>
      <c r="H83" s="118"/>
      <c r="I83" s="127"/>
      <c r="J83" s="114"/>
      <c r="K83" s="118"/>
      <c r="L83" s="127"/>
      <c r="M83" s="114"/>
      <c r="N83" s="118"/>
      <c r="O83" s="127"/>
      <c r="P83" s="158"/>
    </row>
    <row r="84" spans="2:16" ht="12.75">
      <c r="B84" s="176"/>
      <c r="C84" s="170"/>
      <c r="D84" s="48" t="s">
        <v>92</v>
      </c>
      <c r="E84" s="122"/>
      <c r="F84" s="125"/>
      <c r="G84" s="122"/>
      <c r="H84" s="119"/>
      <c r="I84" s="127"/>
      <c r="J84" s="115"/>
      <c r="K84" s="119"/>
      <c r="L84" s="127"/>
      <c r="M84" s="115"/>
      <c r="N84" s="119"/>
      <c r="O84" s="127"/>
      <c r="P84" s="158"/>
    </row>
    <row r="85" spans="2:16" ht="12.75">
      <c r="B85" s="176"/>
      <c r="C85" s="171" t="s">
        <v>94</v>
      </c>
      <c r="D85" s="50" t="s">
        <v>94</v>
      </c>
      <c r="E85" s="12">
        <v>4</v>
      </c>
      <c r="F85" s="53">
        <f t="shared" si="7"/>
        <v>77000</v>
      </c>
      <c r="G85" s="12">
        <v>0</v>
      </c>
      <c r="H85" s="52">
        <f t="shared" si="8"/>
        <v>0</v>
      </c>
      <c r="I85" s="127"/>
      <c r="J85" s="5">
        <v>77</v>
      </c>
      <c r="K85" s="52">
        <f t="shared" si="6"/>
        <v>77000</v>
      </c>
      <c r="L85" s="127"/>
      <c r="M85" s="5">
        <v>0</v>
      </c>
      <c r="N85" s="52">
        <f t="shared" si="4"/>
        <v>0</v>
      </c>
      <c r="O85" s="127"/>
      <c r="P85" s="158"/>
    </row>
    <row r="86" spans="2:16" ht="12.75">
      <c r="B86" s="176"/>
      <c r="C86" s="172"/>
      <c r="D86" s="50" t="s">
        <v>96</v>
      </c>
      <c r="E86" s="12"/>
      <c r="F86" s="53">
        <f t="shared" si="7"/>
        <v>0</v>
      </c>
      <c r="G86" s="12"/>
      <c r="H86" s="52">
        <f t="shared" si="8"/>
        <v>0</v>
      </c>
      <c r="I86" s="127"/>
      <c r="J86" s="5"/>
      <c r="K86" s="52">
        <f t="shared" si="6"/>
        <v>0</v>
      </c>
      <c r="L86" s="127"/>
      <c r="M86" s="5"/>
      <c r="N86" s="52">
        <f t="shared" si="4"/>
        <v>0</v>
      </c>
      <c r="O86" s="127"/>
      <c r="P86" s="158"/>
    </row>
    <row r="87" spans="2:16" ht="12.75">
      <c r="B87" s="176"/>
      <c r="C87" s="51" t="s">
        <v>95</v>
      </c>
      <c r="D87" s="48" t="s">
        <v>95</v>
      </c>
      <c r="E87" s="5">
        <v>3</v>
      </c>
      <c r="F87" s="53">
        <f t="shared" si="7"/>
        <v>32600</v>
      </c>
      <c r="G87" s="12">
        <v>62</v>
      </c>
      <c r="H87" s="52">
        <f t="shared" si="8"/>
        <v>18600</v>
      </c>
      <c r="I87" s="127"/>
      <c r="J87" s="5">
        <v>14</v>
      </c>
      <c r="K87" s="52">
        <f t="shared" si="6"/>
        <v>14000</v>
      </c>
      <c r="L87" s="127"/>
      <c r="M87" s="5">
        <v>0</v>
      </c>
      <c r="N87" s="52">
        <f t="shared" si="4"/>
        <v>0</v>
      </c>
      <c r="O87" s="127"/>
      <c r="P87" s="158"/>
    </row>
    <row r="88" spans="2:16" ht="12.75">
      <c r="B88" s="176"/>
      <c r="C88" s="173" t="s">
        <v>97</v>
      </c>
      <c r="D88" s="48" t="s">
        <v>97</v>
      </c>
      <c r="E88" s="12">
        <v>20</v>
      </c>
      <c r="F88" s="53">
        <f t="shared" si="7"/>
        <v>138300</v>
      </c>
      <c r="G88" s="12">
        <v>301</v>
      </c>
      <c r="H88" s="52">
        <f t="shared" si="8"/>
        <v>90300</v>
      </c>
      <c r="I88" s="127"/>
      <c r="J88" s="5">
        <v>48</v>
      </c>
      <c r="K88" s="52">
        <f t="shared" si="6"/>
        <v>48000</v>
      </c>
      <c r="L88" s="127"/>
      <c r="M88" s="5">
        <v>0</v>
      </c>
      <c r="N88" s="52">
        <f>3000*M88</f>
        <v>0</v>
      </c>
      <c r="O88" s="127"/>
      <c r="P88" s="158"/>
    </row>
    <row r="89" spans="2:16" ht="12.75">
      <c r="B89" s="176"/>
      <c r="C89" s="174"/>
      <c r="D89" s="48" t="s">
        <v>88</v>
      </c>
      <c r="E89" s="12">
        <v>10</v>
      </c>
      <c r="F89" s="53">
        <f t="shared" si="7"/>
        <v>67700</v>
      </c>
      <c r="G89" s="12">
        <v>89</v>
      </c>
      <c r="H89" s="52">
        <f t="shared" si="8"/>
        <v>26700</v>
      </c>
      <c r="I89" s="127"/>
      <c r="J89" s="5">
        <v>41</v>
      </c>
      <c r="K89" s="52">
        <f t="shared" si="6"/>
        <v>41000</v>
      </c>
      <c r="L89" s="127"/>
      <c r="M89" s="5">
        <v>0</v>
      </c>
      <c r="N89" s="52">
        <f>3000*M89</f>
        <v>0</v>
      </c>
      <c r="O89" s="127"/>
      <c r="P89" s="158"/>
    </row>
    <row r="90" spans="2:16" ht="12.75">
      <c r="B90" s="176"/>
      <c r="C90" s="48" t="s">
        <v>98</v>
      </c>
      <c r="D90" s="48" t="s">
        <v>98</v>
      </c>
      <c r="E90" s="12"/>
      <c r="F90" s="53">
        <f t="shared" si="7"/>
        <v>502700</v>
      </c>
      <c r="G90" s="12">
        <v>839</v>
      </c>
      <c r="H90" s="52">
        <f t="shared" si="8"/>
        <v>251700</v>
      </c>
      <c r="I90" s="127"/>
      <c r="J90" s="5">
        <v>251</v>
      </c>
      <c r="K90" s="52">
        <f t="shared" si="6"/>
        <v>251000</v>
      </c>
      <c r="L90" s="127"/>
      <c r="M90" s="5">
        <v>0</v>
      </c>
      <c r="N90" s="52">
        <f>3000*M90</f>
        <v>0</v>
      </c>
      <c r="O90" s="127"/>
      <c r="P90" s="158"/>
    </row>
    <row r="91" spans="2:16" ht="13.5" thickBot="1">
      <c r="B91" s="177"/>
      <c r="C91" s="49" t="s">
        <v>93</v>
      </c>
      <c r="D91" s="49" t="s">
        <v>93</v>
      </c>
      <c r="E91" s="13">
        <v>32</v>
      </c>
      <c r="F91" s="54">
        <f t="shared" si="7"/>
        <v>464200</v>
      </c>
      <c r="G91" s="13">
        <v>554</v>
      </c>
      <c r="H91" s="56">
        <f t="shared" si="8"/>
        <v>166200</v>
      </c>
      <c r="I91" s="128"/>
      <c r="J91" s="13">
        <v>298</v>
      </c>
      <c r="K91" s="56">
        <f t="shared" si="6"/>
        <v>298000</v>
      </c>
      <c r="L91" s="128"/>
      <c r="M91" s="13">
        <v>0</v>
      </c>
      <c r="N91" s="56">
        <f>3000*M91</f>
        <v>0</v>
      </c>
      <c r="O91" s="128"/>
      <c r="P91" s="159"/>
    </row>
    <row r="92" spans="3:16" ht="12.75">
      <c r="C92" s="1"/>
      <c r="F92" s="21">
        <f>SUM(F12:F91)</f>
        <v>6033100</v>
      </c>
      <c r="G92">
        <f>SUM(G12:G91)</f>
        <v>8797</v>
      </c>
      <c r="H92" s="21">
        <f>SUM(H12:H91)</f>
        <v>2639100</v>
      </c>
      <c r="J92">
        <f>SUM(J12:J91)</f>
        <v>3370</v>
      </c>
      <c r="K92" s="21">
        <f>SUM(K12:K91)</f>
        <v>3370000</v>
      </c>
      <c r="M92">
        <f>SUM(M12:M91)</f>
        <v>8</v>
      </c>
      <c r="N92" s="21">
        <f>SUM(N12:N91)</f>
        <v>24000</v>
      </c>
      <c r="P92" s="21">
        <f>SUM(P12:P91)</f>
        <v>6033100</v>
      </c>
    </row>
    <row r="93" spans="4:5" ht="15.75">
      <c r="D93" s="66" t="s">
        <v>116</v>
      </c>
      <c r="E93" s="67">
        <f>SUM(E12:E91)</f>
        <v>383</v>
      </c>
    </row>
    <row r="94" spans="4:5" ht="15.75">
      <c r="D94" s="66" t="s">
        <v>117</v>
      </c>
      <c r="E94" s="68">
        <f>G92+J92+M92</f>
        <v>12175</v>
      </c>
    </row>
    <row r="95" ht="15.75">
      <c r="B95" s="29" t="s">
        <v>140</v>
      </c>
    </row>
    <row r="97" spans="3:5" ht="12.75">
      <c r="C97" s="31" t="s">
        <v>45</v>
      </c>
      <c r="D97" s="32" t="s">
        <v>105</v>
      </c>
      <c r="E97" s="33">
        <v>300</v>
      </c>
    </row>
    <row r="98" spans="3:5" ht="12.75">
      <c r="C98" s="31" t="s">
        <v>46</v>
      </c>
      <c r="D98" s="34" t="s">
        <v>106</v>
      </c>
      <c r="E98" s="33">
        <v>1000</v>
      </c>
    </row>
    <row r="99" spans="3:5" ht="12.75">
      <c r="C99" s="31" t="s">
        <v>47</v>
      </c>
      <c r="D99" s="34" t="s">
        <v>107</v>
      </c>
      <c r="E99" s="33">
        <v>3000</v>
      </c>
    </row>
  </sheetData>
  <mergeCells count="88">
    <mergeCell ref="E42:E43"/>
    <mergeCell ref="F42:F43"/>
    <mergeCell ref="G42:G43"/>
    <mergeCell ref="H42:H43"/>
    <mergeCell ref="B27:B35"/>
    <mergeCell ref="C38:C39"/>
    <mergeCell ref="B12:B19"/>
    <mergeCell ref="C12:C16"/>
    <mergeCell ref="C23:C24"/>
    <mergeCell ref="C25:C26"/>
    <mergeCell ref="B20:B26"/>
    <mergeCell ref="D42:D43"/>
    <mergeCell ref="B36:B43"/>
    <mergeCell ref="E10:E11"/>
    <mergeCell ref="D9:D11"/>
    <mergeCell ref="C9:C11"/>
    <mergeCell ref="B9:B11"/>
    <mergeCell ref="C32:C33"/>
    <mergeCell ref="C30:C31"/>
    <mergeCell ref="C34:C35"/>
    <mergeCell ref="C28:C29"/>
    <mergeCell ref="C48:C49"/>
    <mergeCell ref="C50:C51"/>
    <mergeCell ref="C52:C54"/>
    <mergeCell ref="B44:B54"/>
    <mergeCell ref="B55:B67"/>
    <mergeCell ref="C69:C71"/>
    <mergeCell ref="C73:C74"/>
    <mergeCell ref="C75:C76"/>
    <mergeCell ref="B68:B80"/>
    <mergeCell ref="C57:C58"/>
    <mergeCell ref="C59:C60"/>
    <mergeCell ref="C62:C64"/>
    <mergeCell ref="C65:C67"/>
    <mergeCell ref="C81:C84"/>
    <mergeCell ref="C85:C86"/>
    <mergeCell ref="C88:C89"/>
    <mergeCell ref="B81:B91"/>
    <mergeCell ref="P12:P19"/>
    <mergeCell ref="P20:P26"/>
    <mergeCell ref="I12:I19"/>
    <mergeCell ref="H11:I11"/>
    <mergeCell ref="L12:L19"/>
    <mergeCell ref="N11:O11"/>
    <mergeCell ref="P27:P35"/>
    <mergeCell ref="P36:P43"/>
    <mergeCell ref="P44:P54"/>
    <mergeCell ref="P55:P67"/>
    <mergeCell ref="P68:P80"/>
    <mergeCell ref="P81:P91"/>
    <mergeCell ref="I20:I26"/>
    <mergeCell ref="I27:I35"/>
    <mergeCell ref="I36:I43"/>
    <mergeCell ref="I44:I54"/>
    <mergeCell ref="I55:I67"/>
    <mergeCell ref="I68:I80"/>
    <mergeCell ref="I81:I91"/>
    <mergeCell ref="L20:L26"/>
    <mergeCell ref="L81:L91"/>
    <mergeCell ref="K11:L11"/>
    <mergeCell ref="O12:O19"/>
    <mergeCell ref="O20:O26"/>
    <mergeCell ref="O27:O35"/>
    <mergeCell ref="O36:O43"/>
    <mergeCell ref="O44:O54"/>
    <mergeCell ref="O55:O67"/>
    <mergeCell ref="O68:O80"/>
    <mergeCell ref="L27:L35"/>
    <mergeCell ref="E9:O9"/>
    <mergeCell ref="G10:O10"/>
    <mergeCell ref="L68:L80"/>
    <mergeCell ref="L36:L43"/>
    <mergeCell ref="L44:L54"/>
    <mergeCell ref="L55:L67"/>
    <mergeCell ref="K42:K43"/>
    <mergeCell ref="M42:M43"/>
    <mergeCell ref="N42:N43"/>
    <mergeCell ref="J42:J43"/>
    <mergeCell ref="N81:N84"/>
    <mergeCell ref="E81:E84"/>
    <mergeCell ref="F81:F84"/>
    <mergeCell ref="B3:P3"/>
    <mergeCell ref="G81:G84"/>
    <mergeCell ref="J81:J84"/>
    <mergeCell ref="M81:M84"/>
    <mergeCell ref="H81:H84"/>
    <mergeCell ref="K81:K84"/>
    <mergeCell ref="O81:O91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600" verticalDpi="600" orientation="portrait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F14"/>
  <sheetViews>
    <sheetView workbookViewId="0" topLeftCell="A1">
      <selection activeCell="C37" sqref="C37"/>
    </sheetView>
  </sheetViews>
  <sheetFormatPr defaultColWidth="9.140625" defaultRowHeight="12.75"/>
  <cols>
    <col min="3" max="3" width="20.28125" style="0" customWidth="1"/>
    <col min="4" max="4" width="14.140625" style="0" customWidth="1"/>
    <col min="5" max="5" width="12.57421875" style="0" customWidth="1"/>
  </cols>
  <sheetData>
    <row r="5" ht="13.5" thickBot="1"/>
    <row r="6" spans="3:6" ht="13.5" thickBot="1">
      <c r="C6" s="22" t="s">
        <v>0</v>
      </c>
      <c r="D6" s="26" t="s">
        <v>1</v>
      </c>
      <c r="E6" s="26" t="s">
        <v>2</v>
      </c>
      <c r="F6" s="25" t="s">
        <v>3</v>
      </c>
    </row>
    <row r="7" spans="3:6" ht="12.75">
      <c r="C7" s="227" t="s">
        <v>12</v>
      </c>
      <c r="D7" s="230" t="s">
        <v>13</v>
      </c>
      <c r="E7" s="17" t="s">
        <v>4</v>
      </c>
      <c r="F7" s="2"/>
    </row>
    <row r="8" spans="3:6" ht="12.75">
      <c r="C8" s="228"/>
      <c r="D8" s="231"/>
      <c r="E8" s="8" t="s">
        <v>5</v>
      </c>
      <c r="F8" s="3"/>
    </row>
    <row r="9" spans="3:6" ht="12.75">
      <c r="C9" s="228"/>
      <c r="D9" s="231"/>
      <c r="E9" s="8" t="s">
        <v>6</v>
      </c>
      <c r="F9" s="3"/>
    </row>
    <row r="10" spans="3:6" ht="12.75">
      <c r="C10" s="228"/>
      <c r="D10" s="231"/>
      <c r="E10" s="8" t="s">
        <v>7</v>
      </c>
      <c r="F10" s="3"/>
    </row>
    <row r="11" spans="3:6" ht="12.75">
      <c r="C11" s="228"/>
      <c r="D11" s="231"/>
      <c r="E11" s="8" t="s">
        <v>8</v>
      </c>
      <c r="F11" s="3"/>
    </row>
    <row r="12" spans="3:6" ht="12.75">
      <c r="C12" s="228"/>
      <c r="D12" s="27" t="s">
        <v>14</v>
      </c>
      <c r="E12" s="8" t="s">
        <v>9</v>
      </c>
      <c r="F12" s="3"/>
    </row>
    <row r="13" spans="3:6" ht="12.75">
      <c r="C13" s="228"/>
      <c r="D13" s="27" t="s">
        <v>10</v>
      </c>
      <c r="E13" s="8" t="s">
        <v>10</v>
      </c>
      <c r="F13" s="3" t="s">
        <v>104</v>
      </c>
    </row>
    <row r="14" spans="3:6" ht="13.5" thickBot="1">
      <c r="C14" s="229"/>
      <c r="D14" s="28" t="s">
        <v>11</v>
      </c>
      <c r="E14" s="9" t="s">
        <v>11</v>
      </c>
      <c r="F14" s="4"/>
    </row>
  </sheetData>
  <mergeCells count="2">
    <mergeCell ref="C7:C14"/>
    <mergeCell ref="D7:D1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F13"/>
  <sheetViews>
    <sheetView workbookViewId="0" topLeftCell="A1">
      <selection activeCell="D39" sqref="D39"/>
    </sheetView>
  </sheetViews>
  <sheetFormatPr defaultColWidth="9.140625" defaultRowHeight="12.75"/>
  <cols>
    <col min="3" max="3" width="18.140625" style="0" customWidth="1"/>
    <col min="4" max="4" width="17.57421875" style="0" customWidth="1"/>
    <col min="5" max="5" width="17.00390625" style="0" customWidth="1"/>
    <col min="6" max="6" width="15.7109375" style="0" customWidth="1"/>
  </cols>
  <sheetData>
    <row r="5" ht="13.5" thickBot="1"/>
    <row r="6" spans="3:6" ht="13.5" thickBot="1">
      <c r="C6" s="22" t="s">
        <v>0</v>
      </c>
      <c r="D6" s="23" t="s">
        <v>1</v>
      </c>
      <c r="E6" s="23" t="s">
        <v>2</v>
      </c>
      <c r="F6" s="24" t="s">
        <v>3</v>
      </c>
    </row>
    <row r="7" spans="3:6" ht="12.75">
      <c r="C7" s="235" t="s">
        <v>15</v>
      </c>
      <c r="D7" s="60" t="s">
        <v>16</v>
      </c>
      <c r="E7" s="59" t="s">
        <v>16</v>
      </c>
      <c r="F7" s="6" t="s">
        <v>111</v>
      </c>
    </row>
    <row r="8" spans="3:6" ht="12.75">
      <c r="C8" s="236"/>
      <c r="D8" s="61" t="s">
        <v>17</v>
      </c>
      <c r="E8" s="37" t="s">
        <v>17</v>
      </c>
      <c r="F8" s="3" t="s">
        <v>110</v>
      </c>
    </row>
    <row r="9" spans="3:6" ht="12.75">
      <c r="C9" s="236"/>
      <c r="D9" s="61" t="s">
        <v>19</v>
      </c>
      <c r="E9" s="37" t="s">
        <v>19</v>
      </c>
      <c r="F9" s="3" t="s">
        <v>109</v>
      </c>
    </row>
    <row r="10" spans="3:6" ht="12.75">
      <c r="C10" s="236"/>
      <c r="D10" s="232" t="s">
        <v>20</v>
      </c>
      <c r="E10" s="37" t="s">
        <v>20</v>
      </c>
      <c r="F10" s="3" t="s">
        <v>113</v>
      </c>
    </row>
    <row r="11" spans="3:6" ht="12.75">
      <c r="C11" s="236"/>
      <c r="D11" s="233"/>
      <c r="E11" s="37" t="s">
        <v>21</v>
      </c>
      <c r="F11" s="3" t="s">
        <v>112</v>
      </c>
    </row>
    <row r="12" spans="3:6" ht="12.75">
      <c r="C12" s="236"/>
      <c r="D12" s="232" t="s">
        <v>22</v>
      </c>
      <c r="E12" s="37" t="s">
        <v>22</v>
      </c>
      <c r="F12" s="3" t="s">
        <v>115</v>
      </c>
    </row>
    <row r="13" spans="3:6" ht="13.5" thickBot="1">
      <c r="C13" s="237"/>
      <c r="D13" s="234"/>
      <c r="E13" s="58" t="s">
        <v>18</v>
      </c>
      <c r="F13" s="4" t="s">
        <v>114</v>
      </c>
    </row>
  </sheetData>
  <mergeCells count="3">
    <mergeCell ref="D10:D11"/>
    <mergeCell ref="D12:D13"/>
    <mergeCell ref="C7:C13"/>
  </mergeCells>
  <printOptions/>
  <pageMargins left="0.75" right="0.75" top="1" bottom="1" header="0.4921259845" footer="0.4921259845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5"/>
  <sheetViews>
    <sheetView workbookViewId="0" topLeftCell="A1">
      <selection activeCell="F13" sqref="F13"/>
    </sheetView>
  </sheetViews>
  <sheetFormatPr defaultColWidth="9.140625" defaultRowHeight="12.75"/>
  <cols>
    <col min="3" max="3" width="21.7109375" style="0" customWidth="1"/>
    <col min="4" max="4" width="21.421875" style="0" customWidth="1"/>
    <col min="5" max="5" width="23.140625" style="0" customWidth="1"/>
  </cols>
  <sheetData>
    <row r="4" spans="2:6" ht="12.75">
      <c r="B4" s="105"/>
      <c r="C4" s="105"/>
      <c r="D4" s="105"/>
      <c r="E4" s="105"/>
      <c r="F4" s="105"/>
    </row>
    <row r="5" spans="2:6" ht="13.5" thickBot="1">
      <c r="B5" s="105"/>
      <c r="C5" s="105"/>
      <c r="D5" s="105"/>
      <c r="E5" s="105"/>
      <c r="F5" s="105"/>
    </row>
    <row r="6" spans="2:6" ht="13.5" thickBot="1">
      <c r="B6" s="105"/>
      <c r="C6" s="22" t="s">
        <v>0</v>
      </c>
      <c r="D6" s="23" t="s">
        <v>1</v>
      </c>
      <c r="E6" s="23" t="s">
        <v>2</v>
      </c>
      <c r="F6" s="24" t="s">
        <v>3</v>
      </c>
    </row>
    <row r="7" spans="2:6" ht="12.75" customHeight="1">
      <c r="B7" s="105"/>
      <c r="C7" s="238" t="s">
        <v>23</v>
      </c>
      <c r="D7" s="103" t="s">
        <v>24</v>
      </c>
      <c r="E7" s="104" t="s">
        <v>24</v>
      </c>
      <c r="F7" s="108" t="s">
        <v>136</v>
      </c>
    </row>
    <row r="8" spans="2:6" ht="12.75" customHeight="1">
      <c r="B8" s="105"/>
      <c r="C8" s="239"/>
      <c r="D8" s="241" t="s">
        <v>27</v>
      </c>
      <c r="E8" s="46" t="s">
        <v>26</v>
      </c>
      <c r="F8" s="109" t="s">
        <v>26</v>
      </c>
    </row>
    <row r="9" spans="2:6" ht="12.75" customHeight="1">
      <c r="B9" s="105"/>
      <c r="C9" s="239"/>
      <c r="D9" s="241"/>
      <c r="E9" s="46" t="s">
        <v>27</v>
      </c>
      <c r="F9" s="109"/>
    </row>
    <row r="10" spans="2:6" ht="12.75" customHeight="1">
      <c r="B10" s="105"/>
      <c r="C10" s="239"/>
      <c r="D10" s="242" t="s">
        <v>29</v>
      </c>
      <c r="E10" s="46" t="s">
        <v>31</v>
      </c>
      <c r="F10" s="109"/>
    </row>
    <row r="11" spans="2:6" ht="12.75" customHeight="1">
      <c r="B11" s="105"/>
      <c r="C11" s="239"/>
      <c r="D11" s="243"/>
      <c r="E11" s="46" t="s">
        <v>29</v>
      </c>
      <c r="F11" s="109"/>
    </row>
    <row r="12" spans="2:6" ht="12.75" customHeight="1">
      <c r="B12" s="105"/>
      <c r="C12" s="239"/>
      <c r="D12" s="244" t="s">
        <v>30</v>
      </c>
      <c r="E12" s="46" t="s">
        <v>30</v>
      </c>
      <c r="F12" s="109" t="s">
        <v>139</v>
      </c>
    </row>
    <row r="13" spans="2:6" ht="12.75" customHeight="1">
      <c r="B13" s="105"/>
      <c r="C13" s="239"/>
      <c r="D13" s="245"/>
      <c r="E13" s="46" t="s">
        <v>28</v>
      </c>
      <c r="F13" s="109"/>
    </row>
    <row r="14" spans="2:6" ht="12.75" customHeight="1">
      <c r="B14" s="105"/>
      <c r="C14" s="239"/>
      <c r="D14" s="246" t="s">
        <v>32</v>
      </c>
      <c r="E14" s="46" t="s">
        <v>32</v>
      </c>
      <c r="F14" s="109" t="s">
        <v>137</v>
      </c>
    </row>
    <row r="15" spans="2:6" ht="12.75" customHeight="1" thickBot="1">
      <c r="B15" s="105"/>
      <c r="C15" s="240"/>
      <c r="D15" s="247"/>
      <c r="E15" s="106" t="s">
        <v>25</v>
      </c>
      <c r="F15" s="107" t="s">
        <v>138</v>
      </c>
    </row>
    <row r="16" ht="12.75" customHeight="1"/>
  </sheetData>
  <mergeCells count="5">
    <mergeCell ref="C7:C15"/>
    <mergeCell ref="D8:D9"/>
    <mergeCell ref="D10:D11"/>
    <mergeCell ref="D12:D13"/>
    <mergeCell ref="D14:D1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6:U15"/>
  <sheetViews>
    <sheetView workbookViewId="0" topLeftCell="A1">
      <selection activeCell="F22" sqref="F22"/>
    </sheetView>
  </sheetViews>
  <sheetFormatPr defaultColWidth="9.140625" defaultRowHeight="12.75"/>
  <cols>
    <col min="3" max="3" width="17.00390625" style="0" customWidth="1"/>
    <col min="4" max="4" width="15.7109375" style="0" customWidth="1"/>
    <col min="5" max="5" width="18.00390625" style="0" customWidth="1"/>
  </cols>
  <sheetData>
    <row r="5" ht="13.5" thickBot="1"/>
    <row r="6" spans="3:6" ht="13.5" thickBot="1">
      <c r="C6" s="64" t="s">
        <v>0</v>
      </c>
      <c r="D6" s="26" t="s">
        <v>1</v>
      </c>
      <c r="E6" s="26" t="s">
        <v>2</v>
      </c>
      <c r="F6" s="25" t="s">
        <v>3</v>
      </c>
    </row>
    <row r="7" spans="3:6" ht="12.75" customHeight="1">
      <c r="C7" s="248" t="s">
        <v>40</v>
      </c>
      <c r="D7" s="40" t="s">
        <v>33</v>
      </c>
      <c r="E7" s="41" t="s">
        <v>33</v>
      </c>
      <c r="F7" s="2" t="s">
        <v>118</v>
      </c>
    </row>
    <row r="8" spans="3:6" ht="12.75" customHeight="1">
      <c r="C8" s="249"/>
      <c r="D8" s="43" t="s">
        <v>34</v>
      </c>
      <c r="E8" s="42" t="s">
        <v>34</v>
      </c>
      <c r="F8" s="3" t="s">
        <v>119</v>
      </c>
    </row>
    <row r="9" spans="3:6" ht="12.75" customHeight="1">
      <c r="C9" s="249"/>
      <c r="D9" s="172" t="s">
        <v>35</v>
      </c>
      <c r="E9" s="42" t="s">
        <v>35</v>
      </c>
      <c r="F9" s="3" t="s">
        <v>120</v>
      </c>
    </row>
    <row r="10" spans="3:6" ht="12.75" customHeight="1">
      <c r="C10" s="249"/>
      <c r="D10" s="172"/>
      <c r="E10" s="42" t="s">
        <v>39</v>
      </c>
      <c r="F10" s="3" t="s">
        <v>121</v>
      </c>
    </row>
    <row r="11" spans="3:6" ht="12.75" customHeight="1">
      <c r="C11" s="249"/>
      <c r="D11" s="43" t="s">
        <v>37</v>
      </c>
      <c r="E11" s="42" t="s">
        <v>37</v>
      </c>
      <c r="F11" s="3" t="s">
        <v>122</v>
      </c>
    </row>
    <row r="12" spans="3:6" ht="12.75" customHeight="1">
      <c r="C12" s="249"/>
      <c r="D12" s="43" t="s">
        <v>38</v>
      </c>
      <c r="E12" s="42" t="s">
        <v>38</v>
      </c>
      <c r="F12" s="3" t="s">
        <v>123</v>
      </c>
    </row>
    <row r="13" spans="3:21" ht="12.75" customHeight="1">
      <c r="C13" s="249"/>
      <c r="D13" s="43" t="s">
        <v>36</v>
      </c>
      <c r="E13" s="193" t="s">
        <v>36</v>
      </c>
      <c r="F13" s="252" t="s">
        <v>124</v>
      </c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</row>
    <row r="14" spans="3:21" ht="13.5" thickBot="1">
      <c r="C14" s="250"/>
      <c r="D14" s="65" t="s">
        <v>41</v>
      </c>
      <c r="E14" s="251"/>
      <c r="F14" s="252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</row>
    <row r="15" ht="12.75">
      <c r="F15" s="102"/>
    </row>
  </sheetData>
  <mergeCells count="4">
    <mergeCell ref="C7:C14"/>
    <mergeCell ref="D9:D10"/>
    <mergeCell ref="E13:E14"/>
    <mergeCell ref="F13:U14"/>
  </mergeCells>
  <printOptions/>
  <pageMargins left="0.75" right="0.75" top="1" bottom="1" header="0.4921259845" footer="0.4921259845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6:F17"/>
  <sheetViews>
    <sheetView workbookViewId="0" topLeftCell="A1">
      <selection activeCell="E42" sqref="E42"/>
    </sheetView>
  </sheetViews>
  <sheetFormatPr defaultColWidth="9.140625" defaultRowHeight="12.75"/>
  <cols>
    <col min="3" max="3" width="15.8515625" style="0" customWidth="1"/>
    <col min="4" max="4" width="15.28125" style="0" customWidth="1"/>
    <col min="5" max="5" width="22.140625" style="0" customWidth="1"/>
  </cols>
  <sheetData>
    <row r="5" ht="13.5" thickBot="1"/>
    <row r="6" spans="3:6" ht="13.5" thickBot="1">
      <c r="C6" s="22" t="s">
        <v>0</v>
      </c>
      <c r="D6" s="26" t="s">
        <v>1</v>
      </c>
      <c r="E6" s="26" t="s">
        <v>2</v>
      </c>
      <c r="F6" s="24" t="s">
        <v>3</v>
      </c>
    </row>
    <row r="7" spans="3:6" ht="12.75" customHeight="1">
      <c r="C7" s="254" t="s">
        <v>58</v>
      </c>
      <c r="D7" s="103" t="s">
        <v>59</v>
      </c>
      <c r="E7" s="104" t="s">
        <v>59</v>
      </c>
      <c r="F7" s="105" t="s">
        <v>128</v>
      </c>
    </row>
    <row r="8" spans="3:6" ht="12.75" customHeight="1">
      <c r="C8" s="255"/>
      <c r="D8" s="45" t="s">
        <v>49</v>
      </c>
      <c r="E8" s="46" t="s">
        <v>49</v>
      </c>
      <c r="F8" s="105"/>
    </row>
    <row r="9" spans="3:6" ht="12.75" customHeight="1">
      <c r="C9" s="255"/>
      <c r="D9" s="45" t="s">
        <v>54</v>
      </c>
      <c r="E9" s="46" t="s">
        <v>54</v>
      </c>
      <c r="F9" s="105"/>
    </row>
    <row r="10" spans="3:6" ht="12.75" customHeight="1">
      <c r="C10" s="255"/>
      <c r="D10" s="45" t="s">
        <v>51</v>
      </c>
      <c r="E10" s="46" t="s">
        <v>51</v>
      </c>
      <c r="F10" s="105"/>
    </row>
    <row r="11" spans="3:6" ht="12.75" customHeight="1">
      <c r="C11" s="255"/>
      <c r="D11" s="241" t="s">
        <v>52</v>
      </c>
      <c r="E11" s="46" t="s">
        <v>52</v>
      </c>
      <c r="F11" s="105"/>
    </row>
    <row r="12" spans="3:6" ht="12.75" customHeight="1">
      <c r="C12" s="255"/>
      <c r="D12" s="241"/>
      <c r="E12" s="46" t="s">
        <v>55</v>
      </c>
      <c r="F12" s="105"/>
    </row>
    <row r="13" spans="3:6" ht="12.75" customHeight="1">
      <c r="C13" s="255"/>
      <c r="D13" s="241" t="s">
        <v>53</v>
      </c>
      <c r="E13" s="46" t="s">
        <v>53</v>
      </c>
      <c r="F13" s="105" t="s">
        <v>129</v>
      </c>
    </row>
    <row r="14" spans="3:6" ht="12.75" customHeight="1">
      <c r="C14" s="255"/>
      <c r="D14" s="241"/>
      <c r="E14" s="46" t="s">
        <v>56</v>
      </c>
      <c r="F14" s="105"/>
    </row>
    <row r="15" spans="3:6" ht="12.75" customHeight="1">
      <c r="C15" s="255"/>
      <c r="D15" s="241" t="s">
        <v>57</v>
      </c>
      <c r="E15" s="46" t="s">
        <v>50</v>
      </c>
      <c r="F15" s="105" t="s">
        <v>127</v>
      </c>
    </row>
    <row r="16" spans="3:6" ht="12.75" customHeight="1">
      <c r="C16" s="255"/>
      <c r="D16" s="241"/>
      <c r="E16" s="46" t="s">
        <v>57</v>
      </c>
      <c r="F16" s="105" t="s">
        <v>125</v>
      </c>
    </row>
    <row r="17" spans="3:6" ht="12.75" customHeight="1" thickBot="1">
      <c r="C17" s="256"/>
      <c r="D17" s="247"/>
      <c r="E17" s="106" t="s">
        <v>48</v>
      </c>
      <c r="F17" s="107" t="s">
        <v>126</v>
      </c>
    </row>
  </sheetData>
  <mergeCells count="4">
    <mergeCell ref="C7:C17"/>
    <mergeCell ref="D11:D12"/>
    <mergeCell ref="D13:D14"/>
    <mergeCell ref="D15:D17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6:F19"/>
  <sheetViews>
    <sheetView workbookViewId="0" topLeftCell="A1">
      <selection activeCell="D41" sqref="D41"/>
    </sheetView>
  </sheetViews>
  <sheetFormatPr defaultColWidth="9.140625" defaultRowHeight="12.75"/>
  <cols>
    <col min="3" max="3" width="23.421875" style="0" customWidth="1"/>
    <col min="4" max="4" width="18.421875" style="0" customWidth="1"/>
    <col min="5" max="5" width="18.28125" style="0" customWidth="1"/>
  </cols>
  <sheetData>
    <row r="5" ht="13.5" thickBot="1"/>
    <row r="6" spans="3:6" ht="13.5" thickBot="1">
      <c r="C6" s="22" t="s">
        <v>0</v>
      </c>
      <c r="D6" s="26" t="s">
        <v>1</v>
      </c>
      <c r="E6" s="26" t="s">
        <v>2</v>
      </c>
      <c r="F6" s="24" t="s">
        <v>3</v>
      </c>
    </row>
    <row r="7" spans="3:5" ht="12.75" customHeight="1">
      <c r="C7" s="178" t="s">
        <v>73</v>
      </c>
      <c r="D7" s="47" t="s">
        <v>60</v>
      </c>
      <c r="E7" s="47" t="s">
        <v>60</v>
      </c>
    </row>
    <row r="8" spans="3:5" ht="12.75" customHeight="1">
      <c r="C8" s="179"/>
      <c r="D8" s="48" t="s">
        <v>62</v>
      </c>
      <c r="E8" s="48" t="s">
        <v>62</v>
      </c>
    </row>
    <row r="9" spans="3:6" ht="12.75" customHeight="1">
      <c r="C9" s="179"/>
      <c r="D9" s="173" t="s">
        <v>65</v>
      </c>
      <c r="E9" s="48" t="s">
        <v>65</v>
      </c>
      <c r="F9" t="s">
        <v>130</v>
      </c>
    </row>
    <row r="10" spans="3:6" ht="12.75" customHeight="1">
      <c r="C10" s="179"/>
      <c r="D10" s="174"/>
      <c r="E10" s="48" t="s">
        <v>66</v>
      </c>
      <c r="F10" t="s">
        <v>131</v>
      </c>
    </row>
    <row r="11" spans="3:6" ht="12.75" customHeight="1">
      <c r="C11" s="179"/>
      <c r="D11" s="173" t="s">
        <v>68</v>
      </c>
      <c r="E11" s="48" t="s">
        <v>68</v>
      </c>
      <c r="F11" t="s">
        <v>132</v>
      </c>
    </row>
    <row r="12" spans="3:6" ht="12.75" customHeight="1">
      <c r="C12" s="179"/>
      <c r="D12" s="174"/>
      <c r="E12" s="48" t="s">
        <v>67</v>
      </c>
      <c r="F12" t="s">
        <v>133</v>
      </c>
    </row>
    <row r="13" spans="3:6" ht="12.75" customHeight="1">
      <c r="C13" s="179"/>
      <c r="D13" s="48" t="s">
        <v>69</v>
      </c>
      <c r="E13" s="48" t="s">
        <v>69</v>
      </c>
      <c r="F13" t="s">
        <v>134</v>
      </c>
    </row>
    <row r="14" spans="3:6" ht="12.75" customHeight="1">
      <c r="C14" s="179"/>
      <c r="D14" s="173" t="s">
        <v>70</v>
      </c>
      <c r="E14" s="48" t="s">
        <v>70</v>
      </c>
      <c r="F14" t="s">
        <v>135</v>
      </c>
    </row>
    <row r="15" spans="3:5" ht="12.75" customHeight="1">
      <c r="C15" s="179"/>
      <c r="D15" s="170"/>
      <c r="E15" s="48" t="s">
        <v>63</v>
      </c>
    </row>
    <row r="16" spans="3:5" ht="12.75" customHeight="1">
      <c r="C16" s="179"/>
      <c r="D16" s="174"/>
      <c r="E16" s="48" t="s">
        <v>64</v>
      </c>
    </row>
    <row r="17" spans="3:5" ht="12.75" customHeight="1">
      <c r="C17" s="179"/>
      <c r="D17" s="173" t="s">
        <v>72</v>
      </c>
      <c r="E17" s="48" t="s">
        <v>72</v>
      </c>
    </row>
    <row r="18" spans="3:5" ht="12.75" customHeight="1">
      <c r="C18" s="179"/>
      <c r="D18" s="170"/>
      <c r="E18" s="48" t="s">
        <v>71</v>
      </c>
    </row>
    <row r="19" spans="3:5" ht="12.75" customHeight="1" thickBot="1">
      <c r="C19" s="180"/>
      <c r="D19" s="187"/>
      <c r="E19" s="49" t="s">
        <v>61</v>
      </c>
    </row>
  </sheetData>
  <mergeCells count="5">
    <mergeCell ref="C7:C19"/>
    <mergeCell ref="D9:D10"/>
    <mergeCell ref="D11:D12"/>
    <mergeCell ref="D14:D16"/>
    <mergeCell ref="D17:D19"/>
  </mergeCells>
  <printOptions/>
  <pageMargins left="0.75" right="0.75" top="1" bottom="1" header="0.4921259845" footer="0.4921259845"/>
  <pageSetup fitToHeight="1" fitToWidth="1" horizontalDpi="600" verticalDpi="600" orientation="landscape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F19"/>
  <sheetViews>
    <sheetView workbookViewId="0" topLeftCell="A1">
      <selection activeCell="E27" sqref="E27"/>
    </sheetView>
  </sheetViews>
  <sheetFormatPr defaultColWidth="9.140625" defaultRowHeight="12.75"/>
  <cols>
    <col min="3" max="3" width="16.421875" style="0" customWidth="1"/>
    <col min="4" max="4" width="17.7109375" style="0" customWidth="1"/>
    <col min="5" max="5" width="22.7109375" style="0" customWidth="1"/>
  </cols>
  <sheetData>
    <row r="5" spans="2:6" ht="13.5" thickBot="1">
      <c r="B5" s="105"/>
      <c r="C5" s="105"/>
      <c r="D5" s="105"/>
      <c r="E5" s="105"/>
      <c r="F5" s="105"/>
    </row>
    <row r="6" spans="2:6" ht="13.5" thickBot="1">
      <c r="B6" s="105"/>
      <c r="C6" s="22" t="s">
        <v>0</v>
      </c>
      <c r="D6" s="26" t="s">
        <v>1</v>
      </c>
      <c r="E6" s="26" t="s">
        <v>2</v>
      </c>
      <c r="F6" s="24" t="s">
        <v>3</v>
      </c>
    </row>
    <row r="7" spans="2:6" ht="12.75" customHeight="1">
      <c r="B7" s="105"/>
      <c r="C7" s="257" t="s">
        <v>87</v>
      </c>
      <c r="D7" s="110" t="s">
        <v>74</v>
      </c>
      <c r="E7" s="110" t="s">
        <v>74</v>
      </c>
      <c r="F7" s="105"/>
    </row>
    <row r="8" spans="2:6" ht="12.75" customHeight="1">
      <c r="B8" s="105"/>
      <c r="C8" s="258"/>
      <c r="D8" s="260" t="s">
        <v>75</v>
      </c>
      <c r="E8" s="111" t="s">
        <v>75</v>
      </c>
      <c r="F8" s="105"/>
    </row>
    <row r="9" spans="2:6" ht="12.75" customHeight="1">
      <c r="B9" s="105"/>
      <c r="C9" s="258"/>
      <c r="D9" s="261"/>
      <c r="E9" s="111" t="s">
        <v>78</v>
      </c>
      <c r="F9" s="105"/>
    </row>
    <row r="10" spans="2:6" ht="12.75" customHeight="1">
      <c r="B10" s="105"/>
      <c r="C10" s="258"/>
      <c r="D10" s="262"/>
      <c r="E10" s="111" t="s">
        <v>82</v>
      </c>
      <c r="F10" s="105"/>
    </row>
    <row r="11" spans="2:6" ht="12.75" customHeight="1">
      <c r="B11" s="105"/>
      <c r="C11" s="258"/>
      <c r="D11" s="111" t="s">
        <v>76</v>
      </c>
      <c r="E11" s="111" t="s">
        <v>76</v>
      </c>
      <c r="F11" s="105"/>
    </row>
    <row r="12" spans="2:6" ht="12.75" customHeight="1">
      <c r="B12" s="105"/>
      <c r="C12" s="258"/>
      <c r="D12" s="260" t="s">
        <v>79</v>
      </c>
      <c r="E12" s="111" t="s">
        <v>79</v>
      </c>
      <c r="F12" s="105"/>
    </row>
    <row r="13" spans="2:6" ht="12.75" customHeight="1">
      <c r="B13" s="105"/>
      <c r="C13" s="258"/>
      <c r="D13" s="262"/>
      <c r="E13" s="111" t="s">
        <v>77</v>
      </c>
      <c r="F13" s="105"/>
    </row>
    <row r="14" spans="2:6" ht="12.75" customHeight="1">
      <c r="B14" s="105"/>
      <c r="C14" s="258"/>
      <c r="D14" s="260" t="s">
        <v>80</v>
      </c>
      <c r="E14" s="111" t="s">
        <v>80</v>
      </c>
      <c r="F14" s="105"/>
    </row>
    <row r="15" spans="2:6" ht="12.75" customHeight="1">
      <c r="B15" s="105"/>
      <c r="C15" s="258"/>
      <c r="D15" s="262"/>
      <c r="E15" s="111" t="s">
        <v>81</v>
      </c>
      <c r="F15" s="105"/>
    </row>
    <row r="16" spans="2:6" ht="12.75" customHeight="1">
      <c r="B16" s="105"/>
      <c r="C16" s="258"/>
      <c r="D16" s="111" t="s">
        <v>83</v>
      </c>
      <c r="E16" s="111" t="s">
        <v>83</v>
      </c>
      <c r="F16" s="105"/>
    </row>
    <row r="17" spans="2:6" ht="12.75" customHeight="1">
      <c r="B17" s="105"/>
      <c r="C17" s="258"/>
      <c r="D17" s="111" t="s">
        <v>86</v>
      </c>
      <c r="E17" s="111" t="s">
        <v>86</v>
      </c>
      <c r="F17" s="105"/>
    </row>
    <row r="18" spans="2:6" ht="12.75" customHeight="1">
      <c r="B18" s="105"/>
      <c r="C18" s="258"/>
      <c r="D18" s="111" t="s">
        <v>84</v>
      </c>
      <c r="E18" s="111" t="s">
        <v>84</v>
      </c>
      <c r="F18" s="105"/>
    </row>
    <row r="19" spans="2:6" ht="12.75" customHeight="1" thickBot="1">
      <c r="B19" s="105"/>
      <c r="C19" s="259"/>
      <c r="D19" s="112" t="s">
        <v>85</v>
      </c>
      <c r="E19" s="112" t="s">
        <v>85</v>
      </c>
      <c r="F19" s="105"/>
    </row>
  </sheetData>
  <mergeCells count="4">
    <mergeCell ref="C7:C19"/>
    <mergeCell ref="D8:D10"/>
    <mergeCell ref="D12:D13"/>
    <mergeCell ref="D14:D15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6:F17"/>
  <sheetViews>
    <sheetView workbookViewId="0" topLeftCell="A1">
      <selection activeCell="D21" sqref="D21"/>
    </sheetView>
  </sheetViews>
  <sheetFormatPr defaultColWidth="9.140625" defaultRowHeight="12.75"/>
  <cols>
    <col min="3" max="3" width="16.28125" style="0" customWidth="1"/>
    <col min="4" max="4" width="17.57421875" style="0" customWidth="1"/>
    <col min="5" max="5" width="21.7109375" style="0" customWidth="1"/>
  </cols>
  <sheetData>
    <row r="5" ht="13.5" thickBot="1"/>
    <row r="6" spans="3:6" ht="13.5" thickBot="1">
      <c r="C6" s="22" t="s">
        <v>0</v>
      </c>
      <c r="D6" s="26" t="s">
        <v>1</v>
      </c>
      <c r="E6" s="26" t="s">
        <v>2</v>
      </c>
      <c r="F6" s="24" t="s">
        <v>3</v>
      </c>
    </row>
    <row r="7" spans="3:5" ht="12.75" customHeight="1">
      <c r="C7" s="175" t="s">
        <v>100</v>
      </c>
      <c r="D7" s="169" t="s">
        <v>99</v>
      </c>
      <c r="E7" s="47" t="s">
        <v>89</v>
      </c>
    </row>
    <row r="8" spans="3:5" ht="12.75" customHeight="1">
      <c r="C8" s="176"/>
      <c r="D8" s="170"/>
      <c r="E8" s="48" t="s">
        <v>90</v>
      </c>
    </row>
    <row r="9" spans="3:5" ht="12.75" customHeight="1">
      <c r="C9" s="176"/>
      <c r="D9" s="170"/>
      <c r="E9" s="48" t="s">
        <v>91</v>
      </c>
    </row>
    <row r="10" spans="3:5" ht="12.75" customHeight="1">
      <c r="C10" s="176"/>
      <c r="D10" s="170"/>
      <c r="E10" s="48" t="s">
        <v>92</v>
      </c>
    </row>
    <row r="11" spans="3:5" ht="12.75" customHeight="1">
      <c r="C11" s="176"/>
      <c r="D11" s="171" t="s">
        <v>94</v>
      </c>
      <c r="E11" s="50" t="s">
        <v>94</v>
      </c>
    </row>
    <row r="12" spans="3:5" ht="12.75" customHeight="1">
      <c r="C12" s="176"/>
      <c r="D12" s="172"/>
      <c r="E12" s="50" t="s">
        <v>96</v>
      </c>
    </row>
    <row r="13" spans="3:5" ht="12.75" customHeight="1">
      <c r="C13" s="176"/>
      <c r="D13" s="51" t="s">
        <v>95</v>
      </c>
      <c r="E13" s="48" t="s">
        <v>95</v>
      </c>
    </row>
    <row r="14" spans="3:5" ht="12.75" customHeight="1">
      <c r="C14" s="176"/>
      <c r="D14" s="173" t="s">
        <v>97</v>
      </c>
      <c r="E14" s="48" t="s">
        <v>97</v>
      </c>
    </row>
    <row r="15" spans="3:5" ht="12.75" customHeight="1">
      <c r="C15" s="176"/>
      <c r="D15" s="174"/>
      <c r="E15" s="48" t="s">
        <v>88</v>
      </c>
    </row>
    <row r="16" spans="3:5" ht="12.75" customHeight="1">
      <c r="C16" s="176"/>
      <c r="D16" s="48" t="s">
        <v>98</v>
      </c>
      <c r="E16" s="48" t="s">
        <v>98</v>
      </c>
    </row>
    <row r="17" spans="3:5" ht="12.75" customHeight="1" thickBot="1">
      <c r="C17" s="177"/>
      <c r="D17" s="49" t="s">
        <v>93</v>
      </c>
      <c r="E17" s="49" t="s">
        <v>93</v>
      </c>
    </row>
  </sheetData>
  <mergeCells count="4">
    <mergeCell ref="C7:C17"/>
    <mergeCell ref="D7:D10"/>
    <mergeCell ref="D11:D12"/>
    <mergeCell ref="D14:D1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webuser04</dc:creator>
  <cp:keywords/>
  <dc:description/>
  <cp:lastModifiedBy>kubik</cp:lastModifiedBy>
  <cp:lastPrinted>2010-07-27T11:04:41Z</cp:lastPrinted>
  <dcterms:created xsi:type="dcterms:W3CDTF">2010-06-07T18:51:40Z</dcterms:created>
  <dcterms:modified xsi:type="dcterms:W3CDTF">2010-07-27T12:18:44Z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