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210" windowHeight="4845" firstSheet="2" activeTab="4"/>
  </bookViews>
  <sheets>
    <sheet name="Tab. 1 rámcová bilancia" sheetId="1" r:id="rId1"/>
    <sheet name="Tab. 2 stav a pohyb DLNM aDLHM" sheetId="2" r:id="rId2"/>
    <sheet name="Tab. 3 obst. DLNM a DLHM" sheetId="3" r:id="rId3"/>
    <sheet name="Tab. 4 pohľ.SP podľa druhov" sheetId="4" r:id="rId4"/>
    <sheet name="Tab. 5 pohľ.2007" sheetId="5" r:id="rId5"/>
    <sheet name="Tab. 6 banka2007" sheetId="6" r:id="rId6"/>
    <sheet name="Tab. 7 fondy2008" sheetId="7" r:id="rId7"/>
    <sheet name="Tab.8 záväzky 2008" sheetId="8" r:id="rId8"/>
    <sheet name="Tab. 9 str.1 Plnenie rozpočtu" sheetId="9" r:id="rId9"/>
    <sheet name="Tab 9 str.2 Plnenie rozpočtu" sheetId="10" r:id="rId10"/>
    <sheet name="Tab 9 str.3 Plnenie rozpočtu" sheetId="11" r:id="rId11"/>
    <sheet name="Graf č. 1" sheetId="12" r:id="rId12"/>
  </sheets>
  <externalReferences>
    <externalReference r:id="rId15"/>
  </externalReferences>
  <definedNames>
    <definedName name="_xlnm.Print_Area" localSheetId="0">'Tab. 1 rámcová bilancia'!$A$1:$N$30</definedName>
    <definedName name="_xlnm.Print_Area" localSheetId="1">'Tab. 2 stav a pohyb DLNM aDLHM'!$A$1:$G$28</definedName>
    <definedName name="_xlnm.Print_Area" localSheetId="2">'Tab. 3 obst. DLNM a DLHM'!$A$1:$I$21</definedName>
    <definedName name="_xlnm.Print_Area" localSheetId="4">'Tab. 5 pohľ.2007'!$A$1:$H$67</definedName>
    <definedName name="_xlnm.Print_Area" localSheetId="5">'Tab. 6 banka2007'!$A$1:$G$31</definedName>
    <definedName name="_xlnm.Print_Area" localSheetId="7">'Tab.8 záväzky 2008'!$A$1:$H$64</definedName>
  </definedNames>
  <calcPr fullCalcOnLoad="1"/>
</workbook>
</file>

<file path=xl/sharedStrings.xml><?xml version="1.0" encoding="utf-8"?>
<sst xmlns="http://schemas.openxmlformats.org/spreadsheetml/2006/main" count="656" uniqueCount="397">
  <si>
    <t>Začiatočný zostatok</t>
  </si>
  <si>
    <t>Konečný zostatok</t>
  </si>
  <si>
    <t>Správny fond</t>
  </si>
  <si>
    <t>Sociálny fond</t>
  </si>
  <si>
    <t>Základný fond nemocenského poistenia</t>
  </si>
  <si>
    <t>R. č.</t>
  </si>
  <si>
    <t>Tabuľka č. 6</t>
  </si>
  <si>
    <t>Fondy Sociálnej poisťovne</t>
  </si>
  <si>
    <t>Tvorba</t>
  </si>
  <si>
    <t>Čerpanie</t>
  </si>
  <si>
    <t>Fond prevádzkových prostriedkov</t>
  </si>
  <si>
    <t>FONDY SOCIÁLNEJ POISŤOVNE SPOLU</t>
  </si>
  <si>
    <t>Stred.</t>
  </si>
  <si>
    <t>Názov strediska</t>
  </si>
  <si>
    <t>Sociálna poisťovňa</t>
  </si>
  <si>
    <t>Spolu</t>
  </si>
  <si>
    <t>ústredie</t>
  </si>
  <si>
    <t>pobočky</t>
  </si>
  <si>
    <t>Ostatné príjmy</t>
  </si>
  <si>
    <t>Rámcová bilancia</t>
  </si>
  <si>
    <t>a vyjadrenie podielu majetku a zdrojov</t>
  </si>
  <si>
    <t>%</t>
  </si>
  <si>
    <t>PASÍVA CELKOM</t>
  </si>
  <si>
    <t>Účet tvorby fondov</t>
  </si>
  <si>
    <t>Fond dlhodobého majetku</t>
  </si>
  <si>
    <t>Základný fond poistenia v nezamestnanosti</t>
  </si>
  <si>
    <t>MAJETOK</t>
  </si>
  <si>
    <t>Dlhodobý nehmotný majetok</t>
  </si>
  <si>
    <t>Dlhodobý hmotný majetok</t>
  </si>
  <si>
    <t>Výsledok hospodárenia</t>
  </si>
  <si>
    <t>NEOBEŽNÝ MAJETOK</t>
  </si>
  <si>
    <t>Pohľadávky - menovitá hodnota</t>
  </si>
  <si>
    <t>CUDZIE ZDROJE</t>
  </si>
  <si>
    <t>OBEŽNÝ MAJETOK</t>
  </si>
  <si>
    <t>MAJETOK CELKOM</t>
  </si>
  <si>
    <t>100%</t>
  </si>
  <si>
    <t>a</t>
  </si>
  <si>
    <t>b</t>
  </si>
  <si>
    <t>Zásoby</t>
  </si>
  <si>
    <t>VLASTNÉ ZDROJE KRYTIA MAJETKU</t>
  </si>
  <si>
    <t>c</t>
  </si>
  <si>
    <t>Obstaranie dlhodobého nehmotného</t>
  </si>
  <si>
    <t>a dlhodobého hmotného majetku</t>
  </si>
  <si>
    <t>Prechodné účty (náklady budúcich období)</t>
  </si>
  <si>
    <t xml:space="preserve">                     - opravné položky</t>
  </si>
  <si>
    <t>Základný fond starobného poistenia</t>
  </si>
  <si>
    <t>Základný fond invalidného poistenia</t>
  </si>
  <si>
    <t>Základný fond garančného poistenia</t>
  </si>
  <si>
    <t>Základný fond úrazového poistenia</t>
  </si>
  <si>
    <t xml:space="preserve">Finančný majetok </t>
  </si>
  <si>
    <t>nehmotný a hmotný majetok</t>
  </si>
  <si>
    <t xml:space="preserve">Poskytnuté preddavky na dlhodobý </t>
  </si>
  <si>
    <t>a ostatné záväzky)</t>
  </si>
  <si>
    <t xml:space="preserve">Záväzky fondov (vnútorné zúčtovanie </t>
  </si>
  <si>
    <t xml:space="preserve">Fond dlhodobého majetku </t>
  </si>
  <si>
    <t>a fond prevádzkových prostriedkov</t>
  </si>
  <si>
    <t>Tabuľka č. 1</t>
  </si>
  <si>
    <t>Základný fond invalidého poistenia</t>
  </si>
  <si>
    <t>Ostatné platby základných fondov</t>
  </si>
  <si>
    <t>Zúčtovanie so VšZP rok 1994</t>
  </si>
  <si>
    <t>Zúčtovanie poistného za rok 1993</t>
  </si>
  <si>
    <t>Peniaze ceste</t>
  </si>
  <si>
    <t>Rezervný fond solidarity</t>
  </si>
  <si>
    <t>Tabuľka č. 8</t>
  </si>
  <si>
    <t>R.č.</t>
  </si>
  <si>
    <t>z toho</t>
  </si>
  <si>
    <t>Začiatočný</t>
  </si>
  <si>
    <t xml:space="preserve">Konečný </t>
  </si>
  <si>
    <t xml:space="preserve">Dlhodobé </t>
  </si>
  <si>
    <t xml:space="preserve">Krátkodobé </t>
  </si>
  <si>
    <t>zostatok</t>
  </si>
  <si>
    <t>Úhrady</t>
  </si>
  <si>
    <t>Predpisy</t>
  </si>
  <si>
    <t>záväzky</t>
  </si>
  <si>
    <t>(MD)</t>
  </si>
  <si>
    <t>(DAL)</t>
  </si>
  <si>
    <t>1</t>
  </si>
  <si>
    <t>4</t>
  </si>
  <si>
    <t>v tom:</t>
  </si>
  <si>
    <t>Zúčtovanie poistného so VšZP rok 1994</t>
  </si>
  <si>
    <t xml:space="preserve">Správny fond     </t>
  </si>
  <si>
    <t xml:space="preserve">Správny fond      </t>
  </si>
  <si>
    <t>Účet</t>
  </si>
  <si>
    <t>Riadok súvahy</t>
  </si>
  <si>
    <t>Konečný</t>
  </si>
  <si>
    <t xml:space="preserve">                        z toho</t>
  </si>
  <si>
    <t>dlhodobé</t>
  </si>
  <si>
    <t>krátkodobé</t>
  </si>
  <si>
    <t>podľa okruhov činností vo väzbe na riadky súvahy</t>
  </si>
  <si>
    <t>Dlhodobé</t>
  </si>
  <si>
    <t>pohľadávky</t>
  </si>
  <si>
    <t>Pohľadávky z obchodného styku</t>
  </si>
  <si>
    <t>Poskytnuté prevádzkové preddavky a ostatné pohľadávky</t>
  </si>
  <si>
    <t xml:space="preserve">Správny fond                  </t>
  </si>
  <si>
    <t xml:space="preserve">Základný fond invalidného poistenia  </t>
  </si>
  <si>
    <t xml:space="preserve">Pohľadávky voči zamestnancom </t>
  </si>
  <si>
    <t xml:space="preserve">Správny fond </t>
  </si>
  <si>
    <t xml:space="preserve">   </t>
  </si>
  <si>
    <t xml:space="preserve">                    Text                                              Účet</t>
  </si>
  <si>
    <t>DLHODOBÉ A KRÁTKODOBÉ POHĽADÁVKY SPOLU</t>
  </si>
  <si>
    <t>031 a 036</t>
  </si>
  <si>
    <t>032 a 037</t>
  </si>
  <si>
    <t>033 a 038</t>
  </si>
  <si>
    <t>030 a 035</t>
  </si>
  <si>
    <t>082</t>
  </si>
  <si>
    <t>091</t>
  </si>
  <si>
    <t>092</t>
  </si>
  <si>
    <t>093</t>
  </si>
  <si>
    <t xml:space="preserve">                                                  Rekapitulácia  - väzba na účtovný výkaz (Súvaha Úč SP 1- 01)</t>
  </si>
  <si>
    <t>034 a 043</t>
  </si>
  <si>
    <t>042</t>
  </si>
  <si>
    <t xml:space="preserve">v tom:                                                                          </t>
  </si>
  <si>
    <t xml:space="preserve">Krátkodobé rezervy                                                                </t>
  </si>
  <si>
    <t xml:space="preserve">v tom:                                                                      </t>
  </si>
  <si>
    <t xml:space="preserve">v tom:                                                                        </t>
  </si>
  <si>
    <t xml:space="preserve">Ostatné priame dane                                              </t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</si>
  <si>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2"/>
      </rPr>
      <t>ZKY SPOLU</t>
    </r>
  </si>
  <si>
    <r>
      <t>DLHODOBÉ A KRÁTKODOBÉ ZÁV</t>
    </r>
    <r>
      <rPr>
        <b/>
        <sz val="12"/>
        <rFont val="Arial"/>
        <family val="2"/>
      </rPr>
      <t>Ä</t>
    </r>
    <r>
      <rPr>
        <b/>
        <sz val="12"/>
        <rFont val="Arial CE"/>
        <family val="0"/>
      </rPr>
      <t>ZKY SPOLU</t>
    </r>
  </si>
  <si>
    <t>Pohľadávky na poistnom a príspevkoch na starobné</t>
  </si>
  <si>
    <t>dôchodkové sporenie</t>
  </si>
  <si>
    <t xml:space="preserve">Pohľadávky na poistnom a príspevkoch na starobné     </t>
  </si>
  <si>
    <t>Zúčtovanie so Sociálnou poisťovňou a zdravotnými</t>
  </si>
  <si>
    <t>Zúčtovanie so Sociálnou poisťovňou</t>
  </si>
  <si>
    <t>Pohľadávky voči zamestnancom                                      335</t>
  </si>
  <si>
    <t>dôchodkové sporenie                                                       316</t>
  </si>
  <si>
    <t>Pohľadávky z obchodného styku   (311 až 315 okrem r.029)</t>
  </si>
  <si>
    <t>Tabuľka č. 7</t>
  </si>
  <si>
    <t>Tabuľka č. 5</t>
  </si>
  <si>
    <t>ZDROJE</t>
  </si>
  <si>
    <t>Európsky sociálny fond</t>
  </si>
  <si>
    <t>Zdaňovaná činnosť</t>
  </si>
  <si>
    <t>ZF príspevkov na starobné dôchodkové sporenie</t>
  </si>
  <si>
    <t>Stav k 31. 12. 2007</t>
  </si>
  <si>
    <t>Ostatné fondy</t>
  </si>
  <si>
    <t>Záväzky voči zamestnancom a ostatné záväzky voči zamestnancom</t>
  </si>
  <si>
    <t>Tabuľka č. 2</t>
  </si>
  <si>
    <t xml:space="preserve">Stav a pohyb dlhodobého nehmotného a dlhodobého hmotného majetku </t>
  </si>
  <si>
    <t>Číslo účtu, druh majetku</t>
  </si>
  <si>
    <t>Prírastky</t>
  </si>
  <si>
    <t>Úbytky</t>
  </si>
  <si>
    <t xml:space="preserve">Konečný zostatok </t>
  </si>
  <si>
    <t>013 - Softvér</t>
  </si>
  <si>
    <t>021 - Stavby</t>
  </si>
  <si>
    <t>022 - Stroje, prístroje a zariadenia</t>
  </si>
  <si>
    <t>023 - Dopravné prostriedky</t>
  </si>
  <si>
    <t>031 - Pozemky</t>
  </si>
  <si>
    <t>032 - Umelecké diela a zbierky</t>
  </si>
  <si>
    <t>SPOLU dlhodobý nehmotný a hmotný majetok</t>
  </si>
  <si>
    <t xml:space="preserve">       r. 1 až 6</t>
  </si>
  <si>
    <t>041 - Obstaranie dlhodobého nehmotného majetku</t>
  </si>
  <si>
    <t>042 - Obstaranie dlhodobého hmotného majetku</t>
  </si>
  <si>
    <t>SPOLU obstaranie dlhodobého nehmotného</t>
  </si>
  <si>
    <t xml:space="preserve">             a dlhodobého hmotného majetku</t>
  </si>
  <si>
    <t xml:space="preserve">         r. 8 a 9</t>
  </si>
  <si>
    <t xml:space="preserve">SPOLU oprávky </t>
  </si>
  <si>
    <t xml:space="preserve">SPOLU </t>
  </si>
  <si>
    <t>Tabuľka č. 3</t>
  </si>
  <si>
    <t xml:space="preserve">Prehľad o obstarávaní a zaradení dlhodobého nehmotného a dlhodobého hmotného majetku </t>
  </si>
  <si>
    <t xml:space="preserve">R. č. </t>
  </si>
  <si>
    <t>Softvér</t>
  </si>
  <si>
    <t>Stavby</t>
  </si>
  <si>
    <t>Stroje, zariadenia a technika</t>
  </si>
  <si>
    <t>Dopravné prostriedky</t>
  </si>
  <si>
    <t>Projektová dokumnetá-cia</t>
  </si>
  <si>
    <t>SPOLU</t>
  </si>
  <si>
    <t>Nákup nového dlhodobého majetku</t>
  </si>
  <si>
    <t xml:space="preserve">Zaradenie dlhodobého majetku do dlhodobého nehmotného </t>
  </si>
  <si>
    <t>Zaradenie dlhodobého majetku preberacími protokolmi - pobočky</t>
  </si>
  <si>
    <t xml:space="preserve">Zaradenie dlhodobého nehmotného a dlhodobého </t>
  </si>
  <si>
    <t>Pobočka</t>
  </si>
  <si>
    <t>Pohľadávky na poistnom a príspevkoch na SDS celkom ( účet 316 )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</si>
  <si>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</si>
  <si>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</si>
  <si>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</si>
  <si>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</si>
  <si>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</si>
  <si>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</si>
  <si>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</si>
  <si>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</si>
  <si>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</si>
  <si>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</si>
  <si>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</si>
  <si>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</si>
  <si>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</si>
  <si>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</si>
  <si>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</si>
  <si>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</si>
  <si>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</si>
  <si>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</si>
  <si>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</si>
  <si>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</si>
  <si>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</si>
  <si>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</si>
  <si>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</si>
  <si>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</si>
  <si>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</si>
  <si>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</si>
  <si>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</si>
  <si>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</si>
  <si>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</si>
  <si>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</si>
  <si>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</si>
  <si>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</si>
  <si>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</si>
  <si>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</si>
  <si>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</si>
  <si>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</si>
  <si>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</si>
  <si>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</si>
  <si>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 xml:space="preserve">Zostatok na bankových účtoch podľa základných okruhov činností v organizačných zložkách </t>
  </si>
  <si>
    <t>Číslo</t>
  </si>
  <si>
    <t xml:space="preserve">Druhy pohľadávok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</si>
  <si>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</si>
  <si>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</si>
  <si>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</si>
  <si>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</si>
  <si>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</si>
  <si>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</si>
  <si>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</si>
  <si>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</si>
  <si>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SP pobočky</t>
  </si>
  <si>
    <t>Ústredie</t>
  </si>
  <si>
    <t>SP spolu</t>
  </si>
  <si>
    <t>Nezaradené investície</t>
  </si>
  <si>
    <t>Stav k 31. 12. 2008</t>
  </si>
  <si>
    <t xml:space="preserve">Prechodné účty  ( výnosy budúcich období) </t>
  </si>
  <si>
    <t>výdavky budúcich období)</t>
  </si>
  <si>
    <t xml:space="preserve">  r. 7+10-11</t>
  </si>
  <si>
    <t>Ukazovateľ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</si>
  <si>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</si>
  <si>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</si>
  <si>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</si>
  <si>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</si>
  <si>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</si>
  <si>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</si>
  <si>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</si>
  <si>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</si>
  <si>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</si>
  <si>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</si>
  <si>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</si>
  <si>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</si>
  <si>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</si>
  <si>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</si>
  <si>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</si>
  <si>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</si>
  <si>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>z toho prostriedky zo ŠFA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</si>
  <si>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</si>
  <si>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</si>
  <si>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</si>
  <si>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</si>
  <si>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</si>
  <si>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</si>
  <si>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</si>
  <si>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</si>
  <si>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</si>
  <si>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</si>
  <si>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</si>
  <si>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</si>
  <si>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</si>
  <si>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ostatných príjmov</t>
  </si>
  <si>
    <t xml:space="preserve"> - z Európskeho sociálneho fondu</t>
  </si>
  <si>
    <t>Príjmy  celkom</t>
  </si>
  <si>
    <t xml:space="preserve">    povinne  poistená SZČO</t>
  </si>
  <si>
    <t xml:space="preserve">    dobrovoľne  poistená osoba</t>
  </si>
  <si>
    <t>v Euro</t>
  </si>
  <si>
    <t>k 31.12.2009</t>
  </si>
  <si>
    <t>v  Eur</t>
  </si>
  <si>
    <t>k 1. 1. 2009</t>
  </si>
  <si>
    <t>073 1 - Oprávky k softvéru</t>
  </si>
  <si>
    <t>081 1 - Oprávky k stavbám</t>
  </si>
  <si>
    <t>082 1 - Oprávky k strojom, prístrojom a zariadeniam</t>
  </si>
  <si>
    <t>083 1 - Oprávky k dopravným prostriedkom</t>
  </si>
  <si>
    <t>r. 11 až 14</t>
  </si>
  <si>
    <t>Pozemky</t>
  </si>
  <si>
    <t>1 až 6</t>
  </si>
  <si>
    <t>Začiatočný zostatok k 1. 1. 2009</t>
  </si>
  <si>
    <r>
      <t xml:space="preserve">Prírastky spolu                                                                  </t>
    </r>
    <r>
      <rPr>
        <sz val="12"/>
        <rFont val="Arial CE"/>
        <family val="0"/>
      </rPr>
      <t xml:space="preserve">r. 2        </t>
    </r>
    <r>
      <rPr>
        <b/>
        <sz val="12"/>
        <rFont val="Arial CE"/>
        <family val="2"/>
      </rPr>
      <t xml:space="preserve">                                                      </t>
    </r>
  </si>
  <si>
    <t>hmotného majetku                                                      r.4 až 5</t>
  </si>
  <si>
    <t>pohľadávky na poistnom na základe výkazu, prihlášky evidované v účtovníctve (aj pred lehotou splatnosti) (účty 31611 a 316911)</t>
  </si>
  <si>
    <t>Stav k 31. 12. 2009</t>
  </si>
  <si>
    <t>v Eur</t>
  </si>
  <si>
    <t>Stav a pohyb dlhodobých a krátkodobých  pohľadávok k 31. 12. 2009</t>
  </si>
  <si>
    <r>
      <t>Sociálnej poisťovne k 31. 12. 2009</t>
    </r>
    <r>
      <rPr>
        <sz val="14"/>
        <rFont val="Arial CE"/>
        <family val="0"/>
      </rPr>
      <t xml:space="preserve"> </t>
    </r>
  </si>
  <si>
    <t>Zúčtovanie dávok od štátu</t>
  </si>
  <si>
    <t>Prehľad o tvorbe a čerpaní fondov k 31. 12. 2009</t>
  </si>
  <si>
    <t>k 31. 12. 2009</t>
  </si>
  <si>
    <t>k 1.1.2009</t>
  </si>
  <si>
    <t>(riadok 032 a 037 súvahy)        r.4 až 12</t>
  </si>
  <si>
    <t xml:space="preserve">(riadok 033 a 038 súvahy)        r.14 a15 </t>
  </si>
  <si>
    <t>(riadok 034 a 043 súvahy)       r. 17 až 22</t>
  </si>
  <si>
    <t>Dotácie a ostatné zúčtovanie so štátnym rozpočtom 
(riadok 042 súvahy)                 r. 23 až 25</t>
  </si>
  <si>
    <t>Zúčtovanie štátnych dávok</t>
  </si>
  <si>
    <t xml:space="preserve">(riadok  031 a 036 súvahy)          r. 2 </t>
  </si>
  <si>
    <t xml:space="preserve">Ostatné krátkodobé pohľadávky </t>
  </si>
  <si>
    <t>DLHODOBÉ A KRÁTKODOBÉ POHĽADÁVKY SPOLU 
(riadok 030 a  035 súvahy) r. 1, 3, 13,16,22,25</t>
  </si>
  <si>
    <t>Tabuľka č. 4</t>
  </si>
  <si>
    <t>Ostaté krátkodobé pohľadávky                                         378</t>
  </si>
  <si>
    <t>Dotácie a ostatné zúčtovanie so štátnym rozpočtom     346</t>
  </si>
  <si>
    <t xml:space="preserve">Graf </t>
  </si>
  <si>
    <t>Nevyfakrúrované dodávky</t>
  </si>
  <si>
    <t>Zúčtovanie poistného zarok 1993</t>
  </si>
  <si>
    <t>PRECHODNÉ ÚČTY AKTÍV A PASÍV (riadok 104 a 105 súvahy)</t>
  </si>
  <si>
    <t>078, 085</t>
  </si>
  <si>
    <t>084,087,088</t>
  </si>
  <si>
    <t>104,105</t>
  </si>
  <si>
    <t>076</t>
  </si>
  <si>
    <t>Pohľadávky Sociálnej poisťovne na poistnom a príspevkoch na SDS podľa druhov k 31. 12. 2009 (v Eur)</t>
  </si>
  <si>
    <t>v tis.  Eur</t>
  </si>
  <si>
    <t>Skutočnosť za rok 2008</t>
  </si>
  <si>
    <t>Schválený rozpočet na rok 2009 */</t>
  </si>
  <si>
    <t>Skutočnosť k 31. 12. 2009</t>
  </si>
  <si>
    <t>Rozdiel stĺ. 3-2</t>
  </si>
  <si>
    <t>% plnenia stĺ. 3/2</t>
  </si>
  <si>
    <t>b) poistné - dobrovoľný návrat do I. piliera z II. piliera</t>
  </si>
  <si>
    <t xml:space="preserve">c) štát </t>
  </si>
  <si>
    <t xml:space="preserve">d) Sociálna poisťovňa </t>
  </si>
  <si>
    <t>e) pokuty a penále</t>
  </si>
  <si>
    <t>f) dlžné poistné</t>
  </si>
  <si>
    <t>g) ostatné príjmy</t>
  </si>
  <si>
    <t xml:space="preserve"> - z príspevkov na SDS  (EAO)</t>
  </si>
  <si>
    <t xml:space="preserve"> - z príspevkov na SDS  (štát)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</si>
  <si>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</si>
  <si>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</si>
  <si>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</si>
  <si>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k) z Európskeho sociálneho fondu</t>
  </si>
  <si>
    <t>Tabuľka č. 9</t>
  </si>
  <si>
    <t>Nezaradený dlhodobý majetok k 31.12. 2009              r. 1+3-6</t>
  </si>
  <si>
    <t>CUDZIE ZDROJE SOCIÁLNEJ POISŤOVNE</t>
  </si>
  <si>
    <t>a zdravotnými poisťovňami                                                                          (336)</t>
  </si>
  <si>
    <t>Daňové záväzky                                                                                          (342)</t>
  </si>
  <si>
    <t>Záväzky z obchodného styku                                                   (321 až 329, 323)</t>
  </si>
  <si>
    <t>Záväzky voči zamestnancom                                                             (331 + 333)</t>
  </si>
  <si>
    <t>Plnenie rozpočtu príjmov, výdavkov (nákladov) a tvorba fondov Sociálnej poisťovne k 31.12.2009</t>
  </si>
  <si>
    <t>Rozpis rozpočtu na rok 2009  **/</t>
  </si>
  <si>
    <t>strana 1</t>
  </si>
  <si>
    <t>strana 2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</si>
  <si>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</si>
  <si>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</si>
  <si>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</si>
  <si>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</si>
  <si>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</si>
  <si>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</si>
  <si>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</si>
  <si>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</si>
  <si>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</si>
  <si>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</si>
  <si>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</si>
  <si>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</si>
  <si>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</si>
  <si>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</si>
  <si>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</si>
  <si>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</si>
  <si>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 xml:space="preserve"> z Európskeho sociálneho fondu</t>
  </si>
  <si>
    <t>Prevod z minulých rokov **/</t>
  </si>
  <si>
    <t>z toho: z Európskeho sociálneho fondu</t>
  </si>
  <si>
    <t>Tvorba fondov celkom</t>
  </si>
  <si>
    <t>Použitie prostriedkov jednotlivých fondov</t>
  </si>
  <si>
    <t>z toho: poistné na starobné poistenie</t>
  </si>
  <si>
    <t>Bilančný rozdiel v bežnom roku</t>
  </si>
  <si>
    <t>.</t>
  </si>
  <si>
    <t>Bilančný rozdiel celkom</t>
  </si>
  <si>
    <t>Bilančný rozdiel po vykrytí deficitu</t>
  </si>
  <si>
    <t>*/ Údaje v stĺ. 2 sú schválené uznesením NR SR  č. 1192 zo 4. decembra 2008</t>
  </si>
  <si>
    <t xml:space="preserve">**/ Prevod fin. prostriedkov v stĺ. č. 3  je v súlade so schválenou  účtovnou závierkou Sociálnej poisťovne za rok 2008 </t>
  </si>
  <si>
    <t xml:space="preserve">      uznesením NR SR č. 1539 z 24. júna 2009 </t>
  </si>
  <si>
    <t>Príspevky na starobné dôchodkové sporenie</t>
  </si>
  <si>
    <t>v tis. Eur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</si>
  <si>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</si>
  <si>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</si>
  <si>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</si>
  <si>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</si>
  <si>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</si>
  <si>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Postúpené príspevky na SDS</t>
  </si>
  <si>
    <t>príspevky postúpené za EAO</t>
  </si>
  <si>
    <t>v tom: zamestnávateľ</t>
  </si>
  <si>
    <t xml:space="preserve">           povinne dôchodkovo poistená SZČO</t>
  </si>
  <si>
    <t xml:space="preserve">           dobrovoľne dôchodkovo poistená osoba</t>
  </si>
  <si>
    <t>príspevky postúpené ústredím za štát</t>
  </si>
  <si>
    <t>príspevky postúpené ústredím za Sociálnu poisťovňu</t>
  </si>
  <si>
    <t>zúčtované penále zo správneho fondu</t>
  </si>
  <si>
    <t>uhradené príspevky zo ZFGP</t>
  </si>
  <si>
    <t>strana 3</t>
  </si>
  <si>
    <t xml:space="preserve">                                - Prechodné účty pasív k 31. 12. 2008 vo väzbe na riadky súvahy</t>
  </si>
  <si>
    <t xml:space="preserve">Sociálny fond (riadok 082 súvahy)                         </t>
  </si>
  <si>
    <t>Záväzky z obchodného styku (r. 084,086 až 088 a 098 súvahy)  r.3,7,15</t>
  </si>
  <si>
    <t>Dodávatelia a ostatné záväzky (r. 086, 087 a 088 súvahy)           r.4 až 6</t>
  </si>
  <si>
    <t xml:space="preserve">Iné záväzky (údaj z riadku 098  súvahy)                                          r.8 až 14 </t>
  </si>
  <si>
    <t>(riadok 076 súvahy)                                                                          r, 25 a 26</t>
  </si>
  <si>
    <t xml:space="preserve">                                - Stav a pohyb dlhodobých a krátkodobých záväzkov k 31.12.2009 podľa okruhov činností vo väzbe na riadky súvahy</t>
  </si>
  <si>
    <t>Ostatné dlhodobé záväzky ( riadok 084 súvahy )                          r.16</t>
  </si>
  <si>
    <t>Záväzky voči zamestnancom (riadok 091 súvahy)                       r. 18 a 19</t>
  </si>
  <si>
    <t xml:space="preserve">poisťovňami (riadok 092 súvahy)                                                      r. 21                                   </t>
  </si>
  <si>
    <t>Daňové záväzky (riadok 093 súvahy)                                               r.23 a 24</t>
  </si>
  <si>
    <t>(riadok 078 a 085 súvahy)                                                        r, 1,2,17,,20,22</t>
  </si>
  <si>
    <t>Sociálny fond                                                                                               (956)</t>
  </si>
  <si>
    <t>PRECHODNÉ ÚČTY PASÍV                                                                (383+384)</t>
  </si>
  <si>
    <t xml:space="preserve">                                Rekapitulácia - väzba na účtovný výkaz (Súvaha  Úč SP 1-01)</t>
  </si>
</sst>
</file>

<file path=xl/styles.xml><?xml version="1.0" encoding="utf-8"?>
<styleSheet xmlns="http://schemas.openxmlformats.org/spreadsheetml/2006/main">
  <numFmts count="5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  <numFmt numFmtId="165" formatCode="#,##0_ ;\-#,##0\ "/>
    <numFmt numFmtId="166" formatCode="0.0%"/>
    <numFmt numFmtId="167" formatCode="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_-* #,##0.00\ _€_-;\-* #,##0.00\ _€_-;_-* &quot;-&quot;??\ _€_-;_-@_-"/>
    <numFmt numFmtId="181" formatCode="#,##0.00\ _S_k"/>
    <numFmt numFmtId="182" formatCode="#,##0.00\ &quot;Sk&quot;"/>
    <numFmt numFmtId="183" formatCode="000,000"/>
    <numFmt numFmtId="184" formatCode="00,000,000"/>
    <numFmt numFmtId="185" formatCode="#,##0.00_ ;[Red]\-#,##0.00\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[$-41B]d\.\ mmmm\ yyyy"/>
    <numFmt numFmtId="194" formatCode="000\ 00"/>
    <numFmt numFmtId="195" formatCode="0;[Red]0"/>
    <numFmt numFmtId="196" formatCode="#,##0.00;[Red]#,##0.00"/>
    <numFmt numFmtId="197" formatCode="#,##0.00&quot; Sk&quot;;\-#,##0.00&quot; Sk&quot;"/>
    <numFmt numFmtId="198" formatCode="#,##0.0"/>
    <numFmt numFmtId="199" formatCode="#,##0.00\ _S_k;[Red]#,##0.00\ _S_k"/>
    <numFmt numFmtId="200" formatCode="#,##0.00\ &quot;Sk&quot;;[Red]#,##0.00\ &quot;Sk&quot;"/>
    <numFmt numFmtId="201" formatCode="0.00_ ;[Red]\-0.00\ "/>
    <numFmt numFmtId="202" formatCode="0.0"/>
    <numFmt numFmtId="203" formatCode="dd/mm/yy;@"/>
    <numFmt numFmtId="204" formatCode="0_ ;[Red]\-0\ "/>
    <numFmt numFmtId="205" formatCode="#,##0.0\ _S_k"/>
    <numFmt numFmtId="206" formatCode="d/m/yy;@"/>
    <numFmt numFmtId="207" formatCode="mmmm\ yy"/>
    <numFmt numFmtId="208" formatCode="000.0"/>
    <numFmt numFmtId="209" formatCode="000.00"/>
    <numFmt numFmtId="210" formatCode="#,##0_ ;[Red]\-#,##0\ "/>
    <numFmt numFmtId="211" formatCode="[$-41B]mmmm\ yy;@"/>
    <numFmt numFmtId="212" formatCode="00000"/>
    <numFmt numFmtId="213" formatCode="0.00_ ;\-0.00\ "/>
  </numFmts>
  <fonts count="2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sz val="14"/>
      <name val="Arial CE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b/>
      <sz val="11"/>
      <name val="Arial"/>
      <family val="2"/>
    </font>
    <font>
      <sz val="12"/>
      <name val="Arial"/>
      <family val="2"/>
    </font>
    <font>
      <b/>
      <sz val="16.5"/>
      <name val="Arial"/>
      <family val="2"/>
    </font>
    <font>
      <sz val="14.5"/>
      <name val="Arial"/>
      <family val="0"/>
    </font>
    <font>
      <b/>
      <sz val="10.25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gray125">
        <bgColor indexed="47"/>
      </patternFill>
    </fill>
    <fill>
      <patternFill patternType="gray125"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63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6" fillId="0" borderId="0">
      <alignment/>
      <protection/>
    </xf>
    <xf numFmtId="3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49" fontId="17" fillId="0" borderId="0">
      <alignment/>
      <protection/>
    </xf>
    <xf numFmtId="0" fontId="18" fillId="0" borderId="0">
      <alignment/>
      <protection/>
    </xf>
  </cellStyleXfs>
  <cellXfs count="7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shrinkToFit="1"/>
    </xf>
    <xf numFmtId="49" fontId="2" fillId="0" borderId="0" xfId="0" applyNumberFormat="1" applyFont="1" applyBorder="1" applyAlignment="1">
      <alignment horizontal="right" shrinkToFi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shrinkToFit="1"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23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6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" fontId="0" fillId="0" borderId="8" xfId="0" applyNumberFormat="1" applyBorder="1" applyAlignment="1">
      <alignment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4" fontId="6" fillId="0" borderId="9" xfId="0" applyNumberFormat="1" applyFont="1" applyBorder="1" applyAlignment="1">
      <alignment horizontal="right" shrinkToFit="1"/>
    </xf>
    <xf numFmtId="0" fontId="6" fillId="0" borderId="24" xfId="0" applyFont="1" applyBorder="1" applyAlignment="1">
      <alignment/>
    </xf>
    <xf numFmtId="4" fontId="1" fillId="0" borderId="9" xfId="0" applyNumberFormat="1" applyFont="1" applyBorder="1" applyAlignment="1">
      <alignment shrinkToFit="1"/>
    </xf>
    <xf numFmtId="0" fontId="1" fillId="0" borderId="3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/>
    </xf>
    <xf numFmtId="14" fontId="1" fillId="3" borderId="38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3" borderId="40" xfId="0" applyFont="1" applyFill="1" applyBorder="1" applyAlignment="1">
      <alignment/>
    </xf>
    <xf numFmtId="0" fontId="1" fillId="3" borderId="38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left"/>
    </xf>
    <xf numFmtId="0" fontId="1" fillId="6" borderId="42" xfId="0" applyFont="1" applyFill="1" applyBorder="1" applyAlignment="1">
      <alignment horizontal="center"/>
    </xf>
    <xf numFmtId="49" fontId="1" fillId="6" borderId="43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/>
    </xf>
    <xf numFmtId="14" fontId="1" fillId="3" borderId="42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14" fontId="1" fillId="3" borderId="38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/>
    </xf>
    <xf numFmtId="0" fontId="1" fillId="6" borderId="40" xfId="0" applyFont="1" applyFill="1" applyBorder="1" applyAlignment="1">
      <alignment/>
    </xf>
    <xf numFmtId="0" fontId="1" fillId="6" borderId="3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44" xfId="0" applyNumberFormat="1" applyFont="1" applyFill="1" applyBorder="1" applyAlignment="1">
      <alignment/>
    </xf>
    <xf numFmtId="3" fontId="6" fillId="3" borderId="45" xfId="0" applyNumberFormat="1" applyFont="1" applyFill="1" applyBorder="1" applyAlignment="1">
      <alignment/>
    </xf>
    <xf numFmtId="3" fontId="6" fillId="3" borderId="12" xfId="0" applyNumberFormat="1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6" fillId="0" borderId="0" xfId="0" applyFont="1" applyAlignment="1">
      <alignment horizontal="right"/>
    </xf>
    <xf numFmtId="4" fontId="13" fillId="7" borderId="46" xfId="0" applyNumberFormat="1" applyFont="1" applyFill="1" applyBorder="1" applyAlignment="1">
      <alignment horizontal="center" vertical="center"/>
    </xf>
    <xf numFmtId="4" fontId="13" fillId="7" borderId="47" xfId="0" applyNumberFormat="1" applyFont="1" applyFill="1" applyBorder="1" applyAlignment="1">
      <alignment horizontal="center" vertical="center"/>
    </xf>
    <xf numFmtId="4" fontId="13" fillId="7" borderId="47" xfId="0" applyNumberFormat="1" applyFont="1" applyFill="1" applyBorder="1" applyAlignment="1">
      <alignment horizontal="center" vertical="center" wrapText="1"/>
    </xf>
    <xf numFmtId="4" fontId="13" fillId="7" borderId="48" xfId="0" applyNumberFormat="1" applyFont="1" applyFill="1" applyBorder="1" applyAlignment="1">
      <alignment horizontal="center" vertical="center" wrapText="1"/>
    </xf>
    <xf numFmtId="167" fontId="0" fillId="0" borderId="34" xfId="0" applyNumberFormat="1" applyFont="1" applyFill="1" applyBorder="1" applyAlignment="1">
      <alignment horizontal="center"/>
    </xf>
    <xf numFmtId="4" fontId="12" fillId="0" borderId="33" xfId="0" applyNumberFormat="1" applyFont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4" fontId="12" fillId="0" borderId="9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12" fillId="0" borderId="25" xfId="0" applyNumberFormat="1" applyFont="1" applyFill="1" applyBorder="1" applyAlignment="1">
      <alignment/>
    </xf>
    <xf numFmtId="4" fontId="12" fillId="0" borderId="34" xfId="26" applyNumberFormat="1" applyFont="1" applyBorder="1" applyAlignment="1">
      <alignment/>
      <protection/>
    </xf>
    <xf numFmtId="4" fontId="0" fillId="8" borderId="34" xfId="0" applyNumberFormat="1" applyFont="1" applyFill="1" applyBorder="1" applyAlignment="1">
      <alignment horizontal="left"/>
    </xf>
    <xf numFmtId="4" fontId="12" fillId="2" borderId="34" xfId="0" applyNumberFormat="1" applyFont="1" applyFill="1" applyBorder="1" applyAlignment="1">
      <alignment horizontal="left"/>
    </xf>
    <xf numFmtId="4" fontId="0" fillId="2" borderId="34" xfId="0" applyNumberFormat="1" applyFont="1" applyFill="1" applyBorder="1" applyAlignment="1">
      <alignment horizontal="left"/>
    </xf>
    <xf numFmtId="4" fontId="12" fillId="0" borderId="34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167" fontId="0" fillId="0" borderId="49" xfId="0" applyNumberFormat="1" applyFont="1" applyFill="1" applyBorder="1" applyAlignment="1">
      <alignment horizontal="center"/>
    </xf>
    <xf numFmtId="4" fontId="0" fillId="2" borderId="49" xfId="0" applyNumberFormat="1" applyFont="1" applyFill="1" applyBorder="1" applyAlignment="1">
      <alignment horizontal="left"/>
    </xf>
    <xf numFmtId="4" fontId="12" fillId="0" borderId="14" xfId="0" applyNumberFormat="1" applyFont="1" applyFill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0" fontId="13" fillId="7" borderId="28" xfId="0" applyFont="1" applyFill="1" applyBorder="1" applyAlignment="1">
      <alignment/>
    </xf>
    <xf numFmtId="4" fontId="13" fillId="7" borderId="23" xfId="0" applyNumberFormat="1" applyFont="1" applyFill="1" applyBorder="1" applyAlignment="1">
      <alignment/>
    </xf>
    <xf numFmtId="4" fontId="13" fillId="7" borderId="51" xfId="0" applyNumberFormat="1" applyFont="1" applyFill="1" applyBorder="1" applyAlignment="1">
      <alignment/>
    </xf>
    <xf numFmtId="4" fontId="13" fillId="7" borderId="52" xfId="0" applyNumberFormat="1" applyFont="1" applyFill="1" applyBorder="1" applyAlignment="1">
      <alignment/>
    </xf>
    <xf numFmtId="167" fontId="2" fillId="0" borderId="53" xfId="0" applyNumberFormat="1" applyFont="1" applyFill="1" applyBorder="1" applyAlignment="1">
      <alignment horizontal="center"/>
    </xf>
    <xf numFmtId="0" fontId="13" fillId="0" borderId="53" xfId="0" applyFont="1" applyBorder="1" applyAlignment="1">
      <alignment/>
    </xf>
    <xf numFmtId="4" fontId="13" fillId="0" borderId="54" xfId="0" applyNumberFormat="1" applyFont="1" applyFill="1" applyBorder="1" applyAlignment="1">
      <alignment/>
    </xf>
    <xf numFmtId="4" fontId="13" fillId="0" borderId="55" xfId="0" applyNumberFormat="1" applyFont="1" applyFill="1" applyBorder="1" applyAlignment="1">
      <alignment/>
    </xf>
    <xf numFmtId="4" fontId="13" fillId="0" borderId="56" xfId="0" applyNumberFormat="1" applyFont="1" applyBorder="1" applyAlignment="1">
      <alignment/>
    </xf>
    <xf numFmtId="4" fontId="13" fillId="0" borderId="56" xfId="0" applyNumberFormat="1" applyFont="1" applyBorder="1" applyAlignment="1">
      <alignment/>
    </xf>
    <xf numFmtId="4" fontId="13" fillId="0" borderId="56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4" fontId="13" fillId="7" borderId="53" xfId="0" applyNumberFormat="1" applyFont="1" applyFill="1" applyBorder="1" applyAlignment="1">
      <alignment/>
    </xf>
    <xf numFmtId="4" fontId="13" fillId="7" borderId="58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 horizontal="center"/>
    </xf>
    <xf numFmtId="3" fontId="1" fillId="3" borderId="39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3" fillId="3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3" fontId="3" fillId="3" borderId="38" xfId="0" applyNumberFormat="1" applyFont="1" applyFill="1" applyBorder="1" applyAlignment="1">
      <alignment horizontal="center" vertical="top"/>
    </xf>
    <xf numFmtId="3" fontId="3" fillId="3" borderId="39" xfId="0" applyNumberFormat="1" applyFont="1" applyFill="1" applyBorder="1" applyAlignment="1">
      <alignment horizontal="center" vertical="top"/>
    </xf>
    <xf numFmtId="0" fontId="3" fillId="4" borderId="53" xfId="0" applyFont="1" applyFill="1" applyBorder="1" applyAlignment="1">
      <alignment horizontal="center" vertical="center"/>
    </xf>
    <xf numFmtId="3" fontId="3" fillId="4" borderId="51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top"/>
    </xf>
    <xf numFmtId="3" fontId="3" fillId="4" borderId="61" xfId="0" applyNumberFormat="1" applyFont="1" applyFill="1" applyBorder="1" applyAlignment="1">
      <alignment horizontal="center" vertical="top"/>
    </xf>
    <xf numFmtId="3" fontId="7" fillId="0" borderId="33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6" borderId="49" xfId="0" applyNumberFormat="1" applyFont="1" applyFill="1" applyBorder="1" applyAlignment="1">
      <alignment/>
    </xf>
    <xf numFmtId="3" fontId="3" fillId="6" borderId="30" xfId="0" applyNumberFormat="1" applyFont="1" applyFill="1" applyBorder="1" applyAlignment="1">
      <alignment/>
    </xf>
    <xf numFmtId="3" fontId="3" fillId="6" borderId="37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3" fontId="1" fillId="4" borderId="19" xfId="0" applyNumberFormat="1" applyFont="1" applyFill="1" applyBorder="1" applyAlignment="1">
      <alignment horizontal="center" vertical="center"/>
    </xf>
    <xf numFmtId="3" fontId="1" fillId="4" borderId="6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9" borderId="14" xfId="0" applyFont="1" applyFill="1" applyBorder="1" applyAlignment="1">
      <alignment vertical="center"/>
    </xf>
    <xf numFmtId="0" fontId="6" fillId="0" borderId="32" xfId="0" applyFont="1" applyBorder="1" applyAlignment="1">
      <alignment shrinkToFit="1"/>
    </xf>
    <xf numFmtId="0" fontId="6" fillId="0" borderId="33" xfId="0" applyFont="1" applyBorder="1" applyAlignment="1">
      <alignment/>
    </xf>
    <xf numFmtId="0" fontId="1" fillId="9" borderId="3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3" fontId="7" fillId="2" borderId="18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3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3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2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7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6" fillId="0" borderId="54" xfId="0" applyFont="1" applyBorder="1" applyAlignment="1">
      <alignment vertical="center"/>
    </xf>
    <xf numFmtId="0" fontId="1" fillId="6" borderId="40" xfId="0" applyFont="1" applyFill="1" applyBorder="1" applyAlignment="1">
      <alignment horizontal="left" wrapText="1"/>
    </xf>
    <xf numFmtId="3" fontId="1" fillId="6" borderId="3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6" fillId="0" borderId="64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/>
    </xf>
    <xf numFmtId="49" fontId="2" fillId="4" borderId="47" xfId="0" applyNumberFormat="1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top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6" borderId="37" xfId="0" applyNumberFormat="1" applyFont="1" applyFill="1" applyBorder="1" applyAlignment="1">
      <alignment/>
    </xf>
    <xf numFmtId="3" fontId="1" fillId="4" borderId="66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9" borderId="37" xfId="0" applyNumberFormat="1" applyFont="1" applyFill="1" applyBorder="1" applyAlignment="1">
      <alignment horizontal="right" vertical="center"/>
    </xf>
    <xf numFmtId="4" fontId="1" fillId="9" borderId="50" xfId="0" applyNumberFormat="1" applyFont="1" applyFill="1" applyBorder="1" applyAlignment="1">
      <alignment horizontal="right" vertical="center"/>
    </xf>
    <xf numFmtId="2" fontId="6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50" xfId="0" applyNumberFormat="1" applyFont="1" applyBorder="1" applyAlignment="1">
      <alignment horizontal="right" shrinkToFit="1"/>
    </xf>
    <xf numFmtId="164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/>
    </xf>
    <xf numFmtId="0" fontId="1" fillId="0" borderId="49" xfId="0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 horizontal="right"/>
    </xf>
    <xf numFmtId="164" fontId="7" fillId="2" borderId="4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 horizontal="right"/>
    </xf>
    <xf numFmtId="164" fontId="7" fillId="2" borderId="18" xfId="0" applyNumberFormat="1" applyFont="1" applyFill="1" applyBorder="1" applyAlignment="1">
      <alignment/>
    </xf>
    <xf numFmtId="164" fontId="7" fillId="2" borderId="63" xfId="0" applyNumberFormat="1" applyFont="1" applyFill="1" applyBorder="1" applyAlignment="1">
      <alignment/>
    </xf>
    <xf numFmtId="164" fontId="7" fillId="2" borderId="13" xfId="0" applyNumberFormat="1" applyFont="1" applyFill="1" applyBorder="1" applyAlignment="1">
      <alignment horizontal="right"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25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164" fontId="7" fillId="0" borderId="67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7" fillId="0" borderId="68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2" borderId="12" xfId="0" applyNumberFormat="1" applyFont="1" applyFill="1" applyBorder="1" applyAlignment="1">
      <alignment/>
    </xf>
    <xf numFmtId="164" fontId="7" fillId="0" borderId="18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right"/>
    </xf>
    <xf numFmtId="213" fontId="7" fillId="2" borderId="12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7" fillId="2" borderId="12" xfId="0" applyNumberFormat="1" applyFont="1" applyFill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4" fontId="3" fillId="6" borderId="50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37" xfId="0" applyNumberFormat="1" applyFont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/>
    </xf>
    <xf numFmtId="4" fontId="6" fillId="0" borderId="50" xfId="0" applyNumberFormat="1" applyFont="1" applyFill="1" applyBorder="1" applyAlignment="1">
      <alignment/>
    </xf>
    <xf numFmtId="0" fontId="6" fillId="0" borderId="29" xfId="0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wrapText="1"/>
    </xf>
    <xf numFmtId="0" fontId="6" fillId="0" borderId="6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1" fillId="6" borderId="38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1" fillId="6" borderId="38" xfId="0" applyNumberFormat="1" applyFont="1" applyFill="1" applyBorder="1" applyAlignment="1">
      <alignment/>
    </xf>
    <xf numFmtId="4" fontId="6" fillId="0" borderId="6" xfId="0" applyNumberFormat="1" applyFont="1" applyBorder="1" applyAlignment="1">
      <alignment/>
    </xf>
    <xf numFmtId="4" fontId="1" fillId="6" borderId="39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1" fillId="6" borderId="39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4" fontId="6" fillId="0" borderId="70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4" fontId="1" fillId="0" borderId="38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1" fillId="0" borderId="39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6" borderId="17" xfId="0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1" fillId="6" borderId="18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" fillId="6" borderId="3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6" borderId="39" xfId="0" applyNumberFormat="1" applyFont="1" applyFill="1" applyBorder="1" applyAlignment="1">
      <alignment/>
    </xf>
    <xf numFmtId="4" fontId="1" fillId="6" borderId="25" xfId="0" applyNumberFormat="1" applyFont="1" applyFill="1" applyBorder="1" applyAlignment="1">
      <alignment/>
    </xf>
    <xf numFmtId="0" fontId="1" fillId="6" borderId="18" xfId="0" applyFont="1" applyFill="1" applyBorder="1" applyAlignment="1">
      <alignment horizontal="center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6" fillId="2" borderId="56" xfId="0" applyNumberFormat="1" applyFont="1" applyFill="1" applyBorder="1" applyAlignment="1">
      <alignment horizontal="right"/>
    </xf>
    <xf numFmtId="4" fontId="6" fillId="0" borderId="45" xfId="0" applyNumberFormat="1" applyFont="1" applyBorder="1" applyAlignment="1">
      <alignment/>
    </xf>
    <xf numFmtId="4" fontId="6" fillId="0" borderId="64" xfId="0" applyNumberFormat="1" applyFont="1" applyBorder="1" applyAlignment="1">
      <alignment horizontal="right" shrinkToFit="1"/>
    </xf>
    <xf numFmtId="4" fontId="6" fillId="0" borderId="72" xfId="0" applyNumberFormat="1" applyFont="1" applyBorder="1" applyAlignment="1">
      <alignment horizontal="right" shrinkToFit="1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" fillId="6" borderId="19" xfId="0" applyNumberFormat="1" applyFont="1" applyFill="1" applyBorder="1" applyAlignment="1">
      <alignment/>
    </xf>
    <xf numFmtId="4" fontId="1" fillId="6" borderId="73" xfId="0" applyNumberFormat="1" applyFont="1" applyFill="1" applyBorder="1" applyAlignment="1">
      <alignment/>
    </xf>
    <xf numFmtId="4" fontId="1" fillId="6" borderId="58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1" fillId="6" borderId="1" xfId="0" applyNumberFormat="1" applyFont="1" applyFill="1" applyBorder="1" applyAlignment="1">
      <alignment/>
    </xf>
    <xf numFmtId="4" fontId="1" fillId="6" borderId="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0" borderId="0" xfId="24" applyFont="1" applyFill="1">
      <alignment/>
      <protection/>
    </xf>
    <xf numFmtId="0" fontId="24" fillId="0" borderId="0" xfId="24" applyFont="1" applyFill="1">
      <alignment/>
      <protection/>
    </xf>
    <xf numFmtId="14" fontId="15" fillId="0" borderId="0" xfId="24" applyNumberFormat="1" applyFont="1" applyFill="1" applyAlignment="1">
      <alignment horizontal="center"/>
      <protection/>
    </xf>
    <xf numFmtId="14" fontId="25" fillId="0" borderId="0" xfId="24" applyNumberFormat="1" applyFont="1" applyFill="1" applyAlignment="1">
      <alignment horizontal="left"/>
      <protection/>
    </xf>
    <xf numFmtId="0" fontId="15" fillId="0" borderId="0" xfId="24" applyFont="1" applyFill="1" applyAlignment="1">
      <alignment horizontal="right"/>
      <protection/>
    </xf>
    <xf numFmtId="14" fontId="20" fillId="0" borderId="0" xfId="24" applyNumberFormat="1" applyFont="1" applyFill="1" applyAlignment="1">
      <alignment horizontal="center"/>
      <protection/>
    </xf>
    <xf numFmtId="0" fontId="4" fillId="0" borderId="0" xfId="24" applyFont="1" applyFill="1" applyBorder="1">
      <alignment/>
      <protection/>
    </xf>
    <xf numFmtId="3" fontId="15" fillId="0" borderId="0" xfId="24" applyNumberFormat="1" applyFont="1" applyFill="1">
      <alignment/>
      <protection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6" fillId="6" borderId="8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6" borderId="14" xfId="0" applyFont="1" applyFill="1" applyBorder="1" applyAlignment="1">
      <alignment/>
    </xf>
    <xf numFmtId="0" fontId="1" fillId="6" borderId="37" xfId="0" applyFont="1" applyFill="1" applyBorder="1" applyAlignment="1">
      <alignment/>
    </xf>
    <xf numFmtId="0" fontId="6" fillId="6" borderId="3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4" fontId="1" fillId="0" borderId="9" xfId="0" applyNumberFormat="1" applyFont="1" applyBorder="1" applyAlignment="1">
      <alignment horizontal="right" shrinkToFit="1"/>
    </xf>
    <xf numFmtId="2" fontId="1" fillId="0" borderId="37" xfId="0" applyNumberFormat="1" applyFont="1" applyBorder="1" applyAlignment="1">
      <alignment horizontal="right" shrinkToFit="1"/>
    </xf>
    <xf numFmtId="2" fontId="1" fillId="0" borderId="37" xfId="0" applyNumberFormat="1" applyFont="1" applyBorder="1" applyAlignment="1">
      <alignment horizontal="right" shrinkToFit="1"/>
    </xf>
    <xf numFmtId="49" fontId="1" fillId="0" borderId="37" xfId="0" applyNumberFormat="1" applyFont="1" applyBorder="1" applyAlignment="1">
      <alignment horizontal="right" shrinkToFit="1"/>
    </xf>
    <xf numFmtId="0" fontId="2" fillId="4" borderId="46" xfId="0" applyFont="1" applyFill="1" applyBorder="1" applyAlignment="1">
      <alignment horizontal="center" vertical="top"/>
    </xf>
    <xf numFmtId="49" fontId="2" fillId="4" borderId="56" xfId="0" applyNumberFormat="1" applyFont="1" applyFill="1" applyBorder="1" applyAlignment="1">
      <alignment horizontal="center"/>
    </xf>
    <xf numFmtId="3" fontId="19" fillId="0" borderId="8" xfId="24" applyNumberFormat="1" applyFont="1" applyFill="1" applyBorder="1">
      <alignment/>
      <protection/>
    </xf>
    <xf numFmtId="3" fontId="15" fillId="0" borderId="8" xfId="24" applyNumberFormat="1" applyFont="1" applyFill="1" applyBorder="1">
      <alignment/>
      <protection/>
    </xf>
    <xf numFmtId="3" fontId="19" fillId="0" borderId="4" xfId="24" applyNumberFormat="1" applyFont="1" applyFill="1" applyBorder="1">
      <alignment/>
      <protection/>
    </xf>
    <xf numFmtId="0" fontId="19" fillId="0" borderId="11" xfId="24" applyFont="1" applyFill="1" applyBorder="1">
      <alignment/>
      <protection/>
    </xf>
    <xf numFmtId="4" fontId="19" fillId="0" borderId="6" xfId="24" applyNumberFormat="1" applyFont="1" applyFill="1" applyBorder="1">
      <alignment/>
      <protection/>
    </xf>
    <xf numFmtId="0" fontId="15" fillId="0" borderId="7" xfId="24" applyFont="1" applyFill="1" applyBorder="1">
      <alignment/>
      <protection/>
    </xf>
    <xf numFmtId="3" fontId="15" fillId="0" borderId="9" xfId="24" applyNumberFormat="1" applyFont="1" applyFill="1" applyBorder="1">
      <alignment/>
      <protection/>
    </xf>
    <xf numFmtId="0" fontId="19" fillId="0" borderId="7" xfId="24" applyFont="1" applyFill="1" applyBorder="1">
      <alignment/>
      <protection/>
    </xf>
    <xf numFmtId="4" fontId="19" fillId="0" borderId="9" xfId="24" applyNumberFormat="1" applyFont="1" applyFill="1" applyBorder="1">
      <alignment/>
      <protection/>
    </xf>
    <xf numFmtId="4" fontId="15" fillId="0" borderId="9" xfId="24" applyNumberFormat="1" applyFont="1" applyFill="1" applyBorder="1">
      <alignment/>
      <protection/>
    </xf>
    <xf numFmtId="3" fontId="19" fillId="0" borderId="9" xfId="24" applyNumberFormat="1" applyFont="1" applyFill="1" applyBorder="1">
      <alignment/>
      <protection/>
    </xf>
    <xf numFmtId="0" fontId="15" fillId="0" borderId="14" xfId="24" applyFont="1" applyFill="1" applyBorder="1">
      <alignment/>
      <protection/>
    </xf>
    <xf numFmtId="3" fontId="15" fillId="0" borderId="37" xfId="24" applyNumberFormat="1" applyFont="1" applyFill="1" applyBorder="1">
      <alignment/>
      <protection/>
    </xf>
    <xf numFmtId="3" fontId="15" fillId="0" borderId="50" xfId="24" applyNumberFormat="1" applyFont="1" applyFill="1" applyBorder="1">
      <alignment/>
      <protection/>
    </xf>
    <xf numFmtId="0" fontId="15" fillId="10" borderId="40" xfId="24" applyFont="1" applyFill="1" applyBorder="1" applyAlignment="1">
      <alignment horizontal="center"/>
      <protection/>
    </xf>
    <xf numFmtId="0" fontId="15" fillId="10" borderId="38" xfId="24" applyFont="1" applyFill="1" applyBorder="1" applyAlignment="1">
      <alignment horizontal="center"/>
      <protection/>
    </xf>
    <xf numFmtId="0" fontId="24" fillId="10" borderId="38" xfId="24" applyFont="1" applyFill="1" applyBorder="1" applyAlignment="1">
      <alignment horizontal="center"/>
      <protection/>
    </xf>
    <xf numFmtId="0" fontId="15" fillId="10" borderId="39" xfId="24" applyFont="1" applyFill="1" applyBorder="1" applyAlignment="1">
      <alignment horizontal="center"/>
      <protection/>
    </xf>
    <xf numFmtId="0" fontId="19" fillId="11" borderId="65" xfId="24" applyFont="1" applyFill="1" applyBorder="1" applyAlignment="1">
      <alignment/>
      <protection/>
    </xf>
    <xf numFmtId="0" fontId="19" fillId="11" borderId="47" xfId="24" applyFont="1" applyFill="1" applyBorder="1" applyAlignment="1">
      <alignment horizontal="center" wrapText="1"/>
      <protection/>
    </xf>
    <xf numFmtId="164" fontId="19" fillId="11" borderId="47" xfId="20" applyNumberFormat="1" applyFont="1" applyFill="1" applyBorder="1" applyAlignment="1">
      <alignment horizontal="center" wrapText="1"/>
    </xf>
    <xf numFmtId="164" fontId="19" fillId="11" borderId="48" xfId="20" applyNumberFormat="1" applyFont="1" applyFill="1" applyBorder="1" applyAlignment="1">
      <alignment horizontal="center" wrapText="1"/>
    </xf>
    <xf numFmtId="0" fontId="19" fillId="0" borderId="18" xfId="24" applyFont="1" applyFill="1" applyBorder="1">
      <alignment/>
      <protection/>
    </xf>
    <xf numFmtId="3" fontId="19" fillId="0" borderId="18" xfId="24" applyNumberFormat="1" applyFont="1" applyFill="1" applyBorder="1">
      <alignment/>
      <protection/>
    </xf>
    <xf numFmtId="4" fontId="19" fillId="0" borderId="18" xfId="24" applyNumberFormat="1" applyFont="1" applyFill="1" applyBorder="1">
      <alignment/>
      <protection/>
    </xf>
    <xf numFmtId="0" fontId="15" fillId="0" borderId="18" xfId="24" applyFont="1" applyFill="1" applyBorder="1">
      <alignment/>
      <protection/>
    </xf>
    <xf numFmtId="3" fontId="15" fillId="0" borderId="18" xfId="24" applyNumberFormat="1" applyFont="1" applyFill="1" applyBorder="1">
      <alignment/>
      <protection/>
    </xf>
    <xf numFmtId="4" fontId="15" fillId="0" borderId="18" xfId="24" applyNumberFormat="1" applyFont="1" applyFill="1" applyBorder="1">
      <alignment/>
      <protection/>
    </xf>
    <xf numFmtId="0" fontId="15" fillId="0" borderId="4" xfId="24" applyFont="1" applyFill="1" applyBorder="1">
      <alignment/>
      <protection/>
    </xf>
    <xf numFmtId="3" fontId="15" fillId="0" borderId="4" xfId="24" applyNumberFormat="1" applyFont="1" applyFill="1" applyBorder="1">
      <alignment/>
      <protection/>
    </xf>
    <xf numFmtId="0" fontId="15" fillId="0" borderId="0" xfId="24" applyFont="1" applyFill="1" applyBorder="1">
      <alignment/>
      <protection/>
    </xf>
    <xf numFmtId="4" fontId="15" fillId="0" borderId="0" xfId="24" applyNumberFormat="1" applyFont="1" applyFill="1">
      <alignment/>
      <protection/>
    </xf>
    <xf numFmtId="4" fontId="19" fillId="0" borderId="18" xfId="24" applyNumberFormat="1" applyFont="1" applyFill="1" applyBorder="1" applyAlignment="1">
      <alignment horizontal="center"/>
      <protection/>
    </xf>
    <xf numFmtId="4" fontId="15" fillId="0" borderId="4" xfId="24" applyNumberFormat="1" applyFont="1" applyFill="1" applyBorder="1">
      <alignment/>
      <protection/>
    </xf>
    <xf numFmtId="0" fontId="19" fillId="0" borderId="12" xfId="24" applyFont="1" applyFill="1" applyBorder="1">
      <alignment/>
      <protection/>
    </xf>
    <xf numFmtId="3" fontId="19" fillId="0" borderId="12" xfId="24" applyNumberFormat="1" applyFont="1" applyFill="1" applyBorder="1">
      <alignment/>
      <protection/>
    </xf>
    <xf numFmtId="4" fontId="19" fillId="0" borderId="12" xfId="24" applyNumberFormat="1" applyFont="1" applyFill="1" applyBorder="1">
      <alignment/>
      <protection/>
    </xf>
    <xf numFmtId="0" fontId="15" fillId="0" borderId="0" xfId="25" applyFont="1" applyFill="1">
      <alignment/>
      <protection/>
    </xf>
    <xf numFmtId="3" fontId="15" fillId="0" borderId="0" xfId="24" applyNumberFormat="1" applyFont="1" applyFill="1" applyBorder="1">
      <alignment/>
      <protection/>
    </xf>
    <xf numFmtId="0" fontId="15" fillId="0" borderId="12" xfId="24" applyFont="1" applyFill="1" applyBorder="1">
      <alignment/>
      <protection/>
    </xf>
    <xf numFmtId="3" fontId="15" fillId="0" borderId="12" xfId="24" applyNumberFormat="1" applyFont="1" applyFill="1" applyBorder="1">
      <alignment/>
      <protection/>
    </xf>
    <xf numFmtId="0" fontId="19" fillId="0" borderId="0" xfId="24" applyFont="1" applyFill="1" applyBorder="1">
      <alignment/>
      <protection/>
    </xf>
    <xf numFmtId="0" fontId="6" fillId="2" borderId="18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horizontal="center" vertical="center"/>
    </xf>
    <xf numFmtId="0" fontId="6" fillId="12" borderId="38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6" fillId="12" borderId="39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1" fillId="3" borderId="7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64" fontId="6" fillId="0" borderId="6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shrinkToFit="1"/>
    </xf>
    <xf numFmtId="4" fontId="6" fillId="0" borderId="25" xfId="0" applyNumberFormat="1" applyFont="1" applyBorder="1" applyAlignment="1">
      <alignment horizontal="right" shrinkToFit="1"/>
    </xf>
    <xf numFmtId="4" fontId="6" fillId="0" borderId="6" xfId="0" applyNumberFormat="1" applyFont="1" applyBorder="1" applyAlignment="1">
      <alignment horizontal="right" shrinkToFit="1"/>
    </xf>
    <xf numFmtId="164" fontId="6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3" borderId="28" xfId="0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13" fillId="7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7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78" xfId="0" applyBorder="1" applyAlignment="1">
      <alignment/>
    </xf>
    <xf numFmtId="4" fontId="13" fillId="7" borderId="66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0" fillId="0" borderId="58" xfId="0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1" fillId="5" borderId="56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vertical="center"/>
    </xf>
    <xf numFmtId="0" fontId="7" fillId="12" borderId="4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vertical="center"/>
    </xf>
    <xf numFmtId="0" fontId="7" fillId="12" borderId="38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vertical="center"/>
    </xf>
    <xf numFmtId="0" fontId="7" fillId="12" borderId="39" xfId="0" applyFont="1" applyFill="1" applyBorder="1" applyAlignment="1">
      <alignment vertical="center"/>
    </xf>
    <xf numFmtId="164" fontId="7" fillId="2" borderId="69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49" fontId="1" fillId="6" borderId="19" xfId="0" applyNumberFormat="1" applyFont="1" applyFill="1" applyBorder="1" applyAlignment="1">
      <alignment horizontal="center"/>
    </xf>
    <xf numFmtId="49" fontId="1" fillId="6" borderId="66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6" borderId="38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1" fillId="6" borderId="1" xfId="0" applyNumberFormat="1" applyFont="1" applyFill="1" applyBorder="1" applyAlignment="1">
      <alignment horizontal="right"/>
    </xf>
    <xf numFmtId="4" fontId="1" fillId="6" borderId="38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/>
    </xf>
    <xf numFmtId="4" fontId="1" fillId="6" borderId="39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1" fillId="3" borderId="1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</cellXfs>
  <cellStyles count="19">
    <cellStyle name="Normal" xfId="0"/>
    <cellStyle name="Akcia" xfId="15"/>
    <cellStyle name="Cena_Sk" xfId="16"/>
    <cellStyle name="Comma" xfId="17"/>
    <cellStyle name="Comma [0]" xfId="18"/>
    <cellStyle name="Hyperlink" xfId="19"/>
    <cellStyle name="Currency" xfId="20"/>
    <cellStyle name="Currency [0]" xfId="21"/>
    <cellStyle name="Nazov" xfId="22"/>
    <cellStyle name="Normal_laroux" xfId="23"/>
    <cellStyle name="normálne_Plnenie P a V k  31.12.2009 - vzorce,upravená" xfId="24"/>
    <cellStyle name="normálne_Prílohy č. 1a ... (tvorba fondov 2007)" xfId="25"/>
    <cellStyle name="normálne_Vzor tabuliek pre pohľadávky" xfId="26"/>
    <cellStyle name="normální_laroux" xfId="27"/>
    <cellStyle name="Percent" xfId="28"/>
    <cellStyle name="Popis" xfId="29"/>
    <cellStyle name="Followed Hyperlink" xfId="30"/>
    <cellStyle name="ProductNo." xfId="31"/>
    <cellStyle name="Upozorneni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Štruktúra pohľadávok SP na poistnom k 31.decembru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25"/>
          <c:y val="0.36975"/>
          <c:w val="0.4705"/>
          <c:h val="0.39475"/>
        </c:manualLayout>
      </c:layout>
      <c:ofPieChart>
        <c:ofPieType val="bar"/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'[1]Graf'!$B$1:$I$1</c:f>
              <c:strCache>
                <c:ptCount val="8"/>
                <c:pt idx="0">
                  <c:v>poistné na základe výkazu, prihlášky evidované v účtovníctve (aj pred lehotou splatnosti) (účty 31611 a 316911)</c:v>
                </c:pt>
                <c:pt idx="1">
                  <c:v>poistné</c:v>
                </c:pt>
                <c:pt idx="2">
                  <c:v>penále</c:v>
                </c:pt>
                <c:pt idx="3">
                  <c:v>pokuty </c:v>
                </c:pt>
                <c:pt idx="4">
                  <c:v>poplatky  </c:v>
                </c:pt>
                <c:pt idx="5">
                  <c:v>regresy</c:v>
                </c:pt>
                <c:pt idx="6">
                  <c:v>preplatky na dávkach   </c:v>
                </c:pt>
                <c:pt idx="7">
                  <c:v>Ostatné</c:v>
                </c:pt>
              </c:strCache>
            </c:strRef>
          </c:cat>
          <c:val>
            <c:numRef>
              <c:f>'[1]Graf'!$B$2:$I$2</c:f>
              <c:numCache>
                <c:ptCount val="8"/>
                <c:pt idx="0">
                  <c:v>59551765.99</c:v>
                </c:pt>
                <c:pt idx="1">
                  <c:v>457889273.2</c:v>
                </c:pt>
                <c:pt idx="2">
                  <c:v>285918655.51000005</c:v>
                </c:pt>
                <c:pt idx="3">
                  <c:v>1711769.77</c:v>
                </c:pt>
                <c:pt idx="4">
                  <c:v>812523.43</c:v>
                </c:pt>
                <c:pt idx="5">
                  <c:v>2135112</c:v>
                </c:pt>
                <c:pt idx="6">
                  <c:v>15946526.820000004</c:v>
                </c:pt>
                <c:pt idx="7">
                  <c:v>2271191.25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13</xdr:col>
      <xdr:colOff>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361950"/>
        <a:ext cx="89058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tkovska_e\Local%20Settings\Temporary%20Internet%20Files\OLK183\Pr&#237;lohy%20k%20&#250;&#269;t%20z&#225;v%202009%20poh&#318;ad&#225;vky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hy pohľadávok"/>
      <sheetName val="Graf"/>
    </sheetNames>
    <sheetDataSet>
      <sheetData sheetId="1">
        <row r="1">
          <cell r="B1" t="str">
            <v>poistné na základe výkazu, prihlášky evidované v účtovníctve (aj pred lehotou splatnosti) (účty 31611 a 316911)</v>
          </cell>
          <cell r="C1" t="str">
            <v>poistné</v>
          </cell>
          <cell r="D1" t="str">
            <v>penále</v>
          </cell>
          <cell r="E1" t="str">
            <v>pokuty </v>
          </cell>
          <cell r="F1" t="str">
            <v>poplatky  </v>
          </cell>
          <cell r="G1" t="str">
            <v>regresy</v>
          </cell>
          <cell r="H1" t="str">
            <v>preplatky na dávkach   </v>
          </cell>
          <cell r="I1" t="str">
            <v>Ostatné</v>
          </cell>
        </row>
        <row r="2">
          <cell r="B2">
            <v>59551765.99</v>
          </cell>
          <cell r="C2">
            <v>457889273.2</v>
          </cell>
          <cell r="D2">
            <v>285918655.51000005</v>
          </cell>
          <cell r="E2">
            <v>1711769.77</v>
          </cell>
          <cell r="F2">
            <v>812523.43</v>
          </cell>
          <cell r="G2">
            <v>2135112</v>
          </cell>
          <cell r="H2">
            <v>15946526.820000004</v>
          </cell>
          <cell r="I2">
            <v>2271191.25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selection activeCell="F35" sqref="F35"/>
    </sheetView>
  </sheetViews>
  <sheetFormatPr defaultColWidth="9.00390625" defaultRowHeight="18.75" customHeight="1"/>
  <cols>
    <col min="1" max="1" width="44.125" style="0" customWidth="1"/>
    <col min="2" max="2" width="20.375" style="5" customWidth="1"/>
    <col min="3" max="3" width="9.75390625" style="0" customWidth="1"/>
    <col min="4" max="4" width="21.00390625" style="0" customWidth="1"/>
    <col min="5" max="5" width="8.00390625" style="0" customWidth="1"/>
    <col min="6" max="6" width="19.875" style="0" customWidth="1"/>
    <col min="7" max="7" width="9.375" style="0" customWidth="1"/>
    <col min="8" max="8" width="45.00390625" style="0" customWidth="1"/>
    <col min="9" max="9" width="22.625" style="0" bestFit="1" customWidth="1"/>
    <col min="10" max="10" width="8.75390625" style="0" bestFit="1" customWidth="1"/>
    <col min="11" max="11" width="22.625" style="0" bestFit="1" customWidth="1"/>
    <col min="12" max="12" width="8.75390625" style="0" bestFit="1" customWidth="1"/>
    <col min="13" max="13" width="20.375" style="0" bestFit="1" customWidth="1"/>
    <col min="14" max="14" width="8.00390625" style="0" bestFit="1" customWidth="1"/>
    <col min="15" max="15" width="11.625" style="0" bestFit="1" customWidth="1"/>
  </cols>
  <sheetData>
    <row r="1" spans="13:14" ht="18.75" customHeight="1">
      <c r="M1" s="619" t="s">
        <v>56</v>
      </c>
      <c r="N1" s="619"/>
    </row>
    <row r="2" spans="13:14" ht="18.75" customHeight="1">
      <c r="M2" s="1"/>
      <c r="N2" s="1"/>
    </row>
    <row r="3" spans="1:14" ht="18.75" customHeight="1">
      <c r="A3" s="620" t="s">
        <v>19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18.75" customHeight="1">
      <c r="A4" s="620" t="s">
        <v>20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ht="18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ht="18.75" customHeight="1" thickBot="1">
      <c r="N6" s="388" t="s">
        <v>264</v>
      </c>
    </row>
    <row r="7" spans="1:14" s="73" customFormat="1" ht="18.75" customHeight="1">
      <c r="A7" s="621" t="s">
        <v>26</v>
      </c>
      <c r="B7" s="623" t="s">
        <v>132</v>
      </c>
      <c r="C7" s="624"/>
      <c r="D7" s="624" t="s">
        <v>224</v>
      </c>
      <c r="E7" s="624"/>
      <c r="F7" s="624" t="s">
        <v>279</v>
      </c>
      <c r="G7" s="624"/>
      <c r="H7" s="626" t="s">
        <v>128</v>
      </c>
      <c r="I7" s="624" t="s">
        <v>132</v>
      </c>
      <c r="J7" s="624"/>
      <c r="K7" s="624" t="s">
        <v>224</v>
      </c>
      <c r="L7" s="625"/>
      <c r="M7" s="624" t="s">
        <v>279</v>
      </c>
      <c r="N7" s="625"/>
    </row>
    <row r="8" spans="1:14" s="73" customFormat="1" ht="21" customHeight="1" thickBot="1">
      <c r="A8" s="622"/>
      <c r="B8" s="604" t="s">
        <v>264</v>
      </c>
      <c r="C8" s="605" t="s">
        <v>21</v>
      </c>
      <c r="D8" s="605" t="s">
        <v>264</v>
      </c>
      <c r="E8" s="605" t="s">
        <v>21</v>
      </c>
      <c r="F8" s="605" t="s">
        <v>264</v>
      </c>
      <c r="G8" s="605" t="s">
        <v>21</v>
      </c>
      <c r="H8" s="627"/>
      <c r="I8" s="605" t="s">
        <v>264</v>
      </c>
      <c r="J8" s="605" t="s">
        <v>21</v>
      </c>
      <c r="K8" s="605" t="s">
        <v>264</v>
      </c>
      <c r="L8" s="606" t="s">
        <v>21</v>
      </c>
      <c r="M8" s="605" t="s">
        <v>264</v>
      </c>
      <c r="N8" s="606" t="s">
        <v>21</v>
      </c>
    </row>
    <row r="9" spans="1:14" s="74" customFormat="1" ht="18.75" customHeight="1">
      <c r="A9" s="391"/>
      <c r="B9" s="632">
        <v>10305417.25</v>
      </c>
      <c r="C9" s="634">
        <v>0.87</v>
      </c>
      <c r="D9" s="628">
        <v>15775001.56</v>
      </c>
      <c r="E9" s="634">
        <v>1.31</v>
      </c>
      <c r="F9" s="628">
        <v>11907064.82</v>
      </c>
      <c r="G9" s="636">
        <v>1.38</v>
      </c>
      <c r="H9" s="603" t="s">
        <v>54</v>
      </c>
      <c r="I9" s="639">
        <v>108537509.13</v>
      </c>
      <c r="J9" s="628">
        <v>9.19</v>
      </c>
      <c r="K9" s="628">
        <v>118091835.87</v>
      </c>
      <c r="L9" s="628">
        <v>9.79</v>
      </c>
      <c r="M9" s="628">
        <v>113953036.84</v>
      </c>
      <c r="N9" s="642">
        <v>13.21</v>
      </c>
    </row>
    <row r="10" spans="1:14" s="74" customFormat="1" ht="19.5" customHeight="1">
      <c r="A10" s="279" t="s">
        <v>27</v>
      </c>
      <c r="B10" s="633"/>
      <c r="C10" s="635"/>
      <c r="D10" s="629"/>
      <c r="E10" s="635"/>
      <c r="F10" s="629"/>
      <c r="G10" s="637"/>
      <c r="H10" s="75" t="s">
        <v>55</v>
      </c>
      <c r="I10" s="640"/>
      <c r="J10" s="629"/>
      <c r="K10" s="629"/>
      <c r="L10" s="629"/>
      <c r="M10" s="629"/>
      <c r="N10" s="643"/>
    </row>
    <row r="11" spans="1:14" s="74" customFormat="1" ht="19.5" customHeight="1">
      <c r="A11" s="392" t="s">
        <v>28</v>
      </c>
      <c r="B11" s="398">
        <v>95863506.61</v>
      </c>
      <c r="C11" s="383">
        <v>8.12</v>
      </c>
      <c r="D11" s="387">
        <v>98526211.34</v>
      </c>
      <c r="E11" s="383">
        <v>8.18</v>
      </c>
      <c r="F11" s="387">
        <v>95558594.58</v>
      </c>
      <c r="G11" s="383">
        <v>11.08</v>
      </c>
      <c r="H11" s="76" t="s">
        <v>4</v>
      </c>
      <c r="I11" s="387">
        <v>48630750.85</v>
      </c>
      <c r="J11" s="387">
        <v>4.12</v>
      </c>
      <c r="K11" s="387">
        <v>85292945.82</v>
      </c>
      <c r="L11" s="387">
        <v>7.09</v>
      </c>
      <c r="M11" s="387">
        <v>32259634.77</v>
      </c>
      <c r="N11" s="107">
        <v>3.74</v>
      </c>
    </row>
    <row r="12" spans="1:14" s="74" customFormat="1" ht="19.5" customHeight="1">
      <c r="A12" s="393" t="s">
        <v>41</v>
      </c>
      <c r="B12" s="633">
        <v>809367.32</v>
      </c>
      <c r="C12" s="638">
        <v>0.07</v>
      </c>
      <c r="D12" s="629">
        <v>1848362.85</v>
      </c>
      <c r="E12" s="638">
        <v>0.15</v>
      </c>
      <c r="F12" s="629">
        <v>4423273.41</v>
      </c>
      <c r="G12" s="638">
        <v>0.51</v>
      </c>
      <c r="H12" s="76" t="s">
        <v>45</v>
      </c>
      <c r="I12" s="387">
        <v>325032198.1</v>
      </c>
      <c r="J12" s="387">
        <v>27.52</v>
      </c>
      <c r="K12" s="387">
        <v>306986820.01</v>
      </c>
      <c r="L12" s="387">
        <v>25.48</v>
      </c>
      <c r="M12" s="387">
        <v>152349889.08</v>
      </c>
      <c r="N12" s="107">
        <v>17.66</v>
      </c>
    </row>
    <row r="13" spans="1:14" s="74" customFormat="1" ht="19.5" customHeight="1">
      <c r="A13" s="394" t="s">
        <v>42</v>
      </c>
      <c r="B13" s="633"/>
      <c r="C13" s="638"/>
      <c r="D13" s="629"/>
      <c r="E13" s="638"/>
      <c r="F13" s="629"/>
      <c r="G13" s="638"/>
      <c r="H13" s="76" t="s">
        <v>46</v>
      </c>
      <c r="I13" s="387">
        <v>40934143.26</v>
      </c>
      <c r="J13" s="387">
        <v>3.46</v>
      </c>
      <c r="K13" s="387">
        <v>108887619.94</v>
      </c>
      <c r="L13" s="387">
        <v>9.04</v>
      </c>
      <c r="M13" s="387">
        <v>99551098.54</v>
      </c>
      <c r="N13" s="107">
        <v>11.54</v>
      </c>
    </row>
    <row r="14" spans="1:14" s="74" customFormat="1" ht="19.5" customHeight="1">
      <c r="A14" s="393" t="s">
        <v>51</v>
      </c>
      <c r="B14" s="644"/>
      <c r="C14" s="631"/>
      <c r="D14" s="630"/>
      <c r="E14" s="631"/>
      <c r="F14" s="630"/>
      <c r="G14" s="631"/>
      <c r="H14" s="76" t="s">
        <v>47</v>
      </c>
      <c r="I14" s="387">
        <v>20496680.61</v>
      </c>
      <c r="J14" s="387">
        <v>1.74</v>
      </c>
      <c r="K14" s="387">
        <v>38512485.88</v>
      </c>
      <c r="L14" s="387">
        <v>3.2</v>
      </c>
      <c r="M14" s="387">
        <v>18431512.95</v>
      </c>
      <c r="N14" s="107">
        <v>2.14</v>
      </c>
    </row>
    <row r="15" spans="1:14" s="74" customFormat="1" ht="19.5" customHeight="1">
      <c r="A15" s="395" t="s">
        <v>50</v>
      </c>
      <c r="B15" s="644"/>
      <c r="C15" s="631"/>
      <c r="D15" s="630"/>
      <c r="E15" s="631"/>
      <c r="F15" s="630"/>
      <c r="G15" s="631"/>
      <c r="H15" s="553" t="s">
        <v>25</v>
      </c>
      <c r="I15" s="387">
        <v>37714963.82</v>
      </c>
      <c r="J15" s="387">
        <v>3.19</v>
      </c>
      <c r="K15" s="387">
        <v>74343064.01</v>
      </c>
      <c r="L15" s="387">
        <v>6.17</v>
      </c>
      <c r="M15" s="387">
        <v>32562153.12</v>
      </c>
      <c r="N15" s="107">
        <v>3.78</v>
      </c>
    </row>
    <row r="16" spans="1:14" s="74" customFormat="1" ht="19.5" customHeight="1">
      <c r="A16" s="395"/>
      <c r="B16" s="398"/>
      <c r="C16" s="383"/>
      <c r="D16" s="387"/>
      <c r="E16" s="383"/>
      <c r="F16" s="387"/>
      <c r="G16" s="383"/>
      <c r="H16" s="553" t="s">
        <v>48</v>
      </c>
      <c r="I16" s="387">
        <v>27408816.3</v>
      </c>
      <c r="J16" s="387">
        <v>2.32</v>
      </c>
      <c r="K16" s="387">
        <v>115238841.36</v>
      </c>
      <c r="L16" s="387">
        <v>9.56</v>
      </c>
      <c r="M16" s="387">
        <v>40469971.29</v>
      </c>
      <c r="N16" s="107">
        <v>4.69</v>
      </c>
    </row>
    <row r="17" spans="1:14" s="74" customFormat="1" ht="19.5" customHeight="1">
      <c r="A17" s="392"/>
      <c r="B17" s="398"/>
      <c r="C17" s="383"/>
      <c r="D17" s="387"/>
      <c r="E17" s="383"/>
      <c r="F17" s="387"/>
      <c r="G17" s="383"/>
      <c r="H17" s="76" t="s">
        <v>62</v>
      </c>
      <c r="I17" s="387">
        <v>45614386.24</v>
      </c>
      <c r="J17" s="387">
        <v>3.86</v>
      </c>
      <c r="K17" s="387">
        <v>26747069.14</v>
      </c>
      <c r="L17" s="387">
        <v>2.22</v>
      </c>
      <c r="M17" s="387">
        <v>8783774.15</v>
      </c>
      <c r="N17" s="107">
        <v>1.02</v>
      </c>
    </row>
    <row r="18" spans="1:14" s="74" customFormat="1" ht="19.5" customHeight="1">
      <c r="A18" s="392"/>
      <c r="B18" s="398"/>
      <c r="C18" s="383"/>
      <c r="D18" s="387"/>
      <c r="E18" s="383"/>
      <c r="F18" s="387"/>
      <c r="G18" s="383"/>
      <c r="H18" s="76" t="s">
        <v>2</v>
      </c>
      <c r="I18" s="387">
        <v>9098718.72</v>
      </c>
      <c r="J18" s="387">
        <v>0.77</v>
      </c>
      <c r="K18" s="387">
        <v>20409072.23</v>
      </c>
      <c r="L18" s="387">
        <v>1.69</v>
      </c>
      <c r="M18" s="387">
        <v>35446974.79</v>
      </c>
      <c r="N18" s="107">
        <v>4.11</v>
      </c>
    </row>
    <row r="19" spans="1:14" s="74" customFormat="1" ht="19.5" customHeight="1">
      <c r="A19" s="392"/>
      <c r="B19" s="398"/>
      <c r="C19" s="383"/>
      <c r="D19" s="387"/>
      <c r="E19" s="383"/>
      <c r="F19" s="387"/>
      <c r="G19" s="383"/>
      <c r="H19" s="76" t="s">
        <v>23</v>
      </c>
      <c r="I19" s="387">
        <v>385572462.32</v>
      </c>
      <c r="J19" s="387">
        <v>32.65</v>
      </c>
      <c r="K19" s="387">
        <v>211987512.61</v>
      </c>
      <c r="L19" s="387">
        <v>17.58</v>
      </c>
      <c r="M19" s="387">
        <v>241166510.25</v>
      </c>
      <c r="N19" s="107">
        <v>27.96</v>
      </c>
    </row>
    <row r="20" spans="1:14" s="74" customFormat="1" ht="19.5" customHeight="1">
      <c r="A20" s="392"/>
      <c r="B20" s="398"/>
      <c r="C20" s="383"/>
      <c r="D20" s="387"/>
      <c r="E20" s="383"/>
      <c r="F20" s="387"/>
      <c r="G20" s="383"/>
      <c r="H20" s="76" t="s">
        <v>29</v>
      </c>
      <c r="I20" s="387">
        <v>-1327.76</v>
      </c>
      <c r="J20" s="387"/>
      <c r="K20" s="387">
        <v>-31451.8</v>
      </c>
      <c r="L20" s="387"/>
      <c r="M20" s="387">
        <v>-208465.15</v>
      </c>
      <c r="N20" s="107">
        <v>-0.03</v>
      </c>
    </row>
    <row r="21" spans="1:15" s="73" customFormat="1" ht="19.5" customHeight="1">
      <c r="A21" s="396" t="s">
        <v>30</v>
      </c>
      <c r="B21" s="399">
        <v>106978291.18</v>
      </c>
      <c r="C21" s="390">
        <v>9.06</v>
      </c>
      <c r="D21" s="389">
        <v>116149575.75</v>
      </c>
      <c r="E21" s="390">
        <v>9.64</v>
      </c>
      <c r="F21" s="389">
        <v>111888932.81</v>
      </c>
      <c r="G21" s="390">
        <v>12.97</v>
      </c>
      <c r="H21" s="70" t="s">
        <v>39</v>
      </c>
      <c r="I21" s="389">
        <v>1049039301.59</v>
      </c>
      <c r="J21" s="389">
        <v>88.82</v>
      </c>
      <c r="K21" s="389">
        <v>1106465815.07</v>
      </c>
      <c r="L21" s="389">
        <v>91.82</v>
      </c>
      <c r="M21" s="389">
        <v>774764952.94</v>
      </c>
      <c r="N21" s="555">
        <v>89.82</v>
      </c>
      <c r="O21" s="77"/>
    </row>
    <row r="22" spans="1:14" s="73" customFormat="1" ht="19.5" customHeight="1">
      <c r="A22" s="392" t="s">
        <v>38</v>
      </c>
      <c r="B22" s="398">
        <v>698167.95</v>
      </c>
      <c r="C22" s="385">
        <v>0.06</v>
      </c>
      <c r="D22" s="387">
        <v>744752.9</v>
      </c>
      <c r="E22" s="385">
        <v>0.06</v>
      </c>
      <c r="F22" s="387">
        <v>661150.14</v>
      </c>
      <c r="G22" s="385">
        <v>0.08</v>
      </c>
      <c r="H22" s="76" t="s">
        <v>53</v>
      </c>
      <c r="I22" s="629">
        <v>131686948.15</v>
      </c>
      <c r="J22" s="629">
        <v>11.15</v>
      </c>
      <c r="K22" s="629">
        <v>97667130.58</v>
      </c>
      <c r="L22" s="629">
        <v>8.11</v>
      </c>
      <c r="M22" s="629">
        <v>87197990.41</v>
      </c>
      <c r="N22" s="641">
        <v>10.11</v>
      </c>
    </row>
    <row r="23" spans="1:14" s="74" customFormat="1" ht="19.5" customHeight="1">
      <c r="A23" s="392" t="s">
        <v>31</v>
      </c>
      <c r="B23" s="398">
        <v>1427798612.49</v>
      </c>
      <c r="C23" s="383">
        <v>120.89</v>
      </c>
      <c r="D23" s="387">
        <v>797124826.21</v>
      </c>
      <c r="E23" s="383">
        <v>66.15</v>
      </c>
      <c r="F23" s="387">
        <v>839920265.55</v>
      </c>
      <c r="G23" s="383">
        <v>97.37</v>
      </c>
      <c r="H23" s="554" t="s">
        <v>52</v>
      </c>
      <c r="I23" s="629"/>
      <c r="J23" s="629"/>
      <c r="K23" s="629"/>
      <c r="L23" s="629"/>
      <c r="M23" s="629"/>
      <c r="N23" s="641"/>
    </row>
    <row r="24" spans="1:14" s="74" customFormat="1" ht="19.5" customHeight="1">
      <c r="A24" s="392" t="s">
        <v>44</v>
      </c>
      <c r="B24" s="398">
        <v>-930247460.66</v>
      </c>
      <c r="C24" s="383">
        <v>-78.76</v>
      </c>
      <c r="D24" s="387">
        <v>-510331584.06</v>
      </c>
      <c r="E24" s="383">
        <v>-42.35</v>
      </c>
      <c r="F24" s="387">
        <v>-530541939.1</v>
      </c>
      <c r="G24" s="383">
        <v>-61.5</v>
      </c>
      <c r="H24" s="554" t="s">
        <v>225</v>
      </c>
      <c r="I24" s="629">
        <v>72893.85</v>
      </c>
      <c r="J24" s="629">
        <v>0.01</v>
      </c>
      <c r="K24" s="629">
        <v>549945.43</v>
      </c>
      <c r="L24" s="629">
        <v>0.04</v>
      </c>
      <c r="M24" s="629">
        <v>279703.79</v>
      </c>
      <c r="N24" s="641">
        <v>0.03</v>
      </c>
    </row>
    <row r="25" spans="1:14" s="74" customFormat="1" ht="19.5" customHeight="1">
      <c r="A25" s="392" t="s">
        <v>49</v>
      </c>
      <c r="B25" s="398">
        <v>575763692.49</v>
      </c>
      <c r="C25" s="383">
        <v>48.15</v>
      </c>
      <c r="D25" s="387">
        <v>801275645.9</v>
      </c>
      <c r="E25" s="383">
        <v>66.5</v>
      </c>
      <c r="F25" s="387">
        <v>440587186.16</v>
      </c>
      <c r="G25" s="383">
        <v>51.07</v>
      </c>
      <c r="H25" s="553" t="s">
        <v>226</v>
      </c>
      <c r="I25" s="629"/>
      <c r="J25" s="629"/>
      <c r="K25" s="629"/>
      <c r="L25" s="629"/>
      <c r="M25" s="629"/>
      <c r="N25" s="641"/>
    </row>
    <row r="26" spans="1:14" s="74" customFormat="1" ht="19.5" customHeight="1">
      <c r="A26" s="392" t="s">
        <v>43</v>
      </c>
      <c r="B26" s="398">
        <v>58919.21</v>
      </c>
      <c r="C26" s="383"/>
      <c r="D26" s="387">
        <v>75561.05</v>
      </c>
      <c r="E26" s="383"/>
      <c r="F26" s="387">
        <v>93006.33</v>
      </c>
      <c r="G26" s="383">
        <v>0.01</v>
      </c>
      <c r="H26" s="76" t="s">
        <v>3</v>
      </c>
      <c r="I26" s="387">
        <v>251078.8</v>
      </c>
      <c r="J26" s="387">
        <v>0.02</v>
      </c>
      <c r="K26" s="387">
        <v>355886.67</v>
      </c>
      <c r="L26" s="387">
        <v>0.03</v>
      </c>
      <c r="M26" s="387">
        <v>365954.75</v>
      </c>
      <c r="N26" s="107">
        <v>0.04</v>
      </c>
    </row>
    <row r="27" spans="1:14" s="73" customFormat="1" ht="19.5" customHeight="1">
      <c r="A27" s="396" t="s">
        <v>33</v>
      </c>
      <c r="B27" s="399">
        <v>1074071931.22</v>
      </c>
      <c r="C27" s="384">
        <v>90.94</v>
      </c>
      <c r="D27" s="389">
        <v>1088889202.02</v>
      </c>
      <c r="E27" s="384">
        <v>90.36</v>
      </c>
      <c r="F27" s="389">
        <v>750719669.1</v>
      </c>
      <c r="G27" s="384">
        <v>87.03</v>
      </c>
      <c r="H27" s="70" t="s">
        <v>32</v>
      </c>
      <c r="I27" s="389">
        <v>132010920.8</v>
      </c>
      <c r="J27" s="389">
        <v>11.18</v>
      </c>
      <c r="K27" s="389">
        <v>98572962.68</v>
      </c>
      <c r="L27" s="389">
        <v>8.18</v>
      </c>
      <c r="M27" s="389">
        <v>87843648.95</v>
      </c>
      <c r="N27" s="109">
        <v>10.18</v>
      </c>
    </row>
    <row r="28" spans="1:14" s="73" customFormat="1" ht="19.5" customHeight="1" thickBot="1">
      <c r="A28" s="397" t="s">
        <v>34</v>
      </c>
      <c r="B28" s="400">
        <v>1181050222.4</v>
      </c>
      <c r="C28" s="556" t="s">
        <v>35</v>
      </c>
      <c r="D28" s="401">
        <v>1205038777.75</v>
      </c>
      <c r="E28" s="557" t="s">
        <v>35</v>
      </c>
      <c r="F28" s="401">
        <v>862608601.89</v>
      </c>
      <c r="G28" s="556" t="s">
        <v>35</v>
      </c>
      <c r="H28" s="110" t="s">
        <v>22</v>
      </c>
      <c r="I28" s="401">
        <v>1181050222.4</v>
      </c>
      <c r="J28" s="556" t="s">
        <v>35</v>
      </c>
      <c r="K28" s="401">
        <v>1205038777.75</v>
      </c>
      <c r="L28" s="558" t="s">
        <v>35</v>
      </c>
      <c r="M28" s="401">
        <v>862608601.89</v>
      </c>
      <c r="N28" s="386" t="s">
        <v>35</v>
      </c>
    </row>
    <row r="29" spans="1:14" s="2" customFormat="1" ht="18.75" customHeight="1">
      <c r="A29" s="4"/>
      <c r="B29" s="7"/>
      <c r="C29" s="4"/>
      <c r="D29" s="4"/>
      <c r="E29" s="4"/>
      <c r="F29" s="4"/>
      <c r="G29" s="4"/>
      <c r="H29" s="8"/>
      <c r="I29" s="9"/>
      <c r="J29" s="10"/>
      <c r="K29" s="9"/>
      <c r="L29" s="10"/>
      <c r="M29" s="9"/>
      <c r="N29" s="10"/>
    </row>
    <row r="30" spans="1:7" ht="15" customHeight="1">
      <c r="A30" s="6"/>
      <c r="B30" s="7"/>
      <c r="C30" s="4"/>
      <c r="D30" s="4"/>
      <c r="E30" s="4"/>
      <c r="F30" s="12"/>
      <c r="G30" s="4"/>
    </row>
    <row r="31" spans="1:7" ht="15" customHeight="1">
      <c r="A31" s="6"/>
      <c r="B31" s="7"/>
      <c r="C31" s="4"/>
      <c r="D31" s="4"/>
      <c r="E31" s="4"/>
      <c r="F31" s="4"/>
      <c r="G31" s="4"/>
    </row>
    <row r="32" spans="1:7" ht="15" customHeight="1">
      <c r="A32" s="4"/>
      <c r="B32" s="7"/>
      <c r="C32" s="4"/>
      <c r="D32" s="4"/>
      <c r="E32" s="4"/>
      <c r="F32" s="4"/>
      <c r="G32" s="4"/>
    </row>
    <row r="33" spans="1:7" ht="15" customHeight="1">
      <c r="A33" s="4"/>
      <c r="B33" s="7"/>
      <c r="C33" s="4"/>
      <c r="D33" s="4"/>
      <c r="E33" s="4"/>
      <c r="F33" s="4"/>
      <c r="G33" s="4"/>
    </row>
  </sheetData>
  <mergeCells count="47">
    <mergeCell ref="N9:N10"/>
    <mergeCell ref="E14:E15"/>
    <mergeCell ref="E12:E13"/>
    <mergeCell ref="B12:B13"/>
    <mergeCell ref="C12:C13"/>
    <mergeCell ref="D12:D13"/>
    <mergeCell ref="B14:B15"/>
    <mergeCell ref="C14:C15"/>
    <mergeCell ref="D14:D15"/>
    <mergeCell ref="F12:F13"/>
    <mergeCell ref="N22:N23"/>
    <mergeCell ref="I24:I25"/>
    <mergeCell ref="J24:J25"/>
    <mergeCell ref="K24:K25"/>
    <mergeCell ref="L24:L25"/>
    <mergeCell ref="M24:M25"/>
    <mergeCell ref="N24:N25"/>
    <mergeCell ref="M9:M10"/>
    <mergeCell ref="I22:I23"/>
    <mergeCell ref="J22:J23"/>
    <mergeCell ref="K22:K23"/>
    <mergeCell ref="L22:L23"/>
    <mergeCell ref="M22:M23"/>
    <mergeCell ref="I9:I10"/>
    <mergeCell ref="F14:F15"/>
    <mergeCell ref="G14:G15"/>
    <mergeCell ref="B9:B10"/>
    <mergeCell ref="D9:D10"/>
    <mergeCell ref="F9:F10"/>
    <mergeCell ref="C9:C10"/>
    <mergeCell ref="E9:E10"/>
    <mergeCell ref="G9:G10"/>
    <mergeCell ref="G12:G13"/>
    <mergeCell ref="K7:L7"/>
    <mergeCell ref="J9:J10"/>
    <mergeCell ref="L9:L10"/>
    <mergeCell ref="K9:K10"/>
    <mergeCell ref="M1:N1"/>
    <mergeCell ref="A3:N3"/>
    <mergeCell ref="A4:N4"/>
    <mergeCell ref="A7:A8"/>
    <mergeCell ref="B7:C7"/>
    <mergeCell ref="I7:J7"/>
    <mergeCell ref="F7:G7"/>
    <mergeCell ref="M7:N7"/>
    <mergeCell ref="D7:E7"/>
    <mergeCell ref="H7:H8"/>
  </mergeCells>
  <printOptions horizontalCentered="1"/>
  <pageMargins left="1.1811023622047245" right="0.1968503937007874" top="1.3385826771653544" bottom="0" header="2.5590551181102366" footer="0"/>
  <pageSetup fitToHeight="1" fitToWidth="1" horizontalDpi="300" verticalDpi="3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workbookViewId="0" topLeftCell="A1">
      <selection activeCell="A76" sqref="A76"/>
    </sheetView>
  </sheetViews>
  <sheetFormatPr defaultColWidth="10.25390625" defaultRowHeight="12.75"/>
  <cols>
    <col min="1" max="1" width="70.75390625" style="527" customWidth="1"/>
    <col min="2" max="2" width="13.75390625" style="527" customWidth="1"/>
    <col min="3" max="3" width="13.75390625" style="528" customWidth="1"/>
    <col min="4" max="4" width="15.375" style="528" hidden="1" customWidth="1"/>
    <col min="5" max="6" width="13.75390625" style="527" customWidth="1"/>
    <col min="7" max="7" width="10.75390625" style="527" customWidth="1"/>
    <col min="8" max="8" width="12.125" style="527" customWidth="1"/>
    <col min="9" max="9" width="11.00390625" style="527" customWidth="1"/>
    <col min="10" max="10" width="11.75390625" style="527" customWidth="1"/>
    <col min="11" max="11" width="11.125" style="527" customWidth="1"/>
    <col min="12" max="16384" width="8.00390625" style="527" customWidth="1"/>
  </cols>
  <sheetData>
    <row r="1" spans="1:7" ht="21.75" customHeight="1">
      <c r="A1" s="530"/>
      <c r="G1" s="531" t="s">
        <v>325</v>
      </c>
    </row>
    <row r="2" spans="1:7" ht="16.5" customHeight="1">
      <c r="A2" s="532"/>
      <c r="B2" s="529"/>
      <c r="G2" s="531" t="s">
        <v>335</v>
      </c>
    </row>
    <row r="3" spans="1:2" ht="15.75">
      <c r="A3" s="533" t="s">
        <v>332</v>
      </c>
      <c r="B3" s="533"/>
    </row>
    <row r="4" ht="15" thickBot="1">
      <c r="G4" s="531" t="s">
        <v>307</v>
      </c>
    </row>
    <row r="5" spans="1:7" ht="45.75" thickBot="1">
      <c r="A5" s="579" t="s">
        <v>228</v>
      </c>
      <c r="B5" s="580" t="s">
        <v>308</v>
      </c>
      <c r="C5" s="580" t="s">
        <v>309</v>
      </c>
      <c r="D5" s="580" t="s">
        <v>333</v>
      </c>
      <c r="E5" s="581" t="s">
        <v>310</v>
      </c>
      <c r="F5" s="581" t="s">
        <v>311</v>
      </c>
      <c r="G5" s="582" t="s">
        <v>312</v>
      </c>
    </row>
    <row r="6" spans="1:7" ht="15.75" thickBot="1" thickTop="1">
      <c r="A6" s="575" t="s">
        <v>36</v>
      </c>
      <c r="B6" s="576">
        <v>1</v>
      </c>
      <c r="C6" s="577">
        <v>2</v>
      </c>
      <c r="D6" s="577">
        <v>3</v>
      </c>
      <c r="E6" s="576">
        <v>3</v>
      </c>
      <c r="F6" s="576">
        <v>4</v>
      </c>
      <c r="G6" s="578">
        <v>5</v>
      </c>
    </row>
    <row r="7" spans="1:7" ht="15">
      <c r="A7" s="583" t="s">
        <v>336</v>
      </c>
      <c r="B7" s="584">
        <v>5293293</v>
      </c>
      <c r="C7" s="584">
        <v>5637038</v>
      </c>
      <c r="D7" s="584">
        <v>5637038</v>
      </c>
      <c r="E7" s="584">
        <v>5401673</v>
      </c>
      <c r="F7" s="584">
        <v>-235365</v>
      </c>
      <c r="G7" s="585">
        <v>95.82466891300005</v>
      </c>
    </row>
    <row r="8" spans="1:7" ht="14.25">
      <c r="A8" s="586" t="s">
        <v>78</v>
      </c>
      <c r="B8" s="587"/>
      <c r="C8" s="587"/>
      <c r="D8" s="587"/>
      <c r="E8" s="587"/>
      <c r="F8" s="587"/>
      <c r="G8" s="587"/>
    </row>
    <row r="9" spans="1:7" ht="14.25">
      <c r="A9" s="586" t="s">
        <v>337</v>
      </c>
      <c r="B9" s="587">
        <v>382644</v>
      </c>
      <c r="C9" s="587">
        <v>400070</v>
      </c>
      <c r="D9" s="587">
        <v>400070</v>
      </c>
      <c r="E9" s="587">
        <v>368638</v>
      </c>
      <c r="F9" s="587">
        <v>-31432</v>
      </c>
      <c r="G9" s="588">
        <v>92.14337490939086</v>
      </c>
    </row>
    <row r="10" spans="1:7" ht="14.25">
      <c r="A10" s="586" t="s">
        <v>338</v>
      </c>
      <c r="B10" s="587">
        <v>2693257</v>
      </c>
      <c r="C10" s="587">
        <v>2950382</v>
      </c>
      <c r="D10" s="587">
        <v>2950382</v>
      </c>
      <c r="E10" s="587">
        <v>2927148</v>
      </c>
      <c r="F10" s="587">
        <v>-23234</v>
      </c>
      <c r="G10" s="588">
        <v>99.21250875310383</v>
      </c>
    </row>
    <row r="11" spans="1:7" ht="14.25">
      <c r="A11" s="586" t="s">
        <v>339</v>
      </c>
      <c r="B11" s="587">
        <v>893151</v>
      </c>
      <c r="C11" s="587">
        <v>930125</v>
      </c>
      <c r="D11" s="587">
        <v>930125</v>
      </c>
      <c r="E11" s="587">
        <v>860049</v>
      </c>
      <c r="F11" s="587">
        <v>-70076</v>
      </c>
      <c r="G11" s="588">
        <v>92.4659588764951</v>
      </c>
    </row>
    <row r="12" spans="1:7" ht="14.25">
      <c r="A12" s="586" t="s">
        <v>340</v>
      </c>
      <c r="B12" s="587">
        <v>3586408</v>
      </c>
      <c r="C12" s="587">
        <v>3880506</v>
      </c>
      <c r="D12" s="587">
        <v>3880506</v>
      </c>
      <c r="E12" s="587">
        <v>3787197</v>
      </c>
      <c r="F12" s="587">
        <v>-93309</v>
      </c>
      <c r="G12" s="588">
        <v>97.595442450031</v>
      </c>
    </row>
    <row r="13" spans="1:7" ht="14.25">
      <c r="A13" s="586" t="s">
        <v>341</v>
      </c>
      <c r="B13" s="587">
        <v>123887</v>
      </c>
      <c r="C13" s="587">
        <v>127515</v>
      </c>
      <c r="D13" s="587">
        <v>127515</v>
      </c>
      <c r="E13" s="587">
        <v>115359</v>
      </c>
      <c r="F13" s="587">
        <v>-12156</v>
      </c>
      <c r="G13" s="588">
        <v>90.46700388189625</v>
      </c>
    </row>
    <row r="14" spans="1:7" ht="14.25">
      <c r="A14" s="586" t="s">
        <v>342</v>
      </c>
      <c r="B14" s="587">
        <v>51394</v>
      </c>
      <c r="C14" s="587">
        <v>38308</v>
      </c>
      <c r="D14" s="587">
        <v>38308</v>
      </c>
      <c r="E14" s="587">
        <v>50872</v>
      </c>
      <c r="F14" s="587">
        <v>12564</v>
      </c>
      <c r="G14" s="588">
        <v>132.797326929101</v>
      </c>
    </row>
    <row r="15" spans="1:7" ht="14.25">
      <c r="A15" s="586" t="s">
        <v>343</v>
      </c>
      <c r="B15" s="587">
        <v>268719</v>
      </c>
      <c r="C15" s="587">
        <v>277595</v>
      </c>
      <c r="D15" s="587">
        <v>277595</v>
      </c>
      <c r="E15" s="587">
        <v>250649</v>
      </c>
      <c r="F15" s="587">
        <v>-26946</v>
      </c>
      <c r="G15" s="588">
        <v>90.29305282876132</v>
      </c>
    </row>
    <row r="16" spans="1:7" ht="14.25">
      <c r="A16" s="586" t="s">
        <v>344</v>
      </c>
      <c r="B16" s="587">
        <v>711399</v>
      </c>
      <c r="C16" s="587">
        <v>731362</v>
      </c>
      <c r="D16" s="587">
        <v>731362</v>
      </c>
      <c r="E16" s="587">
        <v>667037</v>
      </c>
      <c r="F16" s="587">
        <v>-64325</v>
      </c>
      <c r="G16" s="588">
        <v>91.2047659025216</v>
      </c>
    </row>
    <row r="17" spans="1:7" ht="14.25" customHeight="1" hidden="1">
      <c r="A17" s="586"/>
      <c r="B17" s="587">
        <v>0</v>
      </c>
      <c r="C17" s="587">
        <v>0</v>
      </c>
      <c r="D17" s="587">
        <v>0</v>
      </c>
      <c r="E17" s="587">
        <v>0</v>
      </c>
      <c r="F17" s="587">
        <v>0</v>
      </c>
      <c r="G17" s="588" t="e">
        <v>#DIV/0!</v>
      </c>
    </row>
    <row r="18" spans="1:7" ht="14.25">
      <c r="A18" s="586" t="s">
        <v>345</v>
      </c>
      <c r="B18" s="587">
        <v>168842</v>
      </c>
      <c r="C18" s="587">
        <v>181682</v>
      </c>
      <c r="D18" s="587">
        <v>181682</v>
      </c>
      <c r="E18" s="587">
        <v>161921</v>
      </c>
      <c r="F18" s="587">
        <v>-19761</v>
      </c>
      <c r="G18" s="588">
        <v>89.1233033542123</v>
      </c>
    </row>
    <row r="19" spans="1:8" ht="14.25">
      <c r="A19" s="586" t="s">
        <v>346</v>
      </c>
      <c r="B19" s="587"/>
      <c r="C19" s="587"/>
      <c r="D19" s="587"/>
      <c r="E19" s="587"/>
      <c r="F19" s="587"/>
      <c r="G19" s="588"/>
      <c r="H19" s="534"/>
    </row>
    <row r="20" spans="1:9" ht="14.25">
      <c r="A20" s="586" t="s">
        <v>347</v>
      </c>
      <c r="B20" s="587">
        <v>162982</v>
      </c>
      <c r="C20" s="587">
        <v>177401</v>
      </c>
      <c r="D20" s="587">
        <v>177401</v>
      </c>
      <c r="E20" s="587">
        <v>156363</v>
      </c>
      <c r="F20" s="587">
        <v>-21038</v>
      </c>
      <c r="G20" s="588">
        <v>88.14099131346498</v>
      </c>
      <c r="H20" s="534"/>
      <c r="I20" s="534"/>
    </row>
    <row r="21" spans="1:8" ht="14.25">
      <c r="A21" s="586" t="s">
        <v>348</v>
      </c>
      <c r="B21" s="587">
        <v>3570</v>
      </c>
      <c r="C21" s="587">
        <v>3223</v>
      </c>
      <c r="D21" s="587">
        <v>3223</v>
      </c>
      <c r="E21" s="587">
        <v>3675</v>
      </c>
      <c r="F21" s="587">
        <v>452</v>
      </c>
      <c r="G21" s="588">
        <v>114.02420105491777</v>
      </c>
      <c r="H21" s="534"/>
    </row>
    <row r="22" spans="1:7" ht="14.25">
      <c r="A22" s="586" t="s">
        <v>349</v>
      </c>
      <c r="B22" s="587">
        <v>298</v>
      </c>
      <c r="C22" s="587">
        <v>284</v>
      </c>
      <c r="D22" s="587">
        <v>284</v>
      </c>
      <c r="E22" s="587">
        <v>324</v>
      </c>
      <c r="F22" s="587">
        <v>40</v>
      </c>
      <c r="G22" s="588">
        <v>114.08450704225352</v>
      </c>
    </row>
    <row r="23" spans="1:7" ht="14.25">
      <c r="A23" s="586" t="s">
        <v>350</v>
      </c>
      <c r="B23" s="587">
        <v>112</v>
      </c>
      <c r="C23" s="587">
        <v>55</v>
      </c>
      <c r="D23" s="587">
        <v>55</v>
      </c>
      <c r="E23" s="587">
        <v>127</v>
      </c>
      <c r="F23" s="587">
        <v>72</v>
      </c>
      <c r="G23" s="588">
        <v>230.9090909090909</v>
      </c>
    </row>
    <row r="24" spans="1:7" ht="14.25">
      <c r="A24" s="586" t="s">
        <v>351</v>
      </c>
      <c r="B24" s="587">
        <v>1880</v>
      </c>
      <c r="C24" s="587">
        <v>719</v>
      </c>
      <c r="D24" s="587">
        <v>719</v>
      </c>
      <c r="E24" s="587">
        <v>1092</v>
      </c>
      <c r="F24" s="587">
        <v>373</v>
      </c>
      <c r="G24" s="588">
        <v>151.87760778859527</v>
      </c>
    </row>
    <row r="25" spans="1:7" ht="14.25">
      <c r="A25" s="589" t="s">
        <v>352</v>
      </c>
      <c r="B25" s="590"/>
      <c r="C25" s="590"/>
      <c r="D25" s="590"/>
      <c r="E25" s="590">
        <v>340</v>
      </c>
      <c r="F25" s="590">
        <v>340</v>
      </c>
      <c r="G25" s="590"/>
    </row>
    <row r="26" spans="1:7" ht="15">
      <c r="A26" s="583" t="s">
        <v>353</v>
      </c>
      <c r="B26" s="584">
        <v>554931</v>
      </c>
      <c r="C26" s="584">
        <v>657970</v>
      </c>
      <c r="D26" s="584">
        <v>776418</v>
      </c>
      <c r="E26" s="584">
        <v>776418</v>
      </c>
      <c r="F26" s="584">
        <v>118448</v>
      </c>
      <c r="G26" s="585">
        <v>118.00203656701673</v>
      </c>
    </row>
    <row r="27" spans="1:7" ht="14.25">
      <c r="A27" s="586" t="s">
        <v>78</v>
      </c>
      <c r="B27" s="587"/>
      <c r="C27" s="587"/>
      <c r="D27" s="587"/>
      <c r="E27" s="587"/>
      <c r="F27" s="587"/>
      <c r="G27" s="587"/>
    </row>
    <row r="28" spans="1:7" ht="14.25">
      <c r="A28" s="586" t="s">
        <v>337</v>
      </c>
      <c r="B28" s="587">
        <v>48631</v>
      </c>
      <c r="C28" s="587">
        <v>26555</v>
      </c>
      <c r="D28" s="587">
        <v>85293</v>
      </c>
      <c r="E28" s="587">
        <v>85293</v>
      </c>
      <c r="F28" s="587">
        <v>58738</v>
      </c>
      <c r="G28" s="588">
        <v>321.19374882319715</v>
      </c>
    </row>
    <row r="29" spans="1:7" ht="14.25">
      <c r="A29" s="586" t="s">
        <v>338</v>
      </c>
      <c r="B29" s="587">
        <v>325032</v>
      </c>
      <c r="C29" s="587">
        <v>365862</v>
      </c>
      <c r="D29" s="587">
        <v>306987</v>
      </c>
      <c r="E29" s="587">
        <v>306987</v>
      </c>
      <c r="F29" s="587">
        <v>-58875</v>
      </c>
      <c r="G29" s="588">
        <v>83.90786690063466</v>
      </c>
    </row>
    <row r="30" spans="1:7" ht="14.25">
      <c r="A30" s="586" t="s">
        <v>339</v>
      </c>
      <c r="B30" s="587">
        <v>40934</v>
      </c>
      <c r="C30" s="587">
        <v>225720</v>
      </c>
      <c r="D30" s="587">
        <v>108888</v>
      </c>
      <c r="E30" s="587">
        <v>108888</v>
      </c>
      <c r="F30" s="587">
        <v>-116832</v>
      </c>
      <c r="G30" s="588">
        <v>48.240297713981924</v>
      </c>
    </row>
    <row r="31" spans="1:7" ht="14.25">
      <c r="A31" s="586" t="s">
        <v>340</v>
      </c>
      <c r="B31" s="587">
        <v>365966</v>
      </c>
      <c r="C31" s="587">
        <v>591582</v>
      </c>
      <c r="D31" s="587">
        <v>415875</v>
      </c>
      <c r="E31" s="587">
        <v>415875</v>
      </c>
      <c r="F31" s="587">
        <v>-175707</v>
      </c>
      <c r="G31" s="588">
        <v>70.29879205249652</v>
      </c>
    </row>
    <row r="32" spans="1:7" ht="14.25">
      <c r="A32" s="586" t="s">
        <v>341</v>
      </c>
      <c r="B32" s="587">
        <v>27409</v>
      </c>
      <c r="C32" s="587">
        <v>13278</v>
      </c>
      <c r="D32" s="587">
        <v>115239</v>
      </c>
      <c r="E32" s="587">
        <v>115239</v>
      </c>
      <c r="F32" s="587">
        <v>101961</v>
      </c>
      <c r="G32" s="588">
        <v>867.8942611839132</v>
      </c>
    </row>
    <row r="33" spans="1:7" ht="14.25">
      <c r="A33" s="586" t="s">
        <v>342</v>
      </c>
      <c r="B33" s="587">
        <v>20497</v>
      </c>
      <c r="C33" s="587">
        <v>13278</v>
      </c>
      <c r="D33" s="587">
        <v>38512</v>
      </c>
      <c r="E33" s="587">
        <v>38512</v>
      </c>
      <c r="F33" s="587">
        <v>25234</v>
      </c>
      <c r="G33" s="588">
        <v>290.0436812773008</v>
      </c>
    </row>
    <row r="34" spans="1:7" ht="14.25">
      <c r="A34" s="586" t="s">
        <v>343</v>
      </c>
      <c r="B34" s="587">
        <v>37715</v>
      </c>
      <c r="C34" s="587">
        <v>13278</v>
      </c>
      <c r="D34" s="587">
        <v>74343</v>
      </c>
      <c r="E34" s="587">
        <v>74343</v>
      </c>
      <c r="F34" s="587">
        <v>61065</v>
      </c>
      <c r="G34" s="588">
        <v>559.8960686850429</v>
      </c>
    </row>
    <row r="35" spans="1:7" ht="14.25">
      <c r="A35" s="586" t="s">
        <v>344</v>
      </c>
      <c r="B35" s="587">
        <v>45614</v>
      </c>
      <c r="C35" s="587">
        <v>0</v>
      </c>
      <c r="D35" s="587">
        <v>26747</v>
      </c>
      <c r="E35" s="587">
        <v>26747</v>
      </c>
      <c r="F35" s="587">
        <v>26747</v>
      </c>
      <c r="G35" s="588">
        <v>0</v>
      </c>
    </row>
    <row r="36" spans="1:7" ht="14.25" customHeight="1" hidden="1">
      <c r="A36" s="586"/>
      <c r="B36" s="587">
        <v>0</v>
      </c>
      <c r="C36" s="587">
        <v>0</v>
      </c>
      <c r="D36" s="587">
        <v>0</v>
      </c>
      <c r="E36" s="587">
        <v>0</v>
      </c>
      <c r="F36" s="587">
        <v>0</v>
      </c>
      <c r="G36" s="588" t="e">
        <v>#DIV/0!</v>
      </c>
    </row>
    <row r="37" spans="1:7" ht="14.25">
      <c r="A37" s="586" t="s">
        <v>345</v>
      </c>
      <c r="B37" s="587">
        <v>9099</v>
      </c>
      <c r="C37" s="587">
        <v>0</v>
      </c>
      <c r="D37" s="587">
        <v>20409</v>
      </c>
      <c r="E37" s="587">
        <v>20409</v>
      </c>
      <c r="F37" s="587">
        <v>20409</v>
      </c>
      <c r="G37" s="588">
        <v>0</v>
      </c>
    </row>
    <row r="38" spans="1:7" s="591" customFormat="1" ht="14.25">
      <c r="A38" s="589" t="s">
        <v>354</v>
      </c>
      <c r="B38" s="590">
        <v>160</v>
      </c>
      <c r="C38" s="590"/>
      <c r="D38" s="590"/>
      <c r="E38" s="590"/>
      <c r="F38" s="590"/>
      <c r="G38" s="590"/>
    </row>
    <row r="39" spans="1:7" ht="15">
      <c r="A39" s="583" t="s">
        <v>355</v>
      </c>
      <c r="B39" s="584">
        <v>5848224</v>
      </c>
      <c r="C39" s="584">
        <v>6295008</v>
      </c>
      <c r="D39" s="584">
        <v>6413456</v>
      </c>
      <c r="E39" s="584">
        <v>6178091</v>
      </c>
      <c r="F39" s="584">
        <v>-116917</v>
      </c>
      <c r="G39" s="585">
        <v>98.1427029163426</v>
      </c>
    </row>
    <row r="40" spans="1:7" ht="14.25">
      <c r="A40" s="586" t="s">
        <v>78</v>
      </c>
      <c r="B40" s="587"/>
      <c r="C40" s="587"/>
      <c r="D40" s="587"/>
      <c r="E40" s="587"/>
      <c r="F40" s="587"/>
      <c r="G40" s="587"/>
    </row>
    <row r="41" spans="1:7" ht="14.25">
      <c r="A41" s="586" t="s">
        <v>337</v>
      </c>
      <c r="B41" s="587">
        <v>431275</v>
      </c>
      <c r="C41" s="587">
        <v>426625</v>
      </c>
      <c r="D41" s="587">
        <v>485363</v>
      </c>
      <c r="E41" s="587">
        <v>453931</v>
      </c>
      <c r="F41" s="587">
        <v>27306</v>
      </c>
      <c r="G41" s="588">
        <v>106.40046879578084</v>
      </c>
    </row>
    <row r="42" spans="1:7" ht="14.25">
      <c r="A42" s="586" t="s">
        <v>338</v>
      </c>
      <c r="B42" s="587">
        <v>3018289</v>
      </c>
      <c r="C42" s="587">
        <v>3316244</v>
      </c>
      <c r="D42" s="587">
        <v>3257369</v>
      </c>
      <c r="E42" s="587">
        <v>3234135</v>
      </c>
      <c r="F42" s="587">
        <v>-82109</v>
      </c>
      <c r="G42" s="588">
        <v>97.52403622893853</v>
      </c>
    </row>
    <row r="43" spans="1:7" ht="14.25">
      <c r="A43" s="586" t="s">
        <v>339</v>
      </c>
      <c r="B43" s="587">
        <v>934085</v>
      </c>
      <c r="C43" s="587">
        <v>1155845</v>
      </c>
      <c r="D43" s="587">
        <v>1039013</v>
      </c>
      <c r="E43" s="587">
        <v>968937</v>
      </c>
      <c r="F43" s="587">
        <v>-186908</v>
      </c>
      <c r="G43" s="588">
        <v>83.82931967521597</v>
      </c>
    </row>
    <row r="44" spans="1:7" ht="14.25">
      <c r="A44" s="586" t="s">
        <v>340</v>
      </c>
      <c r="B44" s="587">
        <v>3952374</v>
      </c>
      <c r="C44" s="587">
        <v>4472088</v>
      </c>
      <c r="D44" s="587">
        <v>4296381</v>
      </c>
      <c r="E44" s="587">
        <v>4203072</v>
      </c>
      <c r="F44" s="587">
        <v>-269016</v>
      </c>
      <c r="G44" s="588">
        <v>93.98455486564666</v>
      </c>
    </row>
    <row r="45" spans="1:7" ht="14.25">
      <c r="A45" s="586" t="s">
        <v>341</v>
      </c>
      <c r="B45" s="587">
        <v>151296</v>
      </c>
      <c r="C45" s="587">
        <v>140793</v>
      </c>
      <c r="D45" s="587">
        <v>242754</v>
      </c>
      <c r="E45" s="587">
        <v>230598</v>
      </c>
      <c r="F45" s="587">
        <v>89805</v>
      </c>
      <c r="G45" s="588">
        <v>163.78513136306492</v>
      </c>
    </row>
    <row r="46" spans="1:7" ht="14.25">
      <c r="A46" s="586" t="s">
        <v>342</v>
      </c>
      <c r="B46" s="587">
        <v>71891</v>
      </c>
      <c r="C46" s="587">
        <v>51586</v>
      </c>
      <c r="D46" s="587">
        <v>76820</v>
      </c>
      <c r="E46" s="587">
        <v>89384</v>
      </c>
      <c r="F46" s="587">
        <v>37798</v>
      </c>
      <c r="G46" s="588">
        <v>173.27181793509868</v>
      </c>
    </row>
    <row r="47" spans="1:7" ht="14.25">
      <c r="A47" s="586" t="s">
        <v>343</v>
      </c>
      <c r="B47" s="587">
        <v>306434</v>
      </c>
      <c r="C47" s="587">
        <v>290872</v>
      </c>
      <c r="D47" s="587">
        <v>351938</v>
      </c>
      <c r="E47" s="587">
        <v>324992</v>
      </c>
      <c r="F47" s="587">
        <v>34120</v>
      </c>
      <c r="G47" s="588">
        <v>111.73024560631481</v>
      </c>
    </row>
    <row r="48" spans="1:7" ht="14.25">
      <c r="A48" s="586" t="s">
        <v>344</v>
      </c>
      <c r="B48" s="587">
        <v>757013</v>
      </c>
      <c r="C48" s="587">
        <v>731362</v>
      </c>
      <c r="D48" s="587">
        <v>758109</v>
      </c>
      <c r="E48" s="587">
        <v>693784</v>
      </c>
      <c r="F48" s="587">
        <v>-37578</v>
      </c>
      <c r="G48" s="588">
        <v>94.86191516649758</v>
      </c>
    </row>
    <row r="49" spans="1:7" ht="14.25" customHeight="1" hidden="1">
      <c r="A49" s="586"/>
      <c r="B49" s="587"/>
      <c r="C49" s="587"/>
      <c r="D49" s="587"/>
      <c r="E49" s="587"/>
      <c r="F49" s="587">
        <v>0</v>
      </c>
      <c r="G49" s="588"/>
    </row>
    <row r="50" spans="1:7" ht="14.25">
      <c r="A50" s="586" t="s">
        <v>345</v>
      </c>
      <c r="B50" s="587">
        <v>177941</v>
      </c>
      <c r="C50" s="587">
        <v>181682</v>
      </c>
      <c r="D50" s="587">
        <v>202091</v>
      </c>
      <c r="E50" s="587">
        <v>182330</v>
      </c>
      <c r="F50" s="587">
        <v>648</v>
      </c>
      <c r="G50" s="588">
        <v>100.35666714369063</v>
      </c>
    </row>
    <row r="51" spans="1:7" ht="14.25">
      <c r="A51" s="589" t="s">
        <v>354</v>
      </c>
      <c r="B51" s="590">
        <v>160</v>
      </c>
      <c r="C51" s="590"/>
      <c r="D51" s="590"/>
      <c r="E51" s="590">
        <v>340</v>
      </c>
      <c r="F51" s="590">
        <v>340</v>
      </c>
      <c r="G51" s="590"/>
    </row>
    <row r="52" spans="1:8" ht="15">
      <c r="A52" s="583" t="s">
        <v>356</v>
      </c>
      <c r="B52" s="584">
        <v>5071806</v>
      </c>
      <c r="C52" s="584">
        <v>5553970</v>
      </c>
      <c r="D52" s="584">
        <v>5553970</v>
      </c>
      <c r="E52" s="584">
        <v>5758234</v>
      </c>
      <c r="F52" s="584">
        <v>204264</v>
      </c>
      <c r="G52" s="585">
        <v>103.67780164458938</v>
      </c>
      <c r="H52" s="534"/>
    </row>
    <row r="53" spans="1:8" ht="14.25">
      <c r="A53" s="586" t="s">
        <v>78</v>
      </c>
      <c r="B53" s="587"/>
      <c r="C53" s="587"/>
      <c r="D53" s="587"/>
      <c r="E53" s="587"/>
      <c r="F53" s="587"/>
      <c r="G53" s="587"/>
      <c r="H53" s="534"/>
    </row>
    <row r="54" spans="1:10" ht="14.25">
      <c r="A54" s="586" t="s">
        <v>337</v>
      </c>
      <c r="B54" s="587">
        <v>246400</v>
      </c>
      <c r="C54" s="587">
        <v>262992</v>
      </c>
      <c r="D54" s="587">
        <v>262992</v>
      </c>
      <c r="E54" s="587">
        <v>316671</v>
      </c>
      <c r="F54" s="587">
        <v>53679</v>
      </c>
      <c r="G54" s="588">
        <v>120.41088702317941</v>
      </c>
      <c r="H54" s="534"/>
      <c r="J54" s="534"/>
    </row>
    <row r="55" spans="1:8" ht="14.25">
      <c r="A55" s="586" t="s">
        <v>338</v>
      </c>
      <c r="B55" s="587">
        <v>3839896</v>
      </c>
      <c r="C55" s="587">
        <v>4229005</v>
      </c>
      <c r="D55" s="587">
        <v>4229005</v>
      </c>
      <c r="E55" s="587">
        <v>4265785</v>
      </c>
      <c r="F55" s="587">
        <v>36780</v>
      </c>
      <c r="G55" s="588">
        <v>100.86970812283266</v>
      </c>
      <c r="H55" s="534"/>
    </row>
    <row r="56" spans="1:8" ht="14.25">
      <c r="A56" s="586" t="s">
        <v>339</v>
      </c>
      <c r="B56" s="587">
        <v>692422</v>
      </c>
      <c r="C56" s="587">
        <v>744418</v>
      </c>
      <c r="D56" s="587">
        <v>744418</v>
      </c>
      <c r="E56" s="587">
        <v>769386</v>
      </c>
      <c r="F56" s="587">
        <v>24968</v>
      </c>
      <c r="G56" s="588">
        <v>103.35402959090187</v>
      </c>
      <c r="H56" s="534"/>
    </row>
    <row r="57" spans="1:8" ht="14.25" customHeight="1" hidden="1">
      <c r="A57" s="586" t="s">
        <v>357</v>
      </c>
      <c r="B57" s="587">
        <v>0</v>
      </c>
      <c r="C57" s="587">
        <v>0</v>
      </c>
      <c r="D57" s="587">
        <v>0</v>
      </c>
      <c r="E57" s="587"/>
      <c r="F57" s="587">
        <v>0</v>
      </c>
      <c r="G57" s="588" t="e">
        <v>#DIV/0!</v>
      </c>
      <c r="H57" s="534"/>
    </row>
    <row r="58" spans="1:8" ht="14.25">
      <c r="A58" s="586" t="s">
        <v>340</v>
      </c>
      <c r="B58" s="587">
        <v>4532317</v>
      </c>
      <c r="C58" s="587">
        <v>4973423</v>
      </c>
      <c r="D58" s="587">
        <v>4973423</v>
      </c>
      <c r="E58" s="587">
        <v>5035171</v>
      </c>
      <c r="F58" s="587">
        <v>61748</v>
      </c>
      <c r="G58" s="588">
        <v>101.24155938475371</v>
      </c>
      <c r="H58" s="534"/>
    </row>
    <row r="59" spans="1:9" ht="14.25">
      <c r="A59" s="586" t="s">
        <v>341</v>
      </c>
      <c r="B59" s="587">
        <v>36057</v>
      </c>
      <c r="C59" s="587">
        <v>44850</v>
      </c>
      <c r="D59" s="587">
        <v>44850</v>
      </c>
      <c r="E59" s="587">
        <v>40128</v>
      </c>
      <c r="F59" s="587">
        <v>-4722</v>
      </c>
      <c r="G59" s="588">
        <v>89.47157190635451</v>
      </c>
      <c r="H59" s="534"/>
      <c r="I59" s="592"/>
    </row>
    <row r="60" spans="1:9" ht="14.25">
      <c r="A60" s="586" t="s">
        <v>342</v>
      </c>
      <c r="B60" s="587">
        <v>33378</v>
      </c>
      <c r="C60" s="587">
        <v>27143</v>
      </c>
      <c r="D60" s="587">
        <v>27143</v>
      </c>
      <c r="E60" s="587">
        <v>46952</v>
      </c>
      <c r="F60" s="587">
        <v>19809</v>
      </c>
      <c r="G60" s="588">
        <v>172.98014220977785</v>
      </c>
      <c r="H60" s="534"/>
      <c r="I60" s="534"/>
    </row>
    <row r="61" spans="1:11" ht="14.25">
      <c r="A61" s="586" t="s">
        <v>343</v>
      </c>
      <c r="B61" s="587">
        <v>66121</v>
      </c>
      <c r="C61" s="587">
        <v>63880</v>
      </c>
      <c r="D61" s="587">
        <v>63880</v>
      </c>
      <c r="E61" s="587">
        <v>172430</v>
      </c>
      <c r="F61" s="587">
        <v>108550</v>
      </c>
      <c r="G61" s="588">
        <v>269.92798998121475</v>
      </c>
      <c r="H61" s="534"/>
      <c r="J61" s="534"/>
      <c r="K61" s="534"/>
    </row>
    <row r="62" spans="1:8" ht="14.25" customHeight="1" hidden="1">
      <c r="A62" s="586"/>
      <c r="B62" s="587">
        <v>0</v>
      </c>
      <c r="C62" s="587">
        <v>0</v>
      </c>
      <c r="D62" s="587">
        <v>0</v>
      </c>
      <c r="E62" s="587"/>
      <c r="F62" s="587">
        <v>0</v>
      </c>
      <c r="G62" s="588" t="e">
        <v>#DIV/0!</v>
      </c>
      <c r="H62" s="534"/>
    </row>
    <row r="63" spans="1:8" ht="14.25">
      <c r="A63" s="586" t="s">
        <v>345</v>
      </c>
      <c r="B63" s="587">
        <v>157532</v>
      </c>
      <c r="C63" s="587">
        <v>181682</v>
      </c>
      <c r="D63" s="587">
        <v>181682</v>
      </c>
      <c r="E63" s="587">
        <v>146882</v>
      </c>
      <c r="F63" s="587">
        <v>-34800</v>
      </c>
      <c r="G63" s="588">
        <v>80.8456533943924</v>
      </c>
      <c r="H63" s="534"/>
    </row>
    <row r="64" spans="1:8" ht="15">
      <c r="A64" s="583" t="s">
        <v>358</v>
      </c>
      <c r="B64" s="584">
        <v>221487</v>
      </c>
      <c r="C64" s="584">
        <v>83068.1023036578</v>
      </c>
      <c r="D64" s="584">
        <v>83068.1023036578</v>
      </c>
      <c r="E64" s="584">
        <v>-356561</v>
      </c>
      <c r="F64" s="584">
        <v>-439629.1023036578</v>
      </c>
      <c r="G64" s="593" t="s">
        <v>359</v>
      </c>
      <c r="H64" s="534"/>
    </row>
    <row r="65" spans="1:7" ht="14.25">
      <c r="A65" s="586" t="s">
        <v>78</v>
      </c>
      <c r="B65" s="587"/>
      <c r="C65" s="587"/>
      <c r="D65" s="587"/>
      <c r="E65" s="587"/>
      <c r="F65" s="587"/>
      <c r="G65" s="588"/>
    </row>
    <row r="66" spans="1:7" ht="14.25">
      <c r="A66" s="586" t="s">
        <v>337</v>
      </c>
      <c r="B66" s="587">
        <v>136244</v>
      </c>
      <c r="C66" s="587">
        <v>137078</v>
      </c>
      <c r="D66" s="587">
        <v>137078</v>
      </c>
      <c r="E66" s="587">
        <v>51967</v>
      </c>
      <c r="F66" s="587">
        <v>-85111</v>
      </c>
      <c r="G66" s="588">
        <v>37.9105326894177</v>
      </c>
    </row>
    <row r="67" spans="1:7" ht="14.25">
      <c r="A67" s="586" t="s">
        <v>338</v>
      </c>
      <c r="B67" s="587">
        <v>-1146639</v>
      </c>
      <c r="C67" s="587">
        <v>-1278623</v>
      </c>
      <c r="D67" s="587">
        <v>-1278623</v>
      </c>
      <c r="E67" s="587">
        <v>-1338637</v>
      </c>
      <c r="F67" s="587">
        <v>-60014</v>
      </c>
      <c r="G67" s="588">
        <v>104.69364308322314</v>
      </c>
    </row>
    <row r="68" spans="1:7" ht="14.25">
      <c r="A68" s="586" t="s">
        <v>339</v>
      </c>
      <c r="B68" s="587">
        <v>200729</v>
      </c>
      <c r="C68" s="587">
        <v>185707</v>
      </c>
      <c r="D68" s="587">
        <v>185707</v>
      </c>
      <c r="E68" s="587">
        <v>90663</v>
      </c>
      <c r="F68" s="587">
        <v>-95044</v>
      </c>
      <c r="G68" s="588">
        <v>48.82045372549231</v>
      </c>
    </row>
    <row r="69" spans="1:7" ht="14.25">
      <c r="A69" s="586" t="s">
        <v>340</v>
      </c>
      <c r="B69" s="587">
        <v>-945910</v>
      </c>
      <c r="C69" s="587">
        <v>-1092916</v>
      </c>
      <c r="D69" s="587">
        <v>-1092916</v>
      </c>
      <c r="E69" s="587">
        <v>-1247974</v>
      </c>
      <c r="F69" s="587">
        <v>-155058</v>
      </c>
      <c r="G69" s="588">
        <v>114.18754963784956</v>
      </c>
    </row>
    <row r="70" spans="1:7" ht="14.25">
      <c r="A70" s="586" t="s">
        <v>341</v>
      </c>
      <c r="B70" s="587">
        <v>87830</v>
      </c>
      <c r="C70" s="587">
        <v>82665</v>
      </c>
      <c r="D70" s="587">
        <v>82665</v>
      </c>
      <c r="E70" s="587">
        <v>75231</v>
      </c>
      <c r="F70" s="587">
        <v>-7434</v>
      </c>
      <c r="G70" s="588">
        <v>91.00707675557975</v>
      </c>
    </row>
    <row r="71" spans="1:7" ht="14.25">
      <c r="A71" s="586" t="s">
        <v>342</v>
      </c>
      <c r="B71" s="587">
        <v>18016</v>
      </c>
      <c r="C71" s="587">
        <v>11165</v>
      </c>
      <c r="D71" s="587">
        <v>11165</v>
      </c>
      <c r="E71" s="587">
        <v>3920</v>
      </c>
      <c r="F71" s="587">
        <v>-7245</v>
      </c>
      <c r="G71" s="588">
        <v>35.10971786833856</v>
      </c>
    </row>
    <row r="72" spans="1:7" ht="14.25">
      <c r="A72" s="586" t="s">
        <v>343</v>
      </c>
      <c r="B72" s="587">
        <v>202598</v>
      </c>
      <c r="C72" s="587">
        <v>213715</v>
      </c>
      <c r="D72" s="587">
        <v>213715</v>
      </c>
      <c r="E72" s="587">
        <v>78219</v>
      </c>
      <c r="F72" s="587">
        <v>-135496</v>
      </c>
      <c r="G72" s="588">
        <v>36.59967714011651</v>
      </c>
    </row>
    <row r="73" spans="1:7" ht="14.25">
      <c r="A73" s="586" t="s">
        <v>344</v>
      </c>
      <c r="B73" s="587">
        <v>711399</v>
      </c>
      <c r="C73" s="587">
        <v>731362</v>
      </c>
      <c r="D73" s="587">
        <v>731362</v>
      </c>
      <c r="E73" s="587">
        <v>667037</v>
      </c>
      <c r="F73" s="587">
        <v>-64325</v>
      </c>
      <c r="G73" s="588">
        <v>91.2047659025216</v>
      </c>
    </row>
    <row r="74" spans="1:7" ht="14.25" customHeight="1" hidden="1">
      <c r="A74" s="586"/>
      <c r="B74" s="587">
        <v>0</v>
      </c>
      <c r="C74" s="587">
        <v>0</v>
      </c>
      <c r="D74" s="587">
        <v>0</v>
      </c>
      <c r="E74" s="587">
        <v>0</v>
      </c>
      <c r="F74" s="587">
        <v>0</v>
      </c>
      <c r="G74" s="588" t="e">
        <v>#DIV/0!</v>
      </c>
    </row>
    <row r="75" spans="1:7" ht="14.25">
      <c r="A75" s="586" t="s">
        <v>345</v>
      </c>
      <c r="B75" s="587">
        <v>11310</v>
      </c>
      <c r="C75" s="587">
        <v>0</v>
      </c>
      <c r="D75" s="587">
        <v>0</v>
      </c>
      <c r="E75" s="587">
        <v>15039</v>
      </c>
      <c r="F75" s="587">
        <v>15039</v>
      </c>
      <c r="G75" s="588">
        <v>0</v>
      </c>
    </row>
    <row r="76" spans="1:7" ht="15">
      <c r="A76" s="583" t="s">
        <v>360</v>
      </c>
      <c r="B76" s="584">
        <v>776418</v>
      </c>
      <c r="C76" s="584">
        <v>741038.0070371105</v>
      </c>
      <c r="D76" s="584">
        <v>741038.0070371105</v>
      </c>
      <c r="E76" s="584">
        <v>419857</v>
      </c>
      <c r="F76" s="584">
        <v>-321181.0070371105</v>
      </c>
      <c r="G76" s="585">
        <v>56.65795762334953</v>
      </c>
    </row>
    <row r="77" spans="1:7" ht="14.25">
      <c r="A77" s="586" t="s">
        <v>78</v>
      </c>
      <c r="B77" s="587"/>
      <c r="C77" s="587"/>
      <c r="D77" s="587"/>
      <c r="E77" s="587"/>
      <c r="F77" s="587"/>
      <c r="G77" s="587"/>
    </row>
    <row r="78" spans="1:7" ht="14.25">
      <c r="A78" s="586" t="s">
        <v>337</v>
      </c>
      <c r="B78" s="587">
        <v>184875</v>
      </c>
      <c r="C78" s="587">
        <v>163632.84322512115</v>
      </c>
      <c r="D78" s="587">
        <v>163632.84322512115</v>
      </c>
      <c r="E78" s="587">
        <v>137260</v>
      </c>
      <c r="F78" s="587">
        <v>-26372.84322512115</v>
      </c>
      <c r="G78" s="588">
        <v>83.88291573664208</v>
      </c>
    </row>
    <row r="79" spans="1:7" ht="14.25">
      <c r="A79" s="586" t="s">
        <v>338</v>
      </c>
      <c r="B79" s="587">
        <v>-821607</v>
      </c>
      <c r="C79" s="587">
        <v>-912760.8726681275</v>
      </c>
      <c r="D79" s="587">
        <v>-912760.8726681275</v>
      </c>
      <c r="E79" s="587">
        <v>-1031650</v>
      </c>
      <c r="F79" s="587">
        <v>-118889.12733187247</v>
      </c>
      <c r="G79" s="588">
        <v>113.02522170832574</v>
      </c>
    </row>
    <row r="80" spans="1:7" ht="14.25">
      <c r="A80" s="586" t="s">
        <v>339</v>
      </c>
      <c r="B80" s="587">
        <v>241663</v>
      </c>
      <c r="C80" s="587">
        <v>411426.5236008764</v>
      </c>
      <c r="D80" s="587">
        <v>411426.5236008764</v>
      </c>
      <c r="E80" s="587">
        <v>199551</v>
      </c>
      <c r="F80" s="587">
        <v>-211875.5236008764</v>
      </c>
      <c r="G80" s="588">
        <v>48.50222057962987</v>
      </c>
    </row>
    <row r="81" spans="1:7" ht="14.25">
      <c r="A81" s="586" t="s">
        <v>340</v>
      </c>
      <c r="B81" s="587">
        <v>-579944</v>
      </c>
      <c r="C81" s="587">
        <v>-501334.34906725114</v>
      </c>
      <c r="D81" s="587">
        <v>-501334.34906725114</v>
      </c>
      <c r="E81" s="587">
        <v>-832099</v>
      </c>
      <c r="F81" s="587">
        <v>-330764.65093274886</v>
      </c>
      <c r="G81" s="588">
        <v>165.97685786903435</v>
      </c>
    </row>
    <row r="82" spans="1:7" ht="14.25">
      <c r="A82" s="586" t="s">
        <v>341</v>
      </c>
      <c r="B82" s="587">
        <v>115239</v>
      </c>
      <c r="C82" s="587">
        <v>95942.12474274712</v>
      </c>
      <c r="D82" s="587">
        <v>95942.12474274712</v>
      </c>
      <c r="E82" s="587">
        <v>190470</v>
      </c>
      <c r="F82" s="587">
        <v>94527.87525725288</v>
      </c>
      <c r="G82" s="588">
        <v>198.5259347869496</v>
      </c>
    </row>
    <row r="83" spans="1:7" ht="14.25">
      <c r="A83" s="586" t="s">
        <v>342</v>
      </c>
      <c r="B83" s="587">
        <v>38513</v>
      </c>
      <c r="C83" s="587">
        <v>24442.411040297415</v>
      </c>
      <c r="D83" s="587">
        <v>24442.411040297415</v>
      </c>
      <c r="E83" s="587">
        <v>42432</v>
      </c>
      <c r="F83" s="587">
        <v>17989.588959702585</v>
      </c>
      <c r="G83" s="588">
        <v>173.59989540329605</v>
      </c>
    </row>
    <row r="84" spans="1:7" ht="14.25">
      <c r="A84" s="586" t="s">
        <v>343</v>
      </c>
      <c r="B84" s="587">
        <v>240313</v>
      </c>
      <c r="C84" s="587">
        <v>226993.3237070969</v>
      </c>
      <c r="D84" s="587">
        <v>226993.3237070969</v>
      </c>
      <c r="E84" s="587">
        <v>152562</v>
      </c>
      <c r="F84" s="587">
        <v>-74431.32370709689</v>
      </c>
      <c r="G84" s="588">
        <v>67.20990622475748</v>
      </c>
    </row>
    <row r="85" spans="1:7" ht="14.25">
      <c r="A85" s="586" t="s">
        <v>344</v>
      </c>
      <c r="B85" s="587">
        <v>757013</v>
      </c>
      <c r="C85" s="587">
        <v>731361.6533890992</v>
      </c>
      <c r="D85" s="587">
        <v>731361.6533890992</v>
      </c>
      <c r="E85" s="587">
        <v>693784</v>
      </c>
      <c r="F85" s="587">
        <v>-37577.65338909917</v>
      </c>
      <c r="G85" s="588">
        <v>94.86196012397342</v>
      </c>
    </row>
    <row r="86" spans="1:7" ht="14.25" customHeight="1" hidden="1">
      <c r="A86" s="586"/>
      <c r="B86" s="587">
        <v>0</v>
      </c>
      <c r="C86" s="587">
        <v>0</v>
      </c>
      <c r="D86" s="587">
        <v>0</v>
      </c>
      <c r="E86" s="587">
        <v>0</v>
      </c>
      <c r="F86" s="587">
        <v>0</v>
      </c>
      <c r="G86" s="588" t="e">
        <v>#DIV/0!</v>
      </c>
    </row>
    <row r="87" spans="1:7" ht="14.25">
      <c r="A87" s="589" t="s">
        <v>345</v>
      </c>
      <c r="B87" s="590">
        <v>20409</v>
      </c>
      <c r="C87" s="590">
        <v>0</v>
      </c>
      <c r="D87" s="590">
        <v>0</v>
      </c>
      <c r="E87" s="590">
        <v>35448</v>
      </c>
      <c r="F87" s="590">
        <v>35448</v>
      </c>
      <c r="G87" s="594">
        <v>0</v>
      </c>
    </row>
    <row r="88" spans="1:7" ht="15">
      <c r="A88" s="595" t="s">
        <v>361</v>
      </c>
      <c r="B88" s="596">
        <v>776418</v>
      </c>
      <c r="C88" s="596">
        <v>741038.0070371105</v>
      </c>
      <c r="D88" s="596">
        <v>741038.0070371105</v>
      </c>
      <c r="E88" s="596">
        <v>419857</v>
      </c>
      <c r="F88" s="596">
        <v>-321181.0070371105</v>
      </c>
      <c r="G88" s="597">
        <v>56.65795762334953</v>
      </c>
    </row>
    <row r="89" spans="1:7" ht="14.25">
      <c r="A89" s="586" t="s">
        <v>78</v>
      </c>
      <c r="B89" s="587"/>
      <c r="C89" s="587"/>
      <c r="D89" s="587"/>
      <c r="E89" s="587"/>
      <c r="F89" s="587"/>
      <c r="G89" s="587"/>
    </row>
    <row r="90" spans="1:7" ht="14.25">
      <c r="A90" s="586" t="s">
        <v>337</v>
      </c>
      <c r="B90" s="587">
        <v>85293</v>
      </c>
      <c r="C90" s="587">
        <v>26555</v>
      </c>
      <c r="D90" s="587">
        <v>26555</v>
      </c>
      <c r="E90" s="587">
        <v>32260</v>
      </c>
      <c r="F90" s="587">
        <v>5705</v>
      </c>
      <c r="G90" s="588">
        <v>121.48371304839014</v>
      </c>
    </row>
    <row r="91" spans="1:7" ht="14.25">
      <c r="A91" s="586" t="s">
        <v>338</v>
      </c>
      <c r="B91" s="587">
        <v>306987</v>
      </c>
      <c r="C91" s="587">
        <v>495581</v>
      </c>
      <c r="D91" s="587">
        <v>495581</v>
      </c>
      <c r="E91" s="587">
        <v>152350</v>
      </c>
      <c r="F91" s="587">
        <v>-343231</v>
      </c>
      <c r="G91" s="588">
        <v>30.74169510130534</v>
      </c>
    </row>
    <row r="92" spans="1:7" ht="14.25">
      <c r="A92" s="586" t="s">
        <v>339</v>
      </c>
      <c r="B92" s="587">
        <v>108888</v>
      </c>
      <c r="C92" s="587">
        <v>179069</v>
      </c>
      <c r="D92" s="587">
        <v>179069</v>
      </c>
      <c r="E92" s="587">
        <v>99551</v>
      </c>
      <c r="F92" s="587">
        <v>-79518</v>
      </c>
      <c r="G92" s="588">
        <v>55.593653842932056</v>
      </c>
    </row>
    <row r="93" spans="1:7" ht="14.25">
      <c r="A93" s="586" t="s">
        <v>340</v>
      </c>
      <c r="B93" s="587">
        <v>415874</v>
      </c>
      <c r="C93" s="587">
        <v>674650</v>
      </c>
      <c r="D93" s="587">
        <v>674650</v>
      </c>
      <c r="E93" s="587">
        <v>251901</v>
      </c>
      <c r="F93" s="587">
        <v>-422749</v>
      </c>
      <c r="G93" s="588">
        <v>37.33802712517601</v>
      </c>
    </row>
    <row r="94" spans="1:7" ht="14.25">
      <c r="A94" s="586" t="s">
        <v>341</v>
      </c>
      <c r="B94" s="587">
        <v>115239</v>
      </c>
      <c r="C94" s="587">
        <v>13278</v>
      </c>
      <c r="D94" s="587">
        <v>13278</v>
      </c>
      <c r="E94" s="587">
        <v>40470</v>
      </c>
      <c r="F94" s="587">
        <v>27192</v>
      </c>
      <c r="G94" s="588">
        <v>304.7898779936737</v>
      </c>
    </row>
    <row r="95" spans="1:7" ht="14.25">
      <c r="A95" s="586" t="s">
        <v>342</v>
      </c>
      <c r="B95" s="587">
        <v>38512</v>
      </c>
      <c r="C95" s="587">
        <v>13278</v>
      </c>
      <c r="D95" s="587">
        <v>13278</v>
      </c>
      <c r="E95" s="587">
        <v>18432</v>
      </c>
      <c r="F95" s="587">
        <v>5154</v>
      </c>
      <c r="G95" s="588">
        <v>138.81608676005425</v>
      </c>
    </row>
    <row r="96" spans="1:7" ht="14.25">
      <c r="A96" s="586" t="s">
        <v>343</v>
      </c>
      <c r="B96" s="587">
        <v>74343</v>
      </c>
      <c r="C96" s="587">
        <v>13278</v>
      </c>
      <c r="D96" s="587">
        <v>13278</v>
      </c>
      <c r="E96" s="587">
        <v>32562</v>
      </c>
      <c r="F96" s="587">
        <v>19284</v>
      </c>
      <c r="G96" s="588">
        <v>245.23271577044733</v>
      </c>
    </row>
    <row r="97" spans="1:9" ht="14.25">
      <c r="A97" s="586" t="s">
        <v>344</v>
      </c>
      <c r="B97" s="587">
        <v>26747</v>
      </c>
      <c r="C97" s="587">
        <v>0</v>
      </c>
      <c r="D97" s="587">
        <v>0</v>
      </c>
      <c r="E97" s="587">
        <v>8784</v>
      </c>
      <c r="F97" s="587">
        <v>8784</v>
      </c>
      <c r="G97" s="588">
        <v>0</v>
      </c>
      <c r="I97" s="534"/>
    </row>
    <row r="98" spans="1:7" ht="14.25" customHeight="1" hidden="1">
      <c r="A98" s="586"/>
      <c r="B98" s="587">
        <v>0</v>
      </c>
      <c r="C98" s="587">
        <v>0</v>
      </c>
      <c r="D98" s="587">
        <v>0</v>
      </c>
      <c r="E98" s="587">
        <v>0</v>
      </c>
      <c r="F98" s="587">
        <v>0</v>
      </c>
      <c r="G98" s="588" t="e">
        <v>#DIV/0!</v>
      </c>
    </row>
    <row r="99" spans="1:7" ht="14.25">
      <c r="A99" s="589" t="s">
        <v>345</v>
      </c>
      <c r="B99" s="590">
        <v>20409</v>
      </c>
      <c r="C99" s="590">
        <v>0</v>
      </c>
      <c r="D99" s="590">
        <v>0</v>
      </c>
      <c r="E99" s="590">
        <v>35448</v>
      </c>
      <c r="F99" s="590">
        <v>35448</v>
      </c>
      <c r="G99" s="594">
        <v>0</v>
      </c>
    </row>
    <row r="100" spans="1:7" s="591" customFormat="1" ht="14.25">
      <c r="A100" s="598" t="s">
        <v>362</v>
      </c>
      <c r="B100" s="599"/>
      <c r="C100" s="599"/>
      <c r="D100" s="599"/>
      <c r="E100" s="599"/>
      <c r="F100" s="599"/>
      <c r="G100" s="599"/>
    </row>
    <row r="101" spans="1:8" s="591" customFormat="1" ht="14.25">
      <c r="A101" s="527" t="s">
        <v>363</v>
      </c>
      <c r="B101" s="599"/>
      <c r="C101" s="599"/>
      <c r="D101" s="599"/>
      <c r="E101" s="599"/>
      <c r="F101" s="599"/>
      <c r="G101" s="599"/>
      <c r="H101" s="599"/>
    </row>
    <row r="102" spans="1:7" s="591" customFormat="1" ht="14.25">
      <c r="A102" s="527" t="s">
        <v>364</v>
      </c>
      <c r="B102" s="599"/>
      <c r="C102" s="599"/>
      <c r="D102" s="599"/>
      <c r="E102" s="599"/>
      <c r="F102" s="599"/>
      <c r="G102" s="599"/>
    </row>
    <row r="103" spans="1:7" s="591" customFormat="1" ht="14.25">
      <c r="A103" s="527"/>
      <c r="B103" s="599"/>
      <c r="C103" s="599"/>
      <c r="D103" s="599"/>
      <c r="E103" s="599"/>
      <c r="F103" s="599"/>
      <c r="G103" s="599"/>
    </row>
    <row r="104" spans="1:7" s="591" customFormat="1" ht="14.25">
      <c r="A104" s="527"/>
      <c r="B104" s="599"/>
      <c r="C104" s="599"/>
      <c r="D104" s="599"/>
      <c r="E104" s="599"/>
      <c r="F104" s="599"/>
      <c r="G104" s="599"/>
    </row>
    <row r="106" spans="5:6" ht="14.25">
      <c r="E106" s="534"/>
      <c r="F106" s="534"/>
    </row>
    <row r="107" spans="5:6" ht="14.25">
      <c r="E107" s="534"/>
      <c r="F107" s="534"/>
    </row>
    <row r="108" spans="5:6" ht="14.25">
      <c r="E108" s="534"/>
      <c r="F108" s="534"/>
    </row>
    <row r="109" spans="5:6" ht="14.25">
      <c r="E109" s="534"/>
      <c r="F109" s="534"/>
    </row>
    <row r="110" spans="5:6" ht="14.25">
      <c r="E110" s="534"/>
      <c r="F110" s="534"/>
    </row>
    <row r="112" spans="5:6" ht="14.25">
      <c r="E112" s="534"/>
      <c r="F112" s="534"/>
    </row>
  </sheetData>
  <printOptions/>
  <pageMargins left="1.3779527559055118" right="0.5905511811023623" top="0.8267716535433072" bottom="0.5118110236220472" header="0" footer="0"/>
  <pageSetup fitToHeight="1" fitToWidth="1" orientation="portrait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G2" sqref="G2"/>
    </sheetView>
  </sheetViews>
  <sheetFormatPr defaultColWidth="10.25390625" defaultRowHeight="12.75"/>
  <cols>
    <col min="1" max="1" width="59.00390625" style="527" customWidth="1"/>
    <col min="2" max="2" width="14.625" style="527" customWidth="1"/>
    <col min="3" max="3" width="15.375" style="528" customWidth="1"/>
    <col min="4" max="4" width="15.375" style="528" hidden="1" customWidth="1"/>
    <col min="5" max="5" width="13.375" style="527" customWidth="1"/>
    <col min="6" max="6" width="12.375" style="527" customWidth="1"/>
    <col min="7" max="7" width="14.375" style="527" customWidth="1"/>
    <col min="8" max="8" width="10.75390625" style="527" customWidth="1"/>
    <col min="9" max="9" width="11.125" style="527" customWidth="1"/>
    <col min="10" max="10" width="11.875" style="527" customWidth="1"/>
    <col min="11" max="11" width="12.125" style="527" customWidth="1"/>
    <col min="12" max="16384" width="8.00390625" style="527" customWidth="1"/>
  </cols>
  <sheetData>
    <row r="1" ht="21.75" customHeight="1">
      <c r="G1" s="531" t="s">
        <v>325</v>
      </c>
    </row>
    <row r="2" spans="1:7" ht="16.5" customHeight="1">
      <c r="A2" s="532"/>
      <c r="B2" s="529"/>
      <c r="G2" s="531" t="s">
        <v>381</v>
      </c>
    </row>
    <row r="3" spans="1:2" ht="15.75">
      <c r="A3" s="533" t="s">
        <v>365</v>
      </c>
      <c r="B3" s="533"/>
    </row>
    <row r="4" spans="5:8" ht="15" thickBot="1">
      <c r="E4" s="531"/>
      <c r="G4" s="531" t="s">
        <v>366</v>
      </c>
      <c r="H4" s="531"/>
    </row>
    <row r="5" spans="1:7" ht="45.75" thickBot="1">
      <c r="A5" s="579" t="s">
        <v>228</v>
      </c>
      <c r="B5" s="580" t="s">
        <v>308</v>
      </c>
      <c r="C5" s="580" t="s">
        <v>309</v>
      </c>
      <c r="D5" s="580" t="s">
        <v>333</v>
      </c>
      <c r="E5" s="581" t="s">
        <v>310</v>
      </c>
      <c r="F5" s="581" t="s">
        <v>311</v>
      </c>
      <c r="G5" s="582" t="s">
        <v>312</v>
      </c>
    </row>
    <row r="6" spans="1:7" ht="15.75" thickBot="1" thickTop="1">
      <c r="A6" s="575" t="s">
        <v>36</v>
      </c>
      <c r="B6" s="576">
        <v>1</v>
      </c>
      <c r="C6" s="577">
        <v>2</v>
      </c>
      <c r="D6" s="577">
        <v>3</v>
      </c>
      <c r="E6" s="576">
        <v>3</v>
      </c>
      <c r="F6" s="576">
        <v>4</v>
      </c>
      <c r="G6" s="578">
        <v>5</v>
      </c>
    </row>
    <row r="7" spans="1:7" ht="14.25">
      <c r="A7" s="600"/>
      <c r="B7" s="601"/>
      <c r="C7" s="601"/>
      <c r="D7" s="601"/>
      <c r="E7" s="601"/>
      <c r="F7" s="601"/>
      <c r="G7" s="601"/>
    </row>
    <row r="8" spans="1:7" s="591" customFormat="1" ht="15">
      <c r="A8" s="583" t="s">
        <v>367</v>
      </c>
      <c r="B8" s="584">
        <v>788613</v>
      </c>
      <c r="C8" s="584">
        <v>701451</v>
      </c>
      <c r="D8" s="584">
        <v>701451</v>
      </c>
      <c r="E8" s="584">
        <v>746783</v>
      </c>
      <c r="F8" s="584">
        <v>45332</v>
      </c>
      <c r="G8" s="585">
        <v>106.46260394525062</v>
      </c>
    </row>
    <row r="9" spans="1:7" s="591" customFormat="1" ht="14.25">
      <c r="A9" s="586" t="s">
        <v>78</v>
      </c>
      <c r="B9" s="587"/>
      <c r="C9" s="587"/>
      <c r="D9" s="587"/>
      <c r="E9" s="587"/>
      <c r="F9" s="587"/>
      <c r="G9" s="587"/>
    </row>
    <row r="10" spans="1:7" s="591" customFormat="1" ht="14.25">
      <c r="A10" s="586" t="s">
        <v>368</v>
      </c>
      <c r="B10" s="587">
        <v>682910</v>
      </c>
      <c r="C10" s="587">
        <v>604032</v>
      </c>
      <c r="D10" s="587">
        <v>604032</v>
      </c>
      <c r="E10" s="587">
        <v>639346</v>
      </c>
      <c r="F10" s="587">
        <v>35314</v>
      </c>
      <c r="G10" s="588">
        <v>105.84637899978809</v>
      </c>
    </row>
    <row r="11" spans="1:7" s="591" customFormat="1" ht="14.25">
      <c r="A11" s="586" t="s">
        <v>369</v>
      </c>
      <c r="B11" s="587">
        <v>42130</v>
      </c>
      <c r="C11" s="587">
        <v>35636</v>
      </c>
      <c r="D11" s="587">
        <v>35636</v>
      </c>
      <c r="E11" s="587">
        <v>40109</v>
      </c>
      <c r="F11" s="587">
        <v>4473</v>
      </c>
      <c r="G11" s="588">
        <v>112.55191379503873</v>
      </c>
    </row>
    <row r="12" spans="1:7" s="591" customFormat="1" ht="14.25">
      <c r="A12" s="586" t="s">
        <v>370</v>
      </c>
      <c r="B12" s="587">
        <v>3299</v>
      </c>
      <c r="C12" s="587">
        <v>4881</v>
      </c>
      <c r="D12" s="587">
        <v>4881</v>
      </c>
      <c r="E12" s="587">
        <v>2666</v>
      </c>
      <c r="F12" s="587">
        <v>-2215</v>
      </c>
      <c r="G12" s="588">
        <v>54.619954927269</v>
      </c>
    </row>
    <row r="13" spans="1:7" s="591" customFormat="1" ht="14.25">
      <c r="A13" s="586" t="s">
        <v>371</v>
      </c>
      <c r="B13" s="587">
        <v>59645</v>
      </c>
      <c r="C13" s="587">
        <v>56740</v>
      </c>
      <c r="D13" s="587">
        <v>56740</v>
      </c>
      <c r="E13" s="587">
        <v>64386</v>
      </c>
      <c r="F13" s="587">
        <v>7646</v>
      </c>
      <c r="G13" s="588">
        <v>113.47550229115262</v>
      </c>
    </row>
    <row r="14" spans="1:7" s="591" customFormat="1" ht="14.25">
      <c r="A14" s="586" t="s">
        <v>14</v>
      </c>
      <c r="B14" s="587">
        <v>629</v>
      </c>
      <c r="C14" s="587">
        <v>162</v>
      </c>
      <c r="D14" s="587">
        <v>162</v>
      </c>
      <c r="E14" s="587">
        <v>276</v>
      </c>
      <c r="F14" s="587">
        <v>114</v>
      </c>
      <c r="G14" s="588">
        <v>170.37037037037038</v>
      </c>
    </row>
    <row r="15" spans="1:7" s="591" customFormat="1" ht="14.25">
      <c r="A15" s="589"/>
      <c r="B15" s="590"/>
      <c r="C15" s="590"/>
      <c r="D15" s="590"/>
      <c r="E15" s="590"/>
      <c r="F15" s="590"/>
      <c r="G15" s="590"/>
    </row>
    <row r="16" spans="1:9" s="591" customFormat="1" ht="15">
      <c r="A16" s="595" t="s">
        <v>372</v>
      </c>
      <c r="B16" s="596">
        <v>815192</v>
      </c>
      <c r="C16" s="596">
        <v>720108.5549999999</v>
      </c>
      <c r="D16" s="596">
        <v>720108.5549999999</v>
      </c>
      <c r="E16" s="596">
        <v>780266</v>
      </c>
      <c r="F16" s="596">
        <v>60157.445000000065</v>
      </c>
      <c r="G16" s="597">
        <v>108.35394116377357</v>
      </c>
      <c r="I16" s="599"/>
    </row>
    <row r="17" spans="1:7" s="591" customFormat="1" ht="14.25">
      <c r="A17" s="586" t="s">
        <v>78</v>
      </c>
      <c r="B17" s="587"/>
      <c r="C17" s="587"/>
      <c r="D17" s="587"/>
      <c r="E17" s="587"/>
      <c r="F17" s="587"/>
      <c r="G17" s="587"/>
    </row>
    <row r="18" spans="1:7" s="591" customFormat="1" ht="14.25">
      <c r="A18" s="586" t="s">
        <v>373</v>
      </c>
      <c r="B18" s="587">
        <v>726687</v>
      </c>
      <c r="C18" s="587">
        <v>641325.2549999999</v>
      </c>
      <c r="D18" s="587">
        <v>641325.2549999999</v>
      </c>
      <c r="E18" s="587">
        <v>678529</v>
      </c>
      <c r="F18" s="587">
        <v>37203.74500000011</v>
      </c>
      <c r="G18" s="588">
        <v>105.80107281133036</v>
      </c>
    </row>
    <row r="19" spans="1:7" s="591" customFormat="1" ht="14.25">
      <c r="A19" s="586" t="s">
        <v>374</v>
      </c>
      <c r="B19" s="587">
        <v>681486</v>
      </c>
      <c r="C19" s="587">
        <v>601011.84</v>
      </c>
      <c r="D19" s="587">
        <v>601011.84</v>
      </c>
      <c r="E19" s="587">
        <v>635965</v>
      </c>
      <c r="F19" s="587">
        <v>34953.16</v>
      </c>
      <c r="G19" s="588">
        <v>105.81571903808084</v>
      </c>
    </row>
    <row r="20" spans="1:7" s="591" customFormat="1" ht="14.25">
      <c r="A20" s="586" t="s">
        <v>375</v>
      </c>
      <c r="B20" s="587">
        <v>41919</v>
      </c>
      <c r="C20" s="587">
        <v>35457.82</v>
      </c>
      <c r="D20" s="587">
        <v>35457.82</v>
      </c>
      <c r="E20" s="587">
        <v>39911</v>
      </c>
      <c r="F20" s="587">
        <v>4453.18</v>
      </c>
      <c r="G20" s="588">
        <v>112.5590913372565</v>
      </c>
    </row>
    <row r="21" spans="1:7" s="591" customFormat="1" ht="14.25">
      <c r="A21" s="586" t="s">
        <v>376</v>
      </c>
      <c r="B21" s="587">
        <v>3282</v>
      </c>
      <c r="C21" s="587">
        <v>4855.595</v>
      </c>
      <c r="D21" s="587">
        <v>4855.595</v>
      </c>
      <c r="E21" s="587">
        <v>2653</v>
      </c>
      <c r="F21" s="587">
        <v>-2202.595</v>
      </c>
      <c r="G21" s="588">
        <v>54.63800008031971</v>
      </c>
    </row>
    <row r="22" spans="1:7" s="591" customFormat="1" ht="14.25">
      <c r="A22" s="586" t="s">
        <v>377</v>
      </c>
      <c r="B22" s="587">
        <v>59347</v>
      </c>
      <c r="C22" s="587">
        <v>56456.3</v>
      </c>
      <c r="D22" s="587">
        <v>56456.3</v>
      </c>
      <c r="E22" s="587">
        <v>64062</v>
      </c>
      <c r="F22" s="587">
        <v>7605.7</v>
      </c>
      <c r="G22" s="588">
        <v>113.4718357384384</v>
      </c>
    </row>
    <row r="23" spans="1:7" s="591" customFormat="1" ht="14.25">
      <c r="A23" s="586" t="s">
        <v>378</v>
      </c>
      <c r="B23" s="587">
        <v>629</v>
      </c>
      <c r="C23" s="587">
        <v>162</v>
      </c>
      <c r="D23" s="587">
        <v>162</v>
      </c>
      <c r="E23" s="587">
        <v>276</v>
      </c>
      <c r="F23" s="587">
        <v>114</v>
      </c>
      <c r="G23" s="588">
        <v>170.37037037037038</v>
      </c>
    </row>
    <row r="24" spans="1:7" s="591" customFormat="1" ht="14.25">
      <c r="A24" s="586" t="s">
        <v>379</v>
      </c>
      <c r="B24" s="587">
        <v>262</v>
      </c>
      <c r="C24" s="587">
        <v>0</v>
      </c>
      <c r="D24" s="587">
        <v>0</v>
      </c>
      <c r="E24" s="587">
        <v>318</v>
      </c>
      <c r="F24" s="587">
        <v>318</v>
      </c>
      <c r="G24" s="588">
        <v>0</v>
      </c>
    </row>
    <row r="25" spans="1:7" s="591" customFormat="1" ht="14.25">
      <c r="A25" s="589" t="s">
        <v>380</v>
      </c>
      <c r="B25" s="590">
        <v>28267</v>
      </c>
      <c r="C25" s="590">
        <v>22165</v>
      </c>
      <c r="D25" s="590">
        <v>22165</v>
      </c>
      <c r="E25" s="590">
        <v>37081</v>
      </c>
      <c r="F25" s="590">
        <v>14916</v>
      </c>
      <c r="G25" s="594">
        <v>167.29528535980148</v>
      </c>
    </row>
    <row r="26" spans="1:9" s="591" customFormat="1" ht="15">
      <c r="A26" s="602"/>
      <c r="B26" s="599"/>
      <c r="C26" s="599"/>
      <c r="D26" s="599"/>
      <c r="E26" s="599"/>
      <c r="F26" s="599"/>
      <c r="G26" s="599"/>
      <c r="H26" s="599"/>
      <c r="I26" s="599"/>
    </row>
    <row r="27" spans="1:9" s="591" customFormat="1" ht="14.25">
      <c r="A27" s="598" t="s">
        <v>362</v>
      </c>
      <c r="B27" s="599"/>
      <c r="C27" s="599"/>
      <c r="D27" s="599"/>
      <c r="E27" s="599"/>
      <c r="F27" s="599"/>
      <c r="G27" s="599"/>
      <c r="H27" s="599"/>
      <c r="I27" s="599"/>
    </row>
    <row r="28" spans="1:9" s="591" customFormat="1" ht="14.25">
      <c r="A28" s="527"/>
      <c r="B28" s="599"/>
      <c r="C28" s="599"/>
      <c r="D28" s="599"/>
      <c r="E28" s="599"/>
      <c r="F28" s="599"/>
      <c r="G28" s="599"/>
      <c r="H28" s="599"/>
      <c r="I28" s="599"/>
    </row>
    <row r="29" spans="1:9" s="591" customFormat="1" ht="14.25">
      <c r="A29" s="527"/>
      <c r="B29" s="599"/>
      <c r="C29" s="599"/>
      <c r="D29" s="599"/>
      <c r="E29" s="599"/>
      <c r="F29" s="599"/>
      <c r="G29" s="599"/>
      <c r="H29" s="599"/>
      <c r="I29" s="599"/>
    </row>
    <row r="30" spans="1:9" s="591" customFormat="1" ht="14.25">
      <c r="A30" s="527"/>
      <c r="B30" s="599"/>
      <c r="C30" s="599"/>
      <c r="D30" s="599"/>
      <c r="E30" s="599"/>
      <c r="F30" s="599"/>
      <c r="G30" s="599"/>
      <c r="H30" s="599"/>
      <c r="I30" s="599"/>
    </row>
  </sheetData>
  <printOptions/>
  <pageMargins left="1.1811023622047245" right="0.7874015748031497" top="0.984251968503937" bottom="0.5905511811023623" header="0" footer="0"/>
  <pageSetup fitToHeight="1" fitToWidth="1" orientation="portrait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M2:M2"/>
  <sheetViews>
    <sheetView showGridLines="0" zoomScale="120" zoomScaleNormal="120" workbookViewId="0" topLeftCell="A1">
      <selection activeCell="O24" sqref="O24"/>
    </sheetView>
  </sheetViews>
  <sheetFormatPr defaultColWidth="9.00390625" defaultRowHeight="12.75"/>
  <cols>
    <col min="13" max="13" width="8.875" style="0" customWidth="1"/>
  </cols>
  <sheetData>
    <row r="2" ht="12.75">
      <c r="M2" t="s">
        <v>298</v>
      </c>
    </row>
  </sheetData>
  <printOptions/>
  <pageMargins left="0.84" right="0.5905511811023623" top="0.71" bottom="0.41" header="0" footer="0"/>
  <pageSetup orientation="landscape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zoomScaleSheetLayoutView="100" workbookViewId="0" topLeftCell="A7">
      <selection activeCell="D29" sqref="D29"/>
    </sheetView>
  </sheetViews>
  <sheetFormatPr defaultColWidth="9.00390625" defaultRowHeight="12.75"/>
  <cols>
    <col min="1" max="1" width="47.75390625" style="0" customWidth="1"/>
    <col min="2" max="2" width="14.00390625" style="0" customWidth="1"/>
    <col min="3" max="3" width="4.75390625" style="0" customWidth="1"/>
    <col min="4" max="4" width="21.875" style="0" customWidth="1"/>
    <col min="5" max="7" width="20.75390625" style="0" customWidth="1"/>
  </cols>
  <sheetData>
    <row r="2" spans="1:7" ht="16.5" customHeight="1">
      <c r="A2" s="96"/>
      <c r="B2" s="96"/>
      <c r="C2" s="96"/>
      <c r="D2" s="96"/>
      <c r="E2" s="96"/>
      <c r="F2" s="96"/>
      <c r="G2" s="97" t="s">
        <v>135</v>
      </c>
    </row>
    <row r="3" spans="1:7" ht="16.5" customHeight="1">
      <c r="A3" s="96"/>
      <c r="B3" s="96"/>
      <c r="C3" s="96"/>
      <c r="D3" s="96"/>
      <c r="E3" s="96"/>
      <c r="F3" s="96"/>
      <c r="G3" s="96"/>
    </row>
    <row r="4" spans="1:7" ht="16.5" customHeight="1">
      <c r="A4" s="96"/>
      <c r="B4" s="96"/>
      <c r="C4" s="96"/>
      <c r="D4" s="96"/>
      <c r="E4" s="96"/>
      <c r="F4" s="96"/>
      <c r="G4" s="96"/>
    </row>
    <row r="5" spans="1:7" ht="16.5" customHeight="1">
      <c r="A5" s="645" t="s">
        <v>136</v>
      </c>
      <c r="B5" s="645"/>
      <c r="C5" s="645"/>
      <c r="D5" s="645"/>
      <c r="E5" s="645"/>
      <c r="F5" s="645"/>
      <c r="G5" s="645"/>
    </row>
    <row r="6" spans="1:7" ht="16.5" customHeight="1">
      <c r="A6" s="645" t="s">
        <v>265</v>
      </c>
      <c r="B6" s="645"/>
      <c r="C6" s="645"/>
      <c r="D6" s="645"/>
      <c r="E6" s="645"/>
      <c r="F6" s="645"/>
      <c r="G6" s="645"/>
    </row>
    <row r="7" spans="1:7" ht="16.5" customHeight="1">
      <c r="A7" s="98"/>
      <c r="B7" s="98"/>
      <c r="C7" s="98"/>
      <c r="D7" s="98"/>
      <c r="E7" s="98"/>
      <c r="F7" s="98"/>
      <c r="G7" s="98"/>
    </row>
    <row r="8" spans="1:7" ht="17.25" customHeight="1" thickBot="1">
      <c r="A8" s="96"/>
      <c r="B8" s="98"/>
      <c r="C8" s="98"/>
      <c r="D8" s="98"/>
      <c r="E8" s="98"/>
      <c r="F8" s="98"/>
      <c r="G8" s="111" t="s">
        <v>266</v>
      </c>
    </row>
    <row r="9" spans="1:7" ht="15">
      <c r="A9" s="646" t="s">
        <v>137</v>
      </c>
      <c r="B9" s="230"/>
      <c r="C9" s="648" t="s">
        <v>5</v>
      </c>
      <c r="D9" s="231" t="s">
        <v>0</v>
      </c>
      <c r="E9" s="648" t="s">
        <v>138</v>
      </c>
      <c r="F9" s="648" t="s">
        <v>139</v>
      </c>
      <c r="G9" s="232" t="s">
        <v>140</v>
      </c>
    </row>
    <row r="10" spans="1:7" ht="15.75" thickBot="1">
      <c r="A10" s="647"/>
      <c r="B10" s="233"/>
      <c r="C10" s="649"/>
      <c r="D10" s="234" t="s">
        <v>267</v>
      </c>
      <c r="E10" s="649"/>
      <c r="F10" s="649"/>
      <c r="G10" s="235" t="s">
        <v>265</v>
      </c>
    </row>
    <row r="11" spans="1:7" ht="16.5" customHeight="1" thickBot="1">
      <c r="A11" s="236" t="s">
        <v>36</v>
      </c>
      <c r="B11" s="237"/>
      <c r="C11" s="238" t="s">
        <v>37</v>
      </c>
      <c r="D11" s="239">
        <v>1</v>
      </c>
      <c r="E11" s="238">
        <v>2</v>
      </c>
      <c r="F11" s="238">
        <v>3</v>
      </c>
      <c r="G11" s="240">
        <v>4</v>
      </c>
    </row>
    <row r="12" spans="1:7" ht="16.5" customHeight="1">
      <c r="A12" s="241" t="s">
        <v>141</v>
      </c>
      <c r="B12" s="242"/>
      <c r="C12" s="243">
        <v>1</v>
      </c>
      <c r="D12" s="341">
        <v>43620017.06</v>
      </c>
      <c r="E12" s="341">
        <v>671752.84</v>
      </c>
      <c r="F12" s="341">
        <v>4634.48</v>
      </c>
      <c r="G12" s="342">
        <f aca="true" t="shared" si="0" ref="G12:G20">SUM(D12+E12-F12)</f>
        <v>44287135.42000001</v>
      </c>
    </row>
    <row r="13" spans="1:7" ht="16.5" customHeight="1">
      <c r="A13" s="244" t="s">
        <v>142</v>
      </c>
      <c r="B13" s="245"/>
      <c r="C13" s="246">
        <v>2</v>
      </c>
      <c r="D13" s="341">
        <v>98266327.76</v>
      </c>
      <c r="E13" s="341">
        <v>1596080.6</v>
      </c>
      <c r="F13" s="341">
        <v>67494.13</v>
      </c>
      <c r="G13" s="342">
        <f t="shared" si="0"/>
        <v>99794914.23</v>
      </c>
    </row>
    <row r="14" spans="1:7" ht="16.5" customHeight="1">
      <c r="A14" s="244" t="s">
        <v>143</v>
      </c>
      <c r="B14" s="245"/>
      <c r="C14" s="246">
        <v>3</v>
      </c>
      <c r="D14" s="341">
        <v>50452890.7</v>
      </c>
      <c r="E14" s="341">
        <f>3884816.32-209912.23</f>
        <v>3674904.09</v>
      </c>
      <c r="F14" s="341">
        <f>6236364.37-209912.23</f>
        <v>6026452.14</v>
      </c>
      <c r="G14" s="342">
        <f t="shared" si="0"/>
        <v>48101342.650000006</v>
      </c>
    </row>
    <row r="15" spans="1:7" ht="16.5" customHeight="1">
      <c r="A15" s="244" t="s">
        <v>144</v>
      </c>
      <c r="B15" s="245"/>
      <c r="C15" s="246">
        <v>4</v>
      </c>
      <c r="D15" s="341">
        <v>2223458.77</v>
      </c>
      <c r="E15" s="343">
        <v>70790.01</v>
      </c>
      <c r="F15" s="343">
        <v>105249.32</v>
      </c>
      <c r="G15" s="342">
        <f t="shared" si="0"/>
        <v>2188999.46</v>
      </c>
    </row>
    <row r="16" spans="1:7" ht="16.5" customHeight="1">
      <c r="A16" s="244" t="s">
        <v>145</v>
      </c>
      <c r="B16" s="245"/>
      <c r="C16" s="246">
        <v>5</v>
      </c>
      <c r="D16" s="341">
        <v>4156403.81</v>
      </c>
      <c r="E16" s="341">
        <v>29771.12</v>
      </c>
      <c r="F16" s="341"/>
      <c r="G16" s="342">
        <f t="shared" si="0"/>
        <v>4186174.93</v>
      </c>
    </row>
    <row r="17" spans="1:7" ht="16.5" customHeight="1">
      <c r="A17" s="244" t="s">
        <v>146</v>
      </c>
      <c r="B17" s="245"/>
      <c r="C17" s="246">
        <v>6</v>
      </c>
      <c r="D17" s="341">
        <v>12655.55</v>
      </c>
      <c r="E17" s="343">
        <v>0.02</v>
      </c>
      <c r="F17" s="343">
        <v>66.37</v>
      </c>
      <c r="G17" s="342">
        <f t="shared" si="0"/>
        <v>12589.199999999999</v>
      </c>
    </row>
    <row r="18" spans="1:7" ht="16.5" customHeight="1">
      <c r="A18" s="247" t="s">
        <v>147</v>
      </c>
      <c r="B18" s="248" t="s">
        <v>148</v>
      </c>
      <c r="C18" s="249">
        <v>7</v>
      </c>
      <c r="D18" s="344">
        <f>SUM(D12:D17)</f>
        <v>198731753.65</v>
      </c>
      <c r="E18" s="344">
        <f>SUM(E12:E17)</f>
        <v>6043298.679999999</v>
      </c>
      <c r="F18" s="344">
        <f>SUM(F12:F17)</f>
        <v>6203896.44</v>
      </c>
      <c r="G18" s="345">
        <f t="shared" si="0"/>
        <v>198571155.89000002</v>
      </c>
    </row>
    <row r="19" spans="1:7" ht="16.5" customHeight="1">
      <c r="A19" s="244" t="s">
        <v>149</v>
      </c>
      <c r="B19" s="245"/>
      <c r="C19" s="246">
        <v>8</v>
      </c>
      <c r="D19" s="341"/>
      <c r="E19" s="341">
        <v>2071260.92</v>
      </c>
      <c r="F19" s="341">
        <v>671752.62</v>
      </c>
      <c r="G19" s="342">
        <f t="shared" si="0"/>
        <v>1399508.2999999998</v>
      </c>
    </row>
    <row r="20" spans="1:7" ht="16.5" customHeight="1">
      <c r="A20" s="244" t="s">
        <v>150</v>
      </c>
      <c r="B20" s="245"/>
      <c r="C20" s="246">
        <v>9</v>
      </c>
      <c r="D20" s="346">
        <v>1848362.85</v>
      </c>
      <c r="E20" s="346">
        <v>7882939.14</v>
      </c>
      <c r="F20" s="346">
        <v>5308028.58</v>
      </c>
      <c r="G20" s="342">
        <f t="shared" si="0"/>
        <v>4423273.41</v>
      </c>
    </row>
    <row r="21" spans="1:7" ht="16.5" customHeight="1">
      <c r="A21" s="251" t="s">
        <v>151</v>
      </c>
      <c r="B21" s="252"/>
      <c r="C21" s="253"/>
      <c r="D21" s="347"/>
      <c r="E21" s="347"/>
      <c r="F21" s="347"/>
      <c r="G21" s="348"/>
    </row>
    <row r="22" spans="1:7" ht="16.5" customHeight="1">
      <c r="A22" s="254" t="s">
        <v>152</v>
      </c>
      <c r="B22" s="255" t="s">
        <v>153</v>
      </c>
      <c r="C22" s="256">
        <v>10</v>
      </c>
      <c r="D22" s="349">
        <f>SUM(D19:D21)</f>
        <v>1848362.85</v>
      </c>
      <c r="E22" s="349">
        <f>SUM(E19:E20)</f>
        <v>9954200.059999999</v>
      </c>
      <c r="F22" s="349">
        <f>SUM(F19:F21)</f>
        <v>5979781.2</v>
      </c>
      <c r="G22" s="350">
        <f>SUM(D22+E22-F22)</f>
        <v>5822781.709999998</v>
      </c>
    </row>
    <row r="23" spans="1:7" ht="16.5" customHeight="1">
      <c r="A23" s="351" t="s">
        <v>268</v>
      </c>
      <c r="B23" s="255"/>
      <c r="C23" s="246"/>
      <c r="D23" s="352">
        <v>-27845015.5</v>
      </c>
      <c r="E23" s="352">
        <v>-5936880.64</v>
      </c>
      <c r="F23" s="352">
        <v>-2317.24</v>
      </c>
      <c r="G23" s="353">
        <f>SUM(D23+E23-F23)</f>
        <v>-33779578.9</v>
      </c>
    </row>
    <row r="24" spans="1:7" ht="16.5" customHeight="1">
      <c r="A24" s="351" t="s">
        <v>269</v>
      </c>
      <c r="B24" s="255"/>
      <c r="C24" s="354"/>
      <c r="D24" s="352">
        <v>-17913904.74</v>
      </c>
      <c r="E24" s="352">
        <v>-2655547.63</v>
      </c>
      <c r="F24" s="352">
        <v>-91958.78</v>
      </c>
      <c r="G24" s="353">
        <f>SUM(D24+E24-F24)</f>
        <v>-20477493.589999996</v>
      </c>
    </row>
    <row r="25" spans="1:7" ht="16.5" customHeight="1">
      <c r="A25" s="351" t="s">
        <v>270</v>
      </c>
      <c r="B25" s="255"/>
      <c r="C25" s="355"/>
      <c r="D25" s="352">
        <v>-37139755.74</v>
      </c>
      <c r="E25" s="352">
        <v>-4890309.58</v>
      </c>
      <c r="F25" s="352">
        <v>-5453688.25</v>
      </c>
      <c r="G25" s="353">
        <f>SUM(D25+E25-F25)</f>
        <v>-36576377.07</v>
      </c>
    </row>
    <row r="26" spans="1:7" ht="16.5" customHeight="1">
      <c r="A26" s="351" t="s">
        <v>271</v>
      </c>
      <c r="B26" s="255"/>
      <c r="C26" s="246"/>
      <c r="D26" s="352">
        <v>-1531864.77</v>
      </c>
      <c r="E26" s="352">
        <v>-238629.21</v>
      </c>
      <c r="F26" s="352">
        <v>-98938.75</v>
      </c>
      <c r="G26" s="353">
        <f>SUM(D26+E26-F26)</f>
        <v>-1671555.23</v>
      </c>
    </row>
    <row r="27" spans="1:7" ht="16.5" customHeight="1">
      <c r="A27" s="247" t="s">
        <v>154</v>
      </c>
      <c r="B27" s="356" t="s">
        <v>272</v>
      </c>
      <c r="C27" s="249">
        <v>11</v>
      </c>
      <c r="D27" s="344">
        <f>SUM(D23:D26)</f>
        <v>-84430540.74999999</v>
      </c>
      <c r="E27" s="344">
        <f>SUM(E23:E26)</f>
        <v>-13721367.06</v>
      </c>
      <c r="F27" s="357">
        <f>SUM(F23:F26)</f>
        <v>-5646903.02</v>
      </c>
      <c r="G27" s="345">
        <f>D27+E27-F27</f>
        <v>-92505004.78999999</v>
      </c>
    </row>
    <row r="28" spans="1:7" ht="16.5" customHeight="1" thickBot="1">
      <c r="A28" s="257" t="s">
        <v>155</v>
      </c>
      <c r="B28" s="258" t="s">
        <v>227</v>
      </c>
      <c r="C28" s="259">
        <v>12</v>
      </c>
      <c r="D28" s="358">
        <v>116149575.75</v>
      </c>
      <c r="E28" s="358">
        <f>SUM(E18+E22+E27)</f>
        <v>2276131.679999998</v>
      </c>
      <c r="F28" s="358">
        <f>SUM(F18+F22+F27)</f>
        <v>6536774.620000001</v>
      </c>
      <c r="G28" s="358">
        <f>SUM(G18+G22+G27)</f>
        <v>111888932.81000003</v>
      </c>
    </row>
  </sheetData>
  <mergeCells count="6">
    <mergeCell ref="A5:G5"/>
    <mergeCell ref="A6:G6"/>
    <mergeCell ref="A9:A10"/>
    <mergeCell ref="C9:C10"/>
    <mergeCell ref="E9:E10"/>
    <mergeCell ref="F9:F10"/>
  </mergeCells>
  <printOptions horizontalCentered="1"/>
  <pageMargins left="0.4330708661417323" right="0.3937007874015748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="75" zoomScaleNormal="75" zoomScaleSheetLayoutView="100" workbookViewId="0" topLeftCell="A1">
      <selection activeCell="A21" sqref="A21"/>
    </sheetView>
  </sheetViews>
  <sheetFormatPr defaultColWidth="9.00390625" defaultRowHeight="12.75"/>
  <cols>
    <col min="1" max="1" width="68.625" style="0" customWidth="1"/>
    <col min="2" max="2" width="5.25390625" style="99" customWidth="1"/>
    <col min="3" max="3" width="16.625" style="0" customWidth="1"/>
    <col min="4" max="4" width="16.375" style="0" customWidth="1"/>
    <col min="5" max="5" width="15.375" style="0" customWidth="1"/>
    <col min="6" max="7" width="13.875" style="0" customWidth="1"/>
    <col min="8" max="8" width="16.00390625" style="0" customWidth="1"/>
    <col min="9" max="9" width="17.375" style="0" customWidth="1"/>
    <col min="10" max="10" width="13.875" style="0" customWidth="1"/>
  </cols>
  <sheetData>
    <row r="2" ht="18.75" customHeight="1">
      <c r="I2" s="97" t="s">
        <v>156</v>
      </c>
    </row>
    <row r="3" ht="18.75" customHeight="1">
      <c r="I3" s="100"/>
    </row>
    <row r="4" spans="1:10" ht="18.75" customHeight="1">
      <c r="A4" s="650" t="s">
        <v>157</v>
      </c>
      <c r="B4" s="650"/>
      <c r="C4" s="650"/>
      <c r="D4" s="650"/>
      <c r="E4" s="650"/>
      <c r="F4" s="650"/>
      <c r="G4" s="650"/>
      <c r="H4" s="650"/>
      <c r="I4" s="650"/>
      <c r="J4" s="650"/>
    </row>
    <row r="5" spans="1:10" ht="18.75" customHeight="1">
      <c r="A5" s="650" t="s">
        <v>265</v>
      </c>
      <c r="B5" s="650"/>
      <c r="C5" s="650"/>
      <c r="D5" s="650"/>
      <c r="E5" s="650"/>
      <c r="F5" s="650"/>
      <c r="G5" s="650"/>
      <c r="H5" s="650"/>
      <c r="I5" s="650"/>
      <c r="J5" s="650"/>
    </row>
    <row r="6" spans="1:10" ht="18.75" customHeight="1">
      <c r="A6" s="101"/>
      <c r="I6" s="100"/>
      <c r="J6" s="1"/>
    </row>
    <row r="7" spans="2:9" ht="18.75" customHeight="1" thickBot="1">
      <c r="B7" s="112"/>
      <c r="C7" s="4"/>
      <c r="D7" s="4"/>
      <c r="F7" s="4"/>
      <c r="G7" s="4"/>
      <c r="H7" s="4"/>
      <c r="I7" s="111" t="s">
        <v>266</v>
      </c>
    </row>
    <row r="8" spans="1:9" ht="24.75" customHeight="1">
      <c r="A8" s="260"/>
      <c r="B8" s="614" t="s">
        <v>158</v>
      </c>
      <c r="C8" s="614" t="s">
        <v>159</v>
      </c>
      <c r="D8" s="614" t="s">
        <v>160</v>
      </c>
      <c r="E8" s="651" t="s">
        <v>161</v>
      </c>
      <c r="F8" s="651" t="s">
        <v>162</v>
      </c>
      <c r="G8" s="653" t="s">
        <v>163</v>
      </c>
      <c r="H8" s="653" t="s">
        <v>273</v>
      </c>
      <c r="I8" s="617" t="s">
        <v>164</v>
      </c>
    </row>
    <row r="9" spans="1:9" ht="24.75" customHeight="1" thickBot="1">
      <c r="A9" s="261"/>
      <c r="B9" s="615"/>
      <c r="C9" s="616"/>
      <c r="D9" s="615"/>
      <c r="E9" s="652"/>
      <c r="F9" s="652"/>
      <c r="G9" s="652"/>
      <c r="H9" s="654"/>
      <c r="I9" s="618"/>
    </row>
    <row r="10" spans="1:9" ht="19.5" customHeight="1" thickBot="1">
      <c r="A10" s="262" t="s">
        <v>36</v>
      </c>
      <c r="B10" s="263" t="s">
        <v>37</v>
      </c>
      <c r="C10" s="264">
        <v>1</v>
      </c>
      <c r="D10" s="264">
        <v>2</v>
      </c>
      <c r="E10" s="264">
        <v>3</v>
      </c>
      <c r="F10" s="264">
        <v>4</v>
      </c>
      <c r="G10" s="264">
        <v>5</v>
      </c>
      <c r="H10" s="359">
        <v>6</v>
      </c>
      <c r="I10" s="265" t="s">
        <v>274</v>
      </c>
    </row>
    <row r="11" spans="1:9" ht="28.5" customHeight="1">
      <c r="A11" s="266" t="s">
        <v>275</v>
      </c>
      <c r="B11" s="267">
        <v>1</v>
      </c>
      <c r="C11" s="360"/>
      <c r="D11" s="360">
        <v>1057443.7</v>
      </c>
      <c r="E11" s="360">
        <v>178569.37</v>
      </c>
      <c r="F11" s="360"/>
      <c r="G11" s="361">
        <v>612349.78</v>
      </c>
      <c r="H11" s="362"/>
      <c r="I11" s="363">
        <f>SUM(C11:H11)</f>
        <v>1848362.8499999999</v>
      </c>
    </row>
    <row r="12" spans="1:9" ht="30.75" customHeight="1">
      <c r="A12" s="268" t="s">
        <v>165</v>
      </c>
      <c r="B12" s="269">
        <v>2</v>
      </c>
      <c r="C12" s="364">
        <v>2071260.92</v>
      </c>
      <c r="D12" s="364">
        <v>3029712.21</v>
      </c>
      <c r="E12" s="364">
        <v>3455181.95</v>
      </c>
      <c r="F12" s="364">
        <v>70790</v>
      </c>
      <c r="G12" s="364">
        <v>58472.99</v>
      </c>
      <c r="H12" s="365">
        <v>1268781.99</v>
      </c>
      <c r="I12" s="366">
        <f>SUM(C12:H12)</f>
        <v>9954200.06</v>
      </c>
    </row>
    <row r="13" spans="1:9" ht="30.75" customHeight="1">
      <c r="A13" s="270" t="s">
        <v>223</v>
      </c>
      <c r="B13" s="271"/>
      <c r="C13" s="367"/>
      <c r="D13" s="367"/>
      <c r="E13" s="367"/>
      <c r="F13" s="367"/>
      <c r="G13" s="367"/>
      <c r="H13" s="368"/>
      <c r="I13" s="369"/>
    </row>
    <row r="14" spans="1:9" ht="16.5" customHeight="1">
      <c r="A14" s="108"/>
      <c r="B14" s="272"/>
      <c r="C14" s="367"/>
      <c r="D14" s="367"/>
      <c r="E14" s="367"/>
      <c r="F14" s="367"/>
      <c r="G14" s="367"/>
      <c r="H14" s="368"/>
      <c r="I14" s="370"/>
    </row>
    <row r="15" spans="1:9" ht="17.25" customHeight="1">
      <c r="A15" s="273" t="s">
        <v>276</v>
      </c>
      <c r="B15" s="274">
        <v>3</v>
      </c>
      <c r="C15" s="371">
        <f>SUM(C12:C12)</f>
        <v>2071260.92</v>
      </c>
      <c r="D15" s="371">
        <f>SUM(D12:D12)</f>
        <v>3029712.21</v>
      </c>
      <c r="E15" s="371">
        <f>SUM(E12:E12)</f>
        <v>3455181.95</v>
      </c>
      <c r="F15" s="371">
        <f>SUM(F12:F14)</f>
        <v>70790</v>
      </c>
      <c r="G15" s="371">
        <f>SUM(G12:G14)</f>
        <v>58472.99</v>
      </c>
      <c r="H15" s="371">
        <f>SUM(H12:H12)</f>
        <v>1268781.99</v>
      </c>
      <c r="I15" s="372">
        <f>SUM(I12:I14)</f>
        <v>9954200.06</v>
      </c>
    </row>
    <row r="16" spans="1:9" ht="19.5" customHeight="1">
      <c r="A16" s="108" t="s">
        <v>166</v>
      </c>
      <c r="B16" s="272"/>
      <c r="C16" s="367"/>
      <c r="D16" s="367"/>
      <c r="E16" s="367"/>
      <c r="F16" s="367"/>
      <c r="G16" s="367"/>
      <c r="H16" s="368"/>
      <c r="I16" s="370"/>
    </row>
    <row r="17" spans="1:9" ht="19.5" customHeight="1">
      <c r="A17" s="106" t="s">
        <v>42</v>
      </c>
      <c r="B17" s="275">
        <v>4</v>
      </c>
      <c r="C17" s="373">
        <v>671752.62</v>
      </c>
      <c r="D17" s="373">
        <v>716174.13</v>
      </c>
      <c r="E17" s="373">
        <v>2953218.49</v>
      </c>
      <c r="F17" s="373">
        <v>14158</v>
      </c>
      <c r="G17" s="373">
        <v>11874.59</v>
      </c>
      <c r="H17" s="374">
        <v>292.11</v>
      </c>
      <c r="I17" s="375">
        <f>SUM(C17:H17)</f>
        <v>4367469.94</v>
      </c>
    </row>
    <row r="18" spans="1:9" s="102" customFormat="1" ht="27" customHeight="1">
      <c r="A18" s="268" t="s">
        <v>167</v>
      </c>
      <c r="B18" s="271">
        <v>5</v>
      </c>
      <c r="C18" s="364"/>
      <c r="D18" s="364">
        <v>453190.61</v>
      </c>
      <c r="E18" s="364">
        <v>369014.34</v>
      </c>
      <c r="F18" s="364">
        <v>56632</v>
      </c>
      <c r="G18" s="364">
        <f>6320.12+289154.19</f>
        <v>295474.31</v>
      </c>
      <c r="H18" s="365">
        <v>438000</v>
      </c>
      <c r="I18" s="366">
        <f>SUM(C18:H18)</f>
        <v>1612311.26</v>
      </c>
    </row>
    <row r="19" spans="1:9" s="2" customFormat="1" ht="18.75" customHeight="1">
      <c r="A19" s="278" t="s">
        <v>168</v>
      </c>
      <c r="B19" s="276"/>
      <c r="C19" s="376"/>
      <c r="D19" s="371"/>
      <c r="E19" s="371"/>
      <c r="F19" s="371"/>
      <c r="G19" s="371"/>
      <c r="H19" s="377"/>
      <c r="I19" s="372"/>
    </row>
    <row r="20" spans="1:9" s="2" customFormat="1" ht="18" customHeight="1">
      <c r="A20" s="279" t="s">
        <v>277</v>
      </c>
      <c r="B20" s="267">
        <v>6</v>
      </c>
      <c r="C20" s="378">
        <f aca="true" t="shared" si="0" ref="C20:H20">SUM(C17:C19)</f>
        <v>671752.62</v>
      </c>
      <c r="D20" s="379">
        <f t="shared" si="0"/>
        <v>1169364.74</v>
      </c>
      <c r="E20" s="379">
        <f t="shared" si="0"/>
        <v>3322232.83</v>
      </c>
      <c r="F20" s="378">
        <f t="shared" si="0"/>
        <v>70790</v>
      </c>
      <c r="G20" s="379">
        <f t="shared" si="0"/>
        <v>307348.9</v>
      </c>
      <c r="H20" s="379">
        <f t="shared" si="0"/>
        <v>438292.11</v>
      </c>
      <c r="I20" s="380">
        <f>SUM(C20:H20)</f>
        <v>5979781.2</v>
      </c>
    </row>
    <row r="21" spans="1:9" s="102" customFormat="1" ht="45" customHeight="1" thickBot="1">
      <c r="A21" s="277" t="s">
        <v>326</v>
      </c>
      <c r="B21" s="280">
        <v>7</v>
      </c>
      <c r="C21" s="381">
        <f aca="true" t="shared" si="1" ref="C21:I21">SUM(C11+C15-C20)</f>
        <v>1399508.2999999998</v>
      </c>
      <c r="D21" s="381">
        <f t="shared" si="1"/>
        <v>2917791.17</v>
      </c>
      <c r="E21" s="381">
        <f t="shared" si="1"/>
        <v>311518.4900000002</v>
      </c>
      <c r="F21" s="381">
        <f t="shared" si="1"/>
        <v>0</v>
      </c>
      <c r="G21" s="381">
        <f t="shared" si="1"/>
        <v>363473.87</v>
      </c>
      <c r="H21" s="381">
        <f t="shared" si="1"/>
        <v>830489.88</v>
      </c>
      <c r="I21" s="382">
        <f t="shared" si="1"/>
        <v>5822781.71</v>
      </c>
    </row>
    <row r="22" ht="18.75" customHeight="1"/>
    <row r="23" ht="18.75" customHeight="1"/>
    <row r="24" ht="18.75" customHeight="1"/>
    <row r="25" ht="18.75" customHeight="1"/>
    <row r="26" ht="18.75" customHeight="1"/>
    <row r="27" spans="1:10" ht="18.75" customHeight="1">
      <c r="A27" s="98"/>
      <c r="B27" s="103"/>
      <c r="C27" s="98"/>
      <c r="D27" s="98"/>
      <c r="E27" s="98"/>
      <c r="F27" s="98"/>
      <c r="G27" s="98"/>
      <c r="H27" s="98"/>
      <c r="I27" s="98"/>
      <c r="J27" s="98"/>
    </row>
    <row r="28" spans="1:10" ht="18.75" customHeight="1">
      <c r="A28" s="98"/>
      <c r="B28" s="103"/>
      <c r="C28" s="98"/>
      <c r="D28" s="98"/>
      <c r="E28" s="98"/>
      <c r="F28" s="98"/>
      <c r="G28" s="98"/>
      <c r="H28" s="98"/>
      <c r="I28" s="98"/>
      <c r="J28" s="98"/>
    </row>
    <row r="29" spans="1:10" ht="18.75" customHeight="1">
      <c r="A29" s="98"/>
      <c r="B29" s="103"/>
      <c r="C29" s="98"/>
      <c r="D29" s="98"/>
      <c r="E29" s="98"/>
      <c r="F29" s="98"/>
      <c r="G29" s="98"/>
      <c r="H29" s="98"/>
      <c r="I29" s="98"/>
      <c r="J29" s="98"/>
    </row>
    <row r="30" spans="1:10" ht="18.75" customHeight="1">
      <c r="A30" s="98"/>
      <c r="B30" s="103"/>
      <c r="C30" s="98"/>
      <c r="D30" s="98"/>
      <c r="E30" s="98"/>
      <c r="F30" s="98"/>
      <c r="G30" s="98"/>
      <c r="H30" s="98"/>
      <c r="I30" s="98"/>
      <c r="J30" s="98"/>
    </row>
    <row r="31" spans="1:10" ht="18.75" customHeight="1">
      <c r="A31" s="98"/>
      <c r="B31" s="103"/>
      <c r="C31" s="98"/>
      <c r="D31" s="98"/>
      <c r="E31" s="98"/>
      <c r="F31" s="98"/>
      <c r="G31" s="98"/>
      <c r="H31" s="98"/>
      <c r="I31" s="98"/>
      <c r="J31" s="98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mergeCells count="10">
    <mergeCell ref="A4:J4"/>
    <mergeCell ref="A5:J5"/>
    <mergeCell ref="I8:I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4724409448818898" right="0.3937007874015748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">
      <selection activeCell="C2" sqref="C2"/>
    </sheetView>
  </sheetViews>
  <sheetFormatPr defaultColWidth="9.00390625" defaultRowHeight="12.75"/>
  <cols>
    <col min="1" max="1" width="8.00390625" style="0" customWidth="1"/>
    <col min="2" max="2" width="20.25390625" style="0" customWidth="1"/>
    <col min="3" max="3" width="20.75390625" style="0" customWidth="1"/>
    <col min="4" max="4" width="22.75390625" style="0" customWidth="1"/>
    <col min="5" max="6" width="18.625" style="0" bestFit="1" customWidth="1"/>
    <col min="7" max="9" width="14.375" style="0" bestFit="1" customWidth="1"/>
    <col min="10" max="10" width="15.75390625" style="0" customWidth="1"/>
    <col min="11" max="11" width="15.625" style="0" customWidth="1"/>
    <col min="12" max="12" width="18.625" style="0" customWidth="1"/>
    <col min="13" max="13" width="15.625" style="0" customWidth="1"/>
  </cols>
  <sheetData>
    <row r="1" ht="12.75">
      <c r="K1" t="s">
        <v>295</v>
      </c>
    </row>
    <row r="2" ht="15.75">
      <c r="C2" s="526" t="s">
        <v>306</v>
      </c>
    </row>
    <row r="3" ht="15.75" thickBot="1">
      <c r="K3" s="175" t="s">
        <v>280</v>
      </c>
    </row>
    <row r="4" spans="1:11" ht="18.75" customHeight="1" thickBot="1">
      <c r="A4" s="655" t="s">
        <v>210</v>
      </c>
      <c r="B4" s="658" t="s">
        <v>169</v>
      </c>
      <c r="C4" s="661" t="s">
        <v>170</v>
      </c>
      <c r="D4" s="664" t="s">
        <v>211</v>
      </c>
      <c r="E4" s="665"/>
      <c r="F4" s="665"/>
      <c r="G4" s="665"/>
      <c r="H4" s="665"/>
      <c r="I4" s="665"/>
      <c r="J4" s="665"/>
      <c r="K4" s="666"/>
    </row>
    <row r="5" spans="1:11" ht="13.5" customHeight="1" thickBot="1">
      <c r="A5" s="656"/>
      <c r="B5" s="659"/>
      <c r="C5" s="662"/>
      <c r="D5" s="667" t="s">
        <v>278</v>
      </c>
      <c r="E5" s="669" t="s">
        <v>212</v>
      </c>
      <c r="F5" s="669"/>
      <c r="G5" s="669"/>
      <c r="H5" s="669"/>
      <c r="I5" s="669"/>
      <c r="J5" s="669"/>
      <c r="K5" s="670"/>
    </row>
    <row r="6" spans="1:11" ht="78" customHeight="1" thickBot="1">
      <c r="A6" s="657"/>
      <c r="B6" s="660"/>
      <c r="C6" s="663"/>
      <c r="D6" s="668"/>
      <c r="E6" s="176" t="s">
        <v>213</v>
      </c>
      <c r="F6" s="177" t="s">
        <v>214</v>
      </c>
      <c r="G6" s="178" t="s">
        <v>215</v>
      </c>
      <c r="H6" s="178" t="s">
        <v>216</v>
      </c>
      <c r="I6" s="178" t="s">
        <v>217</v>
      </c>
      <c r="J6" s="178" t="s">
        <v>218</v>
      </c>
      <c r="K6" s="179" t="s">
        <v>219</v>
      </c>
    </row>
    <row r="7" spans="1:13" ht="12.75">
      <c r="A7" s="180">
        <v>210</v>
      </c>
      <c r="B7" s="181" t="s">
        <v>171</v>
      </c>
      <c r="C7" s="182">
        <v>50722430.690000005</v>
      </c>
      <c r="D7" s="104">
        <v>5410237.47</v>
      </c>
      <c r="E7" s="183">
        <v>25420541.140000004</v>
      </c>
      <c r="F7" s="184">
        <v>19000284.209999997</v>
      </c>
      <c r="G7" s="184">
        <v>23315.8</v>
      </c>
      <c r="H7" s="183">
        <v>22058.52</v>
      </c>
      <c r="I7" s="184">
        <v>66505.72</v>
      </c>
      <c r="J7" s="184">
        <v>773892.48</v>
      </c>
      <c r="K7" s="185">
        <v>5595.35</v>
      </c>
      <c r="L7" s="326"/>
      <c r="M7" s="326"/>
    </row>
    <row r="8" spans="1:13" ht="12.75">
      <c r="A8" s="180">
        <v>280</v>
      </c>
      <c r="B8" s="186" t="s">
        <v>172</v>
      </c>
      <c r="C8" s="187">
        <v>11585625.190000001</v>
      </c>
      <c r="D8" s="104">
        <v>797225.54</v>
      </c>
      <c r="E8" s="188">
        <v>6834862.95</v>
      </c>
      <c r="F8" s="189">
        <v>3873851.83</v>
      </c>
      <c r="G8" s="189">
        <v>16323.17</v>
      </c>
      <c r="H8" s="188">
        <v>166.21</v>
      </c>
      <c r="I8" s="189">
        <v>8350.89</v>
      </c>
      <c r="J8" s="189">
        <v>49966.69</v>
      </c>
      <c r="K8" s="190">
        <v>4877.91</v>
      </c>
      <c r="L8" s="326"/>
      <c r="M8" s="326"/>
    </row>
    <row r="9" spans="1:13" ht="12.75">
      <c r="A9" s="180">
        <v>20</v>
      </c>
      <c r="B9" s="191" t="s">
        <v>173</v>
      </c>
      <c r="C9" s="187">
        <v>130801569.57000001</v>
      </c>
      <c r="D9" s="104">
        <v>7569839.729999999</v>
      </c>
      <c r="E9" s="188">
        <v>76428937.86</v>
      </c>
      <c r="F9" s="188">
        <v>41234777.55</v>
      </c>
      <c r="G9" s="188">
        <v>118552.65</v>
      </c>
      <c r="H9" s="188">
        <v>139228.26</v>
      </c>
      <c r="I9" s="188">
        <v>91480.3</v>
      </c>
      <c r="J9" s="188">
        <v>5215358.95</v>
      </c>
      <c r="K9" s="192">
        <v>3394.27</v>
      </c>
      <c r="L9" s="326"/>
      <c r="M9" s="326"/>
    </row>
    <row r="10" spans="1:13" ht="12.75">
      <c r="A10" s="180">
        <v>30</v>
      </c>
      <c r="B10" s="186" t="s">
        <v>174</v>
      </c>
      <c r="C10" s="187">
        <v>26306824.370000005</v>
      </c>
      <c r="D10" s="104">
        <v>1522126.63</v>
      </c>
      <c r="E10" s="188">
        <v>14766217.1</v>
      </c>
      <c r="F10" s="188">
        <v>9302697.130000003</v>
      </c>
      <c r="G10" s="189">
        <v>78469.42</v>
      </c>
      <c r="H10" s="193">
        <v>47757.46</v>
      </c>
      <c r="I10" s="193">
        <v>89360.32</v>
      </c>
      <c r="J10" s="193">
        <v>500196.31</v>
      </c>
      <c r="K10" s="192">
        <v>0</v>
      </c>
      <c r="L10" s="326"/>
      <c r="M10" s="326"/>
    </row>
    <row r="11" spans="1:13" ht="12.75">
      <c r="A11" s="180">
        <v>170</v>
      </c>
      <c r="B11" s="186" t="s">
        <v>175</v>
      </c>
      <c r="C11" s="187">
        <v>8974721.480000004</v>
      </c>
      <c r="D11" s="104">
        <v>942379.93</v>
      </c>
      <c r="E11" s="189">
        <v>5345448.97</v>
      </c>
      <c r="F11" s="189">
        <v>2602205.96</v>
      </c>
      <c r="G11" s="189">
        <v>45570.64</v>
      </c>
      <c r="H11" s="188">
        <v>434.46</v>
      </c>
      <c r="I11" s="189">
        <v>19106.39</v>
      </c>
      <c r="J11" s="189">
        <v>1167.25</v>
      </c>
      <c r="K11" s="190">
        <v>18407.88</v>
      </c>
      <c r="L11" s="326"/>
      <c r="M11" s="326"/>
    </row>
    <row r="12" spans="1:13" ht="12.75">
      <c r="A12" s="180">
        <v>180</v>
      </c>
      <c r="B12" s="186" t="s">
        <v>176</v>
      </c>
      <c r="C12" s="187">
        <v>11319317.809999997</v>
      </c>
      <c r="D12" s="104">
        <v>897631.76</v>
      </c>
      <c r="E12" s="189">
        <v>6997284.409999999</v>
      </c>
      <c r="F12" s="189">
        <v>3286380.83</v>
      </c>
      <c r="G12" s="189">
        <v>4978.36</v>
      </c>
      <c r="H12" s="188">
        <v>9098.39</v>
      </c>
      <c r="I12" s="189">
        <v>23071.11</v>
      </c>
      <c r="J12" s="189">
        <v>100620.62</v>
      </c>
      <c r="K12" s="190">
        <v>252.33</v>
      </c>
      <c r="L12" s="326"/>
      <c r="M12" s="326"/>
    </row>
    <row r="13" spans="1:13" ht="12.75">
      <c r="A13" s="180">
        <v>50</v>
      </c>
      <c r="B13" s="186" t="s">
        <v>177</v>
      </c>
      <c r="C13" s="187">
        <v>15239211.339999998</v>
      </c>
      <c r="D13" s="104">
        <v>1723983.91</v>
      </c>
      <c r="E13" s="188">
        <v>8056873.699999999</v>
      </c>
      <c r="F13" s="193">
        <v>5186390</v>
      </c>
      <c r="G13" s="193">
        <v>40252.62</v>
      </c>
      <c r="H13" s="193">
        <v>14980.38</v>
      </c>
      <c r="I13" s="193">
        <v>32114.87</v>
      </c>
      <c r="J13" s="189">
        <v>181081.6</v>
      </c>
      <c r="K13" s="194">
        <v>3534.26</v>
      </c>
      <c r="L13" s="326"/>
      <c r="M13" s="326"/>
    </row>
    <row r="14" spans="1:13" ht="12.75">
      <c r="A14" s="180">
        <v>60</v>
      </c>
      <c r="B14" s="186" t="s">
        <v>178</v>
      </c>
      <c r="C14" s="187">
        <v>22359785.17</v>
      </c>
      <c r="D14" s="104">
        <v>972059.54</v>
      </c>
      <c r="E14" s="188">
        <v>13280171.24</v>
      </c>
      <c r="F14" s="189">
        <v>7693198.779999999</v>
      </c>
      <c r="G14" s="189">
        <v>36406.55</v>
      </c>
      <c r="H14" s="188">
        <v>20868.93</v>
      </c>
      <c r="I14" s="189">
        <v>72277.98</v>
      </c>
      <c r="J14" s="189">
        <v>284802.15</v>
      </c>
      <c r="K14" s="194">
        <v>0</v>
      </c>
      <c r="L14" s="326"/>
      <c r="M14" s="326"/>
    </row>
    <row r="15" spans="1:13" ht="12.75">
      <c r="A15" s="180">
        <v>290</v>
      </c>
      <c r="B15" s="195" t="s">
        <v>179</v>
      </c>
      <c r="C15" s="187">
        <v>12552873.879999999</v>
      </c>
      <c r="D15" s="104">
        <v>458433.16</v>
      </c>
      <c r="E15" s="188">
        <v>5836048.970000001</v>
      </c>
      <c r="F15" s="189">
        <v>5388853.06</v>
      </c>
      <c r="G15" s="189">
        <v>14846.9</v>
      </c>
      <c r="H15" s="188">
        <v>762.5</v>
      </c>
      <c r="I15" s="189">
        <v>26215.71</v>
      </c>
      <c r="J15" s="189">
        <v>821531.21</v>
      </c>
      <c r="K15" s="190">
        <v>6182.37</v>
      </c>
      <c r="L15" s="326"/>
      <c r="M15" s="326"/>
    </row>
    <row r="16" spans="1:13" ht="12.75">
      <c r="A16" s="180">
        <v>120</v>
      </c>
      <c r="B16" s="186" t="s">
        <v>180</v>
      </c>
      <c r="C16" s="187">
        <v>14180787.950000001</v>
      </c>
      <c r="D16" s="104">
        <v>1158392.75</v>
      </c>
      <c r="E16" s="193">
        <v>7344087.76</v>
      </c>
      <c r="F16" s="189">
        <v>5430296.94</v>
      </c>
      <c r="G16" s="189">
        <v>130250.76</v>
      </c>
      <c r="H16" s="188">
        <v>21415.79</v>
      </c>
      <c r="I16" s="189">
        <v>81735.89</v>
      </c>
      <c r="J16" s="189">
        <v>12926.83</v>
      </c>
      <c r="K16" s="196">
        <v>1681.23</v>
      </c>
      <c r="L16" s="326"/>
      <c r="M16" s="326"/>
    </row>
    <row r="17" spans="1:13" ht="12.75">
      <c r="A17" s="180">
        <v>340</v>
      </c>
      <c r="B17" s="186" t="s">
        <v>181</v>
      </c>
      <c r="C17" s="187">
        <v>43895672.44999999</v>
      </c>
      <c r="D17" s="104">
        <v>5330326.61</v>
      </c>
      <c r="E17" s="188">
        <v>25410288.939999994</v>
      </c>
      <c r="F17" s="189">
        <v>12968483.1</v>
      </c>
      <c r="G17" s="189">
        <v>58236.88</v>
      </c>
      <c r="H17" s="188">
        <v>38398.36</v>
      </c>
      <c r="I17" s="189">
        <v>34241.51</v>
      </c>
      <c r="J17" s="189">
        <v>24353.9</v>
      </c>
      <c r="K17" s="190">
        <v>31343.15</v>
      </c>
      <c r="L17" s="326"/>
      <c r="M17" s="326"/>
    </row>
    <row r="18" spans="1:13" ht="12.75">
      <c r="A18" s="180">
        <v>350</v>
      </c>
      <c r="B18" s="186" t="s">
        <v>182</v>
      </c>
      <c r="C18" s="187">
        <v>7513381.26</v>
      </c>
      <c r="D18" s="104">
        <v>736995.87</v>
      </c>
      <c r="E18" s="188">
        <v>4276067.1</v>
      </c>
      <c r="F18" s="189">
        <v>2387695.59</v>
      </c>
      <c r="G18" s="189">
        <v>38936.97</v>
      </c>
      <c r="H18" s="188">
        <v>17554.71</v>
      </c>
      <c r="I18" s="189">
        <v>33411.69</v>
      </c>
      <c r="J18" s="189">
        <v>22719.33</v>
      </c>
      <c r="K18" s="190">
        <v>0</v>
      </c>
      <c r="L18" s="326"/>
      <c r="M18" s="326"/>
    </row>
    <row r="19" spans="1:13" ht="12.75">
      <c r="A19" s="180">
        <v>130</v>
      </c>
      <c r="B19" s="186" t="s">
        <v>183</v>
      </c>
      <c r="C19" s="187">
        <v>13497701.329999998</v>
      </c>
      <c r="D19" s="104">
        <v>1399642.57</v>
      </c>
      <c r="E19" s="193">
        <v>6728839.050000001</v>
      </c>
      <c r="F19" s="189">
        <v>4919281.83</v>
      </c>
      <c r="G19" s="189">
        <v>33633.29</v>
      </c>
      <c r="H19" s="188">
        <v>3980.52</v>
      </c>
      <c r="I19" s="189">
        <v>58959.71</v>
      </c>
      <c r="J19" s="189">
        <v>352283.62</v>
      </c>
      <c r="K19" s="190">
        <v>1080.74</v>
      </c>
      <c r="L19" s="326"/>
      <c r="M19" s="326"/>
    </row>
    <row r="20" spans="1:13" ht="12.75">
      <c r="A20" s="180">
        <v>190</v>
      </c>
      <c r="B20" s="186" t="s">
        <v>184</v>
      </c>
      <c r="C20" s="187">
        <v>17233767.290000003</v>
      </c>
      <c r="D20" s="104">
        <v>835170.31</v>
      </c>
      <c r="E20" s="189">
        <v>9139806.96</v>
      </c>
      <c r="F20" s="189">
        <v>6833644.129999999</v>
      </c>
      <c r="G20" s="189">
        <v>18733.21</v>
      </c>
      <c r="H20" s="188">
        <v>11163.24</v>
      </c>
      <c r="I20" s="189">
        <v>14911.1</v>
      </c>
      <c r="J20" s="189">
        <v>375508.08</v>
      </c>
      <c r="K20" s="190">
        <v>4830.26</v>
      </c>
      <c r="L20" s="326"/>
      <c r="M20" s="326"/>
    </row>
    <row r="21" spans="1:13" ht="12.75">
      <c r="A21" s="180">
        <v>220</v>
      </c>
      <c r="B21" s="197" t="s">
        <v>185</v>
      </c>
      <c r="C21" s="187">
        <v>25980479.17</v>
      </c>
      <c r="D21" s="104">
        <v>1944200.05</v>
      </c>
      <c r="E21" s="188">
        <v>12690306.63</v>
      </c>
      <c r="F21" s="189">
        <v>10995995.959999999</v>
      </c>
      <c r="G21" s="189">
        <v>33201.53</v>
      </c>
      <c r="H21" s="188">
        <v>76372.12</v>
      </c>
      <c r="I21" s="189">
        <v>152479.23</v>
      </c>
      <c r="J21" s="189">
        <v>55538.18</v>
      </c>
      <c r="K21" s="190">
        <v>32385.47</v>
      </c>
      <c r="L21" s="326"/>
      <c r="M21" s="326"/>
    </row>
    <row r="22" spans="1:13" ht="12.75">
      <c r="A22" s="180">
        <v>200</v>
      </c>
      <c r="B22" s="186" t="s">
        <v>186</v>
      </c>
      <c r="C22" s="187">
        <v>26194448.039999995</v>
      </c>
      <c r="D22" s="104">
        <v>1688935.84</v>
      </c>
      <c r="E22" s="189">
        <v>12962252.97</v>
      </c>
      <c r="F22" s="189">
        <v>11034981.180000002</v>
      </c>
      <c r="G22" s="189">
        <v>30482.54</v>
      </c>
      <c r="H22" s="188">
        <v>1575.29</v>
      </c>
      <c r="I22" s="189">
        <v>57130.63</v>
      </c>
      <c r="J22" s="189">
        <v>418369.97</v>
      </c>
      <c r="K22" s="190">
        <v>719.62</v>
      </c>
      <c r="L22" s="326"/>
      <c r="M22" s="326"/>
    </row>
    <row r="23" spans="1:13" ht="12.75">
      <c r="A23" s="180">
        <v>360</v>
      </c>
      <c r="B23" s="186" t="s">
        <v>187</v>
      </c>
      <c r="C23" s="187">
        <v>18923867.009999994</v>
      </c>
      <c r="D23" s="104">
        <v>847383.01</v>
      </c>
      <c r="E23" s="188">
        <v>8941224.03</v>
      </c>
      <c r="F23" s="189">
        <v>9004099</v>
      </c>
      <c r="G23" s="189">
        <v>15764.27</v>
      </c>
      <c r="H23" s="189">
        <v>39589.15</v>
      </c>
      <c r="I23" s="189">
        <v>42651.04</v>
      </c>
      <c r="J23" s="189">
        <v>29743.4</v>
      </c>
      <c r="K23" s="190">
        <v>3413.11</v>
      </c>
      <c r="L23" s="326"/>
      <c r="M23" s="326"/>
    </row>
    <row r="24" spans="1:13" ht="12.75">
      <c r="A24" s="180">
        <v>110</v>
      </c>
      <c r="B24" s="186" t="s">
        <v>188</v>
      </c>
      <c r="C24" s="187">
        <v>23720247.17</v>
      </c>
      <c r="D24" s="104">
        <v>1941432.98</v>
      </c>
      <c r="E24" s="193">
        <v>15249328.68</v>
      </c>
      <c r="F24" s="189">
        <v>6159558</v>
      </c>
      <c r="G24" s="189">
        <v>93050.1</v>
      </c>
      <c r="H24" s="188">
        <v>2705.98</v>
      </c>
      <c r="I24" s="189">
        <v>169892.12</v>
      </c>
      <c r="J24" s="189">
        <v>87532.07</v>
      </c>
      <c r="K24" s="190">
        <v>16747.24</v>
      </c>
      <c r="L24" s="326"/>
      <c r="M24" s="326"/>
    </row>
    <row r="25" spans="1:13" ht="12.75">
      <c r="A25" s="180">
        <v>140</v>
      </c>
      <c r="B25" s="198" t="s">
        <v>189</v>
      </c>
      <c r="C25" s="187">
        <v>21366358.83</v>
      </c>
      <c r="D25" s="104">
        <v>1675812.48</v>
      </c>
      <c r="E25" s="189">
        <v>10533625.330000002</v>
      </c>
      <c r="F25" s="189">
        <v>8915811.08</v>
      </c>
      <c r="G25" s="189">
        <v>63957.13</v>
      </c>
      <c r="H25" s="188">
        <v>44753.12</v>
      </c>
      <c r="I25" s="189">
        <v>104731.02</v>
      </c>
      <c r="J25" s="189">
        <v>16611.97</v>
      </c>
      <c r="K25" s="190">
        <v>11056.7</v>
      </c>
      <c r="L25" s="326"/>
      <c r="M25" s="326"/>
    </row>
    <row r="26" spans="1:13" ht="12.75">
      <c r="A26" s="180">
        <v>300</v>
      </c>
      <c r="B26" s="199" t="s">
        <v>190</v>
      </c>
      <c r="C26" s="187">
        <v>18820962.819999997</v>
      </c>
      <c r="D26" s="104">
        <v>1804885.84</v>
      </c>
      <c r="E26" s="188">
        <v>11514171.29</v>
      </c>
      <c r="F26" s="189">
        <v>5255152.47</v>
      </c>
      <c r="G26" s="189">
        <v>18076.24</v>
      </c>
      <c r="H26" s="188">
        <v>25512.33</v>
      </c>
      <c r="I26" s="189">
        <v>22102.77</v>
      </c>
      <c r="J26" s="189">
        <v>175452.27</v>
      </c>
      <c r="K26" s="190">
        <v>5609.61</v>
      </c>
      <c r="L26" s="326"/>
      <c r="M26" s="326"/>
    </row>
    <row r="27" spans="1:13" ht="12.75">
      <c r="A27" s="180">
        <v>90</v>
      </c>
      <c r="B27" s="200" t="s">
        <v>191</v>
      </c>
      <c r="C27" s="187">
        <v>23065996.84</v>
      </c>
      <c r="D27" s="104">
        <v>2768618.71</v>
      </c>
      <c r="E27" s="193">
        <v>12889479.09</v>
      </c>
      <c r="F27" s="189">
        <v>6822138.129999999</v>
      </c>
      <c r="G27" s="189">
        <v>99582.82</v>
      </c>
      <c r="H27" s="188">
        <v>12104.88</v>
      </c>
      <c r="I27" s="188">
        <v>121071.8</v>
      </c>
      <c r="J27" s="189">
        <v>346352.47</v>
      </c>
      <c r="K27" s="194">
        <v>6648.94</v>
      </c>
      <c r="L27" s="326"/>
      <c r="M27" s="326"/>
    </row>
    <row r="28" spans="1:13" ht="12.75">
      <c r="A28" s="180">
        <v>270</v>
      </c>
      <c r="B28" s="201" t="s">
        <v>192</v>
      </c>
      <c r="C28" s="187">
        <v>25226898.569999997</v>
      </c>
      <c r="D28" s="104">
        <v>1598181.41</v>
      </c>
      <c r="E28" s="188">
        <v>13202737.969999997</v>
      </c>
      <c r="F28" s="189">
        <v>9818631.43</v>
      </c>
      <c r="G28" s="189">
        <v>36951.29</v>
      </c>
      <c r="H28" s="188">
        <v>1395.97</v>
      </c>
      <c r="I28" s="189">
        <v>51492.84</v>
      </c>
      <c r="J28" s="189">
        <v>517507.66</v>
      </c>
      <c r="K28" s="190">
        <v>0</v>
      </c>
      <c r="L28" s="326"/>
      <c r="M28" s="326"/>
    </row>
    <row r="29" spans="1:13" ht="12.75">
      <c r="A29" s="180">
        <v>100</v>
      </c>
      <c r="B29" s="195" t="s">
        <v>193</v>
      </c>
      <c r="C29" s="187">
        <v>17679217.209999993</v>
      </c>
      <c r="D29" s="104">
        <v>2401179.81</v>
      </c>
      <c r="E29" s="193">
        <v>10677705.78</v>
      </c>
      <c r="F29" s="189">
        <v>4347643.45</v>
      </c>
      <c r="G29" s="189">
        <v>17227.57</v>
      </c>
      <c r="H29" s="188">
        <v>38632.97</v>
      </c>
      <c r="I29" s="189">
        <v>23704.25</v>
      </c>
      <c r="J29" s="189">
        <v>163513.63</v>
      </c>
      <c r="K29" s="190">
        <v>9609.75</v>
      </c>
      <c r="L29" s="326"/>
      <c r="M29" s="326"/>
    </row>
    <row r="30" spans="1:13" ht="12.75">
      <c r="A30" s="180">
        <v>230</v>
      </c>
      <c r="B30" s="186" t="s">
        <v>194</v>
      </c>
      <c r="C30" s="187">
        <v>15269747.999999998</v>
      </c>
      <c r="D30" s="104">
        <v>801961.07</v>
      </c>
      <c r="E30" s="188">
        <v>7490302.979999999</v>
      </c>
      <c r="F30" s="189">
        <v>6817269.119999999</v>
      </c>
      <c r="G30" s="189">
        <v>20270.47</v>
      </c>
      <c r="H30" s="188">
        <v>9554.52</v>
      </c>
      <c r="I30" s="189">
        <v>101377.42</v>
      </c>
      <c r="J30" s="189">
        <v>24569.14</v>
      </c>
      <c r="K30" s="190">
        <v>4443.28</v>
      </c>
      <c r="L30" s="326"/>
      <c r="M30" s="326"/>
    </row>
    <row r="31" spans="1:13" ht="12.75">
      <c r="A31" s="180">
        <v>370</v>
      </c>
      <c r="B31" s="200" t="s">
        <v>195</v>
      </c>
      <c r="C31" s="187">
        <v>16231105.000000002</v>
      </c>
      <c r="D31" s="104">
        <v>947805.07</v>
      </c>
      <c r="E31" s="188">
        <v>7635255.96</v>
      </c>
      <c r="F31" s="189">
        <v>6262198.7700000005</v>
      </c>
      <c r="G31" s="189">
        <v>87713.07</v>
      </c>
      <c r="H31" s="189">
        <v>25212.61</v>
      </c>
      <c r="I31" s="189">
        <v>112535.07</v>
      </c>
      <c r="J31" s="189">
        <v>1156635.64</v>
      </c>
      <c r="K31" s="190">
        <v>3748.81</v>
      </c>
      <c r="L31" s="326"/>
      <c r="M31" s="326"/>
    </row>
    <row r="32" spans="1:13" ht="12.75">
      <c r="A32" s="180">
        <v>70</v>
      </c>
      <c r="B32" s="186" t="s">
        <v>196</v>
      </c>
      <c r="C32" s="187">
        <v>15853767.309999999</v>
      </c>
      <c r="D32" s="104">
        <v>-771995.69</v>
      </c>
      <c r="E32" s="188">
        <v>11374247.93</v>
      </c>
      <c r="F32" s="189">
        <v>4334311.15</v>
      </c>
      <c r="G32" s="189">
        <v>52394.62</v>
      </c>
      <c r="H32" s="188">
        <v>729.29</v>
      </c>
      <c r="I32" s="189">
        <v>81328.13</v>
      </c>
      <c r="J32" s="189">
        <v>780006.45</v>
      </c>
      <c r="K32" s="194">
        <v>2745.43</v>
      </c>
      <c r="L32" s="326"/>
      <c r="M32" s="326"/>
    </row>
    <row r="33" spans="1:13" ht="12.75">
      <c r="A33" s="180">
        <v>380</v>
      </c>
      <c r="B33" s="186" t="s">
        <v>197</v>
      </c>
      <c r="C33" s="187">
        <v>16000180.960000003</v>
      </c>
      <c r="D33" s="104">
        <v>1121281.75</v>
      </c>
      <c r="E33" s="188">
        <v>8311141.25</v>
      </c>
      <c r="F33" s="189">
        <v>6272353.3100000005</v>
      </c>
      <c r="G33" s="189">
        <v>15880.75</v>
      </c>
      <c r="H33" s="189">
        <v>27572.92</v>
      </c>
      <c r="I33" s="189">
        <v>32520.82</v>
      </c>
      <c r="J33" s="189">
        <v>214842.49</v>
      </c>
      <c r="K33" s="190">
        <v>4587.67</v>
      </c>
      <c r="L33" s="326"/>
      <c r="M33" s="326"/>
    </row>
    <row r="34" spans="1:13" ht="12.75">
      <c r="A34" s="180">
        <v>310</v>
      </c>
      <c r="B34" s="186" t="s">
        <v>198</v>
      </c>
      <c r="C34" s="187">
        <v>2286567.27</v>
      </c>
      <c r="D34" s="104">
        <v>297236.95</v>
      </c>
      <c r="E34" s="188">
        <v>1600560.72</v>
      </c>
      <c r="F34" s="189">
        <v>331013.79</v>
      </c>
      <c r="G34" s="189">
        <v>842.1</v>
      </c>
      <c r="H34" s="188">
        <v>43.81</v>
      </c>
      <c r="I34" s="189">
        <v>8992.88</v>
      </c>
      <c r="J34" s="189">
        <v>46023.17</v>
      </c>
      <c r="K34" s="190">
        <v>1853.85</v>
      </c>
      <c r="L34" s="326"/>
      <c r="M34" s="326"/>
    </row>
    <row r="35" spans="1:13" ht="12.75">
      <c r="A35" s="180">
        <v>320</v>
      </c>
      <c r="B35" s="201" t="s">
        <v>199</v>
      </c>
      <c r="C35" s="187">
        <v>8106241.939999999</v>
      </c>
      <c r="D35" s="104">
        <v>207353.42</v>
      </c>
      <c r="E35" s="188">
        <v>4503585.9</v>
      </c>
      <c r="F35" s="189">
        <v>3362205.53</v>
      </c>
      <c r="G35" s="189">
        <v>2105.04</v>
      </c>
      <c r="H35" s="188">
        <v>2355.02</v>
      </c>
      <c r="I35" s="189">
        <v>22041.49</v>
      </c>
      <c r="J35" s="189">
        <v>3668.33</v>
      </c>
      <c r="K35" s="190">
        <v>2927.21</v>
      </c>
      <c r="L35" s="326"/>
      <c r="M35" s="326"/>
    </row>
    <row r="36" spans="1:13" ht="12.75">
      <c r="A36" s="180">
        <v>150</v>
      </c>
      <c r="B36" s="186" t="s">
        <v>200</v>
      </c>
      <c r="C36" s="187">
        <v>24033406.599999994</v>
      </c>
      <c r="D36" s="104">
        <v>1986964.56</v>
      </c>
      <c r="E36" s="189">
        <v>13373495.83</v>
      </c>
      <c r="F36" s="189">
        <v>8092391.5</v>
      </c>
      <c r="G36" s="189">
        <v>18727.93</v>
      </c>
      <c r="H36" s="188">
        <v>2075.49</v>
      </c>
      <c r="I36" s="189">
        <v>56491.98</v>
      </c>
      <c r="J36" s="189">
        <v>503259.31</v>
      </c>
      <c r="K36" s="190">
        <v>0</v>
      </c>
      <c r="L36" s="326"/>
      <c r="M36" s="326"/>
    </row>
    <row r="37" spans="1:13" ht="12.75">
      <c r="A37" s="180">
        <v>390</v>
      </c>
      <c r="B37" s="201" t="s">
        <v>201</v>
      </c>
      <c r="C37" s="187">
        <v>10603507.270000001</v>
      </c>
      <c r="D37" s="104">
        <v>340159.25</v>
      </c>
      <c r="E37" s="188">
        <v>6120781.27</v>
      </c>
      <c r="F37" s="189">
        <v>4079756.74</v>
      </c>
      <c r="G37" s="189">
        <v>21327.38</v>
      </c>
      <c r="H37" s="189">
        <v>14796.85</v>
      </c>
      <c r="I37" s="189">
        <v>5497.32</v>
      </c>
      <c r="J37" s="189">
        <v>21026.65</v>
      </c>
      <c r="K37" s="190">
        <v>161.81</v>
      </c>
      <c r="L37" s="326"/>
      <c r="M37" s="326"/>
    </row>
    <row r="38" spans="1:13" ht="12.75">
      <c r="A38" s="180">
        <v>80</v>
      </c>
      <c r="B38" s="186" t="s">
        <v>202</v>
      </c>
      <c r="C38" s="187">
        <v>26896100.599999994</v>
      </c>
      <c r="D38" s="104">
        <v>1880015.46</v>
      </c>
      <c r="E38" s="188">
        <v>18241754.159999996</v>
      </c>
      <c r="F38" s="189">
        <v>6655210.049999999</v>
      </c>
      <c r="G38" s="189">
        <v>50405.43</v>
      </c>
      <c r="H38" s="188">
        <v>39862.28</v>
      </c>
      <c r="I38" s="189">
        <v>10594.06</v>
      </c>
      <c r="J38" s="189">
        <v>6583.9</v>
      </c>
      <c r="K38" s="194">
        <v>11675.26</v>
      </c>
      <c r="L38" s="326"/>
      <c r="M38" s="326"/>
    </row>
    <row r="39" spans="1:13" ht="12.75">
      <c r="A39" s="180">
        <v>40</v>
      </c>
      <c r="B39" s="200" t="s">
        <v>203</v>
      </c>
      <c r="C39" s="187">
        <v>31774769.56</v>
      </c>
      <c r="D39" s="104">
        <v>329203.05</v>
      </c>
      <c r="E39" s="188">
        <v>18063458.83</v>
      </c>
      <c r="F39" s="188">
        <v>12560286.309999999</v>
      </c>
      <c r="G39" s="189">
        <v>292593.67</v>
      </c>
      <c r="H39" s="193">
        <v>44950.15</v>
      </c>
      <c r="I39" s="193">
        <v>99208.66</v>
      </c>
      <c r="J39" s="193">
        <v>370073.64</v>
      </c>
      <c r="K39" s="192">
        <v>14995.25</v>
      </c>
      <c r="L39" s="326"/>
      <c r="M39" s="326"/>
    </row>
    <row r="40" spans="1:13" ht="12.75">
      <c r="A40" s="180">
        <v>240</v>
      </c>
      <c r="B40" s="202" t="s">
        <v>204</v>
      </c>
      <c r="C40" s="187">
        <v>5736086.960000001</v>
      </c>
      <c r="D40" s="104">
        <v>1236.229999999994</v>
      </c>
      <c r="E40" s="188">
        <v>2612666.13</v>
      </c>
      <c r="F40" s="189">
        <v>3038224.56</v>
      </c>
      <c r="G40" s="189">
        <v>13390.04</v>
      </c>
      <c r="H40" s="188">
        <v>833.44</v>
      </c>
      <c r="I40" s="189">
        <v>30091.13</v>
      </c>
      <c r="J40" s="189">
        <v>30061.78</v>
      </c>
      <c r="K40" s="190">
        <v>9583.65</v>
      </c>
      <c r="L40" s="326"/>
      <c r="M40" s="326"/>
    </row>
    <row r="41" spans="1:13" ht="12.75">
      <c r="A41" s="180">
        <v>330</v>
      </c>
      <c r="B41" s="186" t="s">
        <v>205</v>
      </c>
      <c r="C41" s="187">
        <v>7073099.22</v>
      </c>
      <c r="D41" s="104">
        <v>714025.24</v>
      </c>
      <c r="E41" s="188">
        <v>3914046.99</v>
      </c>
      <c r="F41" s="189">
        <v>2429204.7</v>
      </c>
      <c r="G41" s="189">
        <v>3156.72</v>
      </c>
      <c r="H41" s="188">
        <v>4346.77</v>
      </c>
      <c r="I41" s="189">
        <v>4041.83</v>
      </c>
      <c r="J41" s="189">
        <v>3247.49</v>
      </c>
      <c r="K41" s="190">
        <v>1029.48</v>
      </c>
      <c r="L41" s="326"/>
      <c r="M41" s="326"/>
    </row>
    <row r="42" spans="1:13" ht="12.75">
      <c r="A42" s="180">
        <v>250</v>
      </c>
      <c r="B42" s="200" t="s">
        <v>206</v>
      </c>
      <c r="C42" s="187">
        <v>24703726.759999998</v>
      </c>
      <c r="D42" s="104">
        <v>751492.52</v>
      </c>
      <c r="E42" s="188">
        <v>13530315.99</v>
      </c>
      <c r="F42" s="189">
        <v>9354647.379999999</v>
      </c>
      <c r="G42" s="189">
        <v>13553.89</v>
      </c>
      <c r="H42" s="188">
        <v>38539.86</v>
      </c>
      <c r="I42" s="189">
        <v>22045.95</v>
      </c>
      <c r="J42" s="189">
        <v>990074.74</v>
      </c>
      <c r="K42" s="190">
        <v>3056.43</v>
      </c>
      <c r="L42" s="326"/>
      <c r="M42" s="326"/>
    </row>
    <row r="43" spans="1:13" ht="12.75">
      <c r="A43" s="180">
        <v>260</v>
      </c>
      <c r="B43" s="186" t="s">
        <v>207</v>
      </c>
      <c r="C43" s="187">
        <v>12995693.950000001</v>
      </c>
      <c r="D43" s="104">
        <v>1188103.23</v>
      </c>
      <c r="E43" s="188">
        <v>6525313.47</v>
      </c>
      <c r="F43" s="189">
        <v>4903022.29</v>
      </c>
      <c r="G43" s="189">
        <v>30796.42</v>
      </c>
      <c r="H43" s="188">
        <v>5619.44</v>
      </c>
      <c r="I43" s="189">
        <v>45397.8</v>
      </c>
      <c r="J43" s="189">
        <v>293346.27</v>
      </c>
      <c r="K43" s="190">
        <v>4095.03</v>
      </c>
      <c r="L43" s="326"/>
      <c r="M43" s="326"/>
    </row>
    <row r="44" spans="1:13" ht="13.5" thickBot="1">
      <c r="A44" s="203">
        <v>160</v>
      </c>
      <c r="B44" s="204" t="s">
        <v>208</v>
      </c>
      <c r="C44" s="205">
        <v>20186431.1</v>
      </c>
      <c r="D44" s="104">
        <v>3331847.97</v>
      </c>
      <c r="E44" s="206">
        <v>11754120.47</v>
      </c>
      <c r="F44" s="206">
        <v>4964508.67</v>
      </c>
      <c r="G44" s="206">
        <v>21811.53</v>
      </c>
      <c r="H44" s="207">
        <v>5521.44</v>
      </c>
      <c r="I44" s="206">
        <v>105948.57</v>
      </c>
      <c r="J44" s="206">
        <v>2672.45</v>
      </c>
      <c r="K44" s="208">
        <v>0</v>
      </c>
      <c r="L44" s="326"/>
      <c r="M44" s="326"/>
    </row>
    <row r="45" spans="1:13" ht="13.5" thickBot="1">
      <c r="A45" s="209"/>
      <c r="B45" s="209" t="s">
        <v>220</v>
      </c>
      <c r="C45" s="210">
        <f>SUM(C7:C44)</f>
        <v>824912577.9400002</v>
      </c>
      <c r="D45" s="211">
        <f>SUM(D7:D44)</f>
        <v>59551765.99</v>
      </c>
      <c r="E45" s="210">
        <f aca="true" t="shared" si="0" ref="E45:K45">SUM(E7:E44)</f>
        <v>459577355.8</v>
      </c>
      <c r="F45" s="210">
        <f t="shared" si="0"/>
        <v>285918655.51000005</v>
      </c>
      <c r="G45" s="210">
        <f t="shared" si="0"/>
        <v>1711769.77</v>
      </c>
      <c r="H45" s="210">
        <f t="shared" si="0"/>
        <v>812523.4299999999</v>
      </c>
      <c r="I45" s="210">
        <f t="shared" si="0"/>
        <v>2135112</v>
      </c>
      <c r="J45" s="210">
        <f t="shared" si="0"/>
        <v>14973122.090000004</v>
      </c>
      <c r="K45" s="212">
        <f t="shared" si="0"/>
        <v>232273.35</v>
      </c>
      <c r="L45" s="326"/>
      <c r="M45" s="326"/>
    </row>
    <row r="46" spans="1:13" ht="13.5" thickBot="1">
      <c r="A46" s="213">
        <v>10</v>
      </c>
      <c r="B46" s="214" t="s">
        <v>221</v>
      </c>
      <c r="C46" s="215">
        <v>1324240.03</v>
      </c>
      <c r="D46" s="216">
        <v>0</v>
      </c>
      <c r="E46" s="217">
        <v>-1688082.6</v>
      </c>
      <c r="F46" s="217">
        <v>0</v>
      </c>
      <c r="G46" s="218">
        <v>0</v>
      </c>
      <c r="H46" s="217">
        <v>0</v>
      </c>
      <c r="I46" s="219">
        <v>0</v>
      </c>
      <c r="J46" s="218">
        <v>973404.73</v>
      </c>
      <c r="K46" s="220">
        <v>2038917.9</v>
      </c>
      <c r="L46" s="326"/>
      <c r="M46" s="326"/>
    </row>
    <row r="47" spans="1:13" ht="13.5" thickBot="1">
      <c r="A47" s="221"/>
      <c r="B47" s="221" t="s">
        <v>222</v>
      </c>
      <c r="C47" s="212">
        <f>SUM(C45:C46)</f>
        <v>826236817.9700001</v>
      </c>
      <c r="D47" s="222">
        <f>SUM(D45:D46)</f>
        <v>59551765.99</v>
      </c>
      <c r="E47" s="212">
        <f aca="true" t="shared" si="1" ref="E47:K47">SUM(E45:E46)</f>
        <v>457889273.2</v>
      </c>
      <c r="F47" s="212">
        <f t="shared" si="1"/>
        <v>285918655.51000005</v>
      </c>
      <c r="G47" s="212">
        <f t="shared" si="1"/>
        <v>1711769.77</v>
      </c>
      <c r="H47" s="212">
        <f t="shared" si="1"/>
        <v>812523.4299999999</v>
      </c>
      <c r="I47" s="212">
        <f t="shared" si="1"/>
        <v>2135112</v>
      </c>
      <c r="J47" s="212">
        <f t="shared" si="1"/>
        <v>15946526.820000004</v>
      </c>
      <c r="K47" s="212">
        <f t="shared" si="1"/>
        <v>2271191.25</v>
      </c>
      <c r="L47" s="326"/>
      <c r="M47" s="326"/>
    </row>
    <row r="48" ht="12.75">
      <c r="C48" s="326"/>
    </row>
    <row r="49" ht="12.75">
      <c r="C49" s="326"/>
    </row>
    <row r="51" ht="12.75">
      <c r="C51" s="326"/>
    </row>
  </sheetData>
  <mergeCells count="6">
    <mergeCell ref="A4:A6"/>
    <mergeCell ref="B4:B6"/>
    <mergeCell ref="C4:C6"/>
    <mergeCell ref="D4:K4"/>
    <mergeCell ref="D5:D6"/>
    <mergeCell ref="E5:K5"/>
  </mergeCells>
  <printOptions horizontalCentered="1"/>
  <pageMargins left="0.15748031496062992" right="0.15748031496062992" top="1.141732283464567" bottom="0.1968503937007874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75" zoomScaleNormal="75" zoomScaleSheetLayoutView="50" workbookViewId="0" topLeftCell="A1">
      <selection activeCell="D68" sqref="D68"/>
    </sheetView>
  </sheetViews>
  <sheetFormatPr defaultColWidth="9.00390625" defaultRowHeight="12.75"/>
  <cols>
    <col min="1" max="1" width="58.75390625" style="0" customWidth="1"/>
    <col min="2" max="2" width="5.875" style="0" customWidth="1"/>
    <col min="3" max="3" width="19.875" style="0" customWidth="1"/>
    <col min="4" max="4" width="21.25390625" style="0" customWidth="1"/>
    <col min="5" max="5" width="19.25390625" style="0" customWidth="1"/>
    <col min="6" max="6" width="18.125" style="0" customWidth="1"/>
    <col min="7" max="8" width="17.25390625" style="0" customWidth="1"/>
  </cols>
  <sheetData>
    <row r="1" spans="1:9" ht="15">
      <c r="A1" s="13"/>
      <c r="B1" s="13"/>
      <c r="C1" s="13"/>
      <c r="D1" s="13"/>
      <c r="E1" s="13"/>
      <c r="F1" s="13"/>
      <c r="G1" s="13"/>
      <c r="H1" s="175" t="s">
        <v>127</v>
      </c>
      <c r="I1" s="13"/>
    </row>
    <row r="2" spans="1:9" ht="14.25">
      <c r="A2" s="13"/>
      <c r="B2" s="13"/>
      <c r="C2" s="13"/>
      <c r="D2" s="13"/>
      <c r="E2" s="13"/>
      <c r="F2" s="13"/>
      <c r="G2" s="13"/>
      <c r="H2" s="14"/>
      <c r="I2" s="13"/>
    </row>
    <row r="3" spans="1:9" ht="14.25">
      <c r="A3" s="13"/>
      <c r="B3" s="13"/>
      <c r="C3" s="13"/>
      <c r="D3" s="13"/>
      <c r="E3" s="13"/>
      <c r="F3" s="13"/>
      <c r="G3" s="13"/>
      <c r="H3" s="14"/>
      <c r="I3" s="13"/>
    </row>
    <row r="4" spans="1:9" ht="18">
      <c r="A4" s="681" t="s">
        <v>281</v>
      </c>
      <c r="B4" s="681"/>
      <c r="C4" s="681"/>
      <c r="D4" s="681"/>
      <c r="E4" s="681"/>
      <c r="F4" s="681"/>
      <c r="G4" s="681"/>
      <c r="H4" s="681"/>
      <c r="I4" s="681"/>
    </row>
    <row r="5" spans="1:9" ht="18">
      <c r="A5" s="682" t="s">
        <v>88</v>
      </c>
      <c r="B5" s="682"/>
      <c r="C5" s="682"/>
      <c r="D5" s="682"/>
      <c r="E5" s="682"/>
      <c r="F5" s="682"/>
      <c r="G5" s="682"/>
      <c r="H5" s="682"/>
      <c r="I5" s="682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683"/>
      <c r="B7" s="683"/>
      <c r="C7" s="683"/>
      <c r="D7" s="683"/>
      <c r="E7" s="683"/>
      <c r="F7" s="683"/>
      <c r="G7" s="683"/>
      <c r="H7" s="683"/>
      <c r="I7" s="13"/>
    </row>
    <row r="8" spans="1:9" ht="15.75" thickBot="1">
      <c r="A8" s="15"/>
      <c r="B8" s="13"/>
      <c r="C8" s="13"/>
      <c r="D8" s="13"/>
      <c r="E8" s="13"/>
      <c r="F8" s="14"/>
      <c r="G8" s="13"/>
      <c r="H8" s="14" t="s">
        <v>280</v>
      </c>
      <c r="I8" s="13"/>
    </row>
    <row r="9" spans="1:9" ht="15.75">
      <c r="A9" s="116"/>
      <c r="B9" s="684" t="s">
        <v>5</v>
      </c>
      <c r="C9" s="117"/>
      <c r="D9" s="118"/>
      <c r="E9" s="118"/>
      <c r="F9" s="117"/>
      <c r="G9" s="687" t="s">
        <v>65</v>
      </c>
      <c r="H9" s="688"/>
      <c r="I9" s="13"/>
    </row>
    <row r="10" spans="1:9" ht="15.75">
      <c r="A10" s="119"/>
      <c r="B10" s="685"/>
      <c r="C10" s="120" t="s">
        <v>66</v>
      </c>
      <c r="D10" s="121"/>
      <c r="E10" s="122"/>
      <c r="F10" s="123" t="s">
        <v>67</v>
      </c>
      <c r="G10" s="124" t="s">
        <v>89</v>
      </c>
      <c r="H10" s="125" t="s">
        <v>69</v>
      </c>
      <c r="I10" s="13"/>
    </row>
    <row r="11" spans="1:9" ht="15.75">
      <c r="A11" s="119"/>
      <c r="B11" s="685"/>
      <c r="C11" s="123" t="s">
        <v>70</v>
      </c>
      <c r="D11" s="126" t="s">
        <v>72</v>
      </c>
      <c r="E11" s="126" t="s">
        <v>71</v>
      </c>
      <c r="F11" s="123" t="s">
        <v>70</v>
      </c>
      <c r="G11" s="120" t="s">
        <v>90</v>
      </c>
      <c r="H11" s="127" t="s">
        <v>90</v>
      </c>
      <c r="I11" s="13"/>
    </row>
    <row r="12" spans="1:9" ht="15.75">
      <c r="A12" s="119"/>
      <c r="B12" s="685"/>
      <c r="C12" s="123" t="s">
        <v>286</v>
      </c>
      <c r="D12" s="126" t="s">
        <v>74</v>
      </c>
      <c r="E12" s="126" t="s">
        <v>75</v>
      </c>
      <c r="F12" s="123" t="s">
        <v>265</v>
      </c>
      <c r="G12" s="120" t="s">
        <v>265</v>
      </c>
      <c r="H12" s="127" t="s">
        <v>265</v>
      </c>
      <c r="I12" s="13"/>
    </row>
    <row r="13" spans="1:9" ht="16.5" thickBot="1">
      <c r="A13" s="135"/>
      <c r="B13" s="686"/>
      <c r="C13" s="128"/>
      <c r="D13" s="136"/>
      <c r="E13" s="136"/>
      <c r="F13" s="128"/>
      <c r="G13" s="137"/>
      <c r="H13" s="129"/>
      <c r="I13" s="13"/>
    </row>
    <row r="14" spans="1:9" ht="16.5" thickBot="1">
      <c r="A14" s="130" t="s">
        <v>36</v>
      </c>
      <c r="B14" s="131" t="s">
        <v>37</v>
      </c>
      <c r="C14" s="132">
        <v>1</v>
      </c>
      <c r="D14" s="131">
        <v>2</v>
      </c>
      <c r="E14" s="131">
        <v>3</v>
      </c>
      <c r="F14" s="132">
        <v>4</v>
      </c>
      <c r="G14" s="133">
        <v>5</v>
      </c>
      <c r="H14" s="134">
        <v>6</v>
      </c>
      <c r="I14" s="13"/>
    </row>
    <row r="15" spans="1:9" ht="15.75">
      <c r="A15" s="17" t="s">
        <v>91</v>
      </c>
      <c r="B15" s="16"/>
      <c r="C15" s="18"/>
      <c r="D15" s="18"/>
      <c r="E15" s="18"/>
      <c r="F15" s="18"/>
      <c r="G15" s="19"/>
      <c r="H15" s="20"/>
      <c r="I15" s="13"/>
    </row>
    <row r="16" spans="1:9" ht="15.75">
      <c r="A16" s="94" t="s">
        <v>292</v>
      </c>
      <c r="B16" s="45">
        <v>1</v>
      </c>
      <c r="C16" s="430">
        <v>94632.66</v>
      </c>
      <c r="D16" s="430">
        <v>3357671.78</v>
      </c>
      <c r="E16" s="430">
        <v>3364767.09</v>
      </c>
      <c r="F16" s="432">
        <v>87537.35</v>
      </c>
      <c r="G16" s="430"/>
      <c r="H16" s="432">
        <v>87537.35</v>
      </c>
      <c r="I16" s="13"/>
    </row>
    <row r="17" spans="1:9" ht="15">
      <c r="A17" s="311" t="s">
        <v>92</v>
      </c>
      <c r="B17" s="37"/>
      <c r="C17" s="38"/>
      <c r="D17" s="38"/>
      <c r="E17" s="38"/>
      <c r="F17" s="38"/>
      <c r="G17" s="34"/>
      <c r="H17" s="35"/>
      <c r="I17" s="13"/>
    </row>
    <row r="18" spans="1:9" ht="15">
      <c r="A18" s="325" t="s">
        <v>78</v>
      </c>
      <c r="B18" s="26"/>
      <c r="C18" s="27"/>
      <c r="D18" s="27"/>
      <c r="E18" s="27"/>
      <c r="F18" s="27"/>
      <c r="G18" s="28"/>
      <c r="H18" s="29"/>
      <c r="I18" s="13"/>
    </row>
    <row r="19" spans="1:9" ht="15.75" thickBot="1">
      <c r="A19" s="33" t="s">
        <v>93</v>
      </c>
      <c r="B19" s="21">
        <v>2</v>
      </c>
      <c r="C19" s="431">
        <v>94632.66</v>
      </c>
      <c r="D19" s="431">
        <v>3357671.78</v>
      </c>
      <c r="E19" s="431">
        <v>3364767.09</v>
      </c>
      <c r="F19" s="431">
        <v>87537.35</v>
      </c>
      <c r="G19" s="431"/>
      <c r="H19" s="433">
        <v>87537.35</v>
      </c>
      <c r="I19" s="13"/>
    </row>
    <row r="20" spans="1:9" ht="15.75">
      <c r="A20" s="80" t="s">
        <v>118</v>
      </c>
      <c r="B20" s="16"/>
      <c r="C20" s="18"/>
      <c r="D20" s="18"/>
      <c r="E20" s="18"/>
      <c r="F20" s="30"/>
      <c r="G20" s="31"/>
      <c r="H20" s="32"/>
      <c r="I20" s="13"/>
    </row>
    <row r="21" spans="1:9" ht="15.75">
      <c r="A21" s="81" t="s">
        <v>119</v>
      </c>
      <c r="B21" s="45"/>
      <c r="C21" s="46"/>
      <c r="D21" s="46"/>
      <c r="E21" s="46"/>
      <c r="F21" s="78"/>
      <c r="G21" s="50"/>
      <c r="H21" s="68"/>
      <c r="I21" s="13"/>
    </row>
    <row r="22" spans="1:9" ht="16.5" thickBot="1">
      <c r="A22" s="464" t="s">
        <v>287</v>
      </c>
      <c r="B22" s="318">
        <v>3</v>
      </c>
      <c r="C22" s="465">
        <v>790624393.58</v>
      </c>
      <c r="D22" s="465">
        <v>5175988353.67</v>
      </c>
      <c r="E22" s="465">
        <v>5140375929.28</v>
      </c>
      <c r="F22" s="466">
        <v>826236817.97</v>
      </c>
      <c r="G22" s="467">
        <v>1799984.68</v>
      </c>
      <c r="H22" s="468">
        <v>824436833.29</v>
      </c>
      <c r="I22" s="13"/>
    </row>
    <row r="23" spans="1:9" ht="15">
      <c r="A23" s="476" t="s">
        <v>78</v>
      </c>
      <c r="B23" s="477"/>
      <c r="C23" s="478"/>
      <c r="D23" s="478"/>
      <c r="E23" s="478"/>
      <c r="F23" s="478"/>
      <c r="G23" s="479"/>
      <c r="H23" s="32"/>
      <c r="I23" s="13"/>
    </row>
    <row r="24" spans="1:9" ht="15">
      <c r="A24" s="25" t="s">
        <v>4</v>
      </c>
      <c r="B24" s="452">
        <v>4</v>
      </c>
      <c r="C24" s="439">
        <v>74876126.8</v>
      </c>
      <c r="D24" s="439">
        <v>394595791.81</v>
      </c>
      <c r="E24" s="439">
        <v>387064400.74</v>
      </c>
      <c r="F24" s="439">
        <v>82407517.87</v>
      </c>
      <c r="G24" s="475">
        <v>125443.53</v>
      </c>
      <c r="H24" s="441">
        <v>82282074.34</v>
      </c>
      <c r="I24" s="13"/>
    </row>
    <row r="25" spans="1:9" ht="15">
      <c r="A25" s="33" t="s">
        <v>45</v>
      </c>
      <c r="B25" s="21">
        <v>5</v>
      </c>
      <c r="C25" s="436">
        <v>392822615.24</v>
      </c>
      <c r="D25" s="436">
        <v>2757008237.06</v>
      </c>
      <c r="E25" s="436">
        <v>2747779396.49</v>
      </c>
      <c r="F25" s="434">
        <v>402051455.81</v>
      </c>
      <c r="G25" s="437">
        <v>1050303.5</v>
      </c>
      <c r="H25" s="435">
        <v>401001152.31</v>
      </c>
      <c r="I25" s="13"/>
    </row>
    <row r="26" spans="1:9" ht="15">
      <c r="A26" s="25" t="s">
        <v>94</v>
      </c>
      <c r="B26" s="26">
        <v>6</v>
      </c>
      <c r="C26" s="438">
        <v>128853535.36</v>
      </c>
      <c r="D26" s="438">
        <v>902435283.78</v>
      </c>
      <c r="E26" s="438">
        <v>899499595.36</v>
      </c>
      <c r="F26" s="439">
        <v>131789223.78</v>
      </c>
      <c r="G26" s="440">
        <v>275945.79</v>
      </c>
      <c r="H26" s="441">
        <v>131513277.99</v>
      </c>
      <c r="I26" s="13"/>
    </row>
    <row r="27" spans="1:9" ht="15">
      <c r="A27" s="25" t="s">
        <v>48</v>
      </c>
      <c r="B27" s="26">
        <v>7</v>
      </c>
      <c r="C27" s="438">
        <v>6485532.66</v>
      </c>
      <c r="D27" s="438">
        <v>121294293.08</v>
      </c>
      <c r="E27" s="438">
        <v>119558015.16</v>
      </c>
      <c r="F27" s="439">
        <v>8221810.58</v>
      </c>
      <c r="G27" s="440">
        <v>41109.34</v>
      </c>
      <c r="H27" s="441">
        <v>8180709.24</v>
      </c>
      <c r="I27" s="13"/>
    </row>
    <row r="28" spans="1:9" ht="15">
      <c r="A28" s="25" t="s">
        <v>47</v>
      </c>
      <c r="B28" s="26">
        <v>8</v>
      </c>
      <c r="C28" s="438">
        <v>12881043.04</v>
      </c>
      <c r="D28" s="431">
        <v>33497288.12</v>
      </c>
      <c r="E28" s="431">
        <v>29303954.29</v>
      </c>
      <c r="F28" s="442">
        <v>17074376.87</v>
      </c>
      <c r="G28" s="443">
        <v>5140.63</v>
      </c>
      <c r="H28" s="444">
        <v>17069236.24</v>
      </c>
      <c r="I28" s="13"/>
    </row>
    <row r="29" spans="1:9" ht="15">
      <c r="A29" s="25" t="s">
        <v>25</v>
      </c>
      <c r="B29" s="26">
        <v>9</v>
      </c>
      <c r="C29" s="438">
        <v>74639289.11</v>
      </c>
      <c r="D29" s="438">
        <v>266179719.79</v>
      </c>
      <c r="E29" s="438">
        <v>264796227.45</v>
      </c>
      <c r="F29" s="439">
        <v>76022781.45</v>
      </c>
      <c r="G29" s="440">
        <v>79592.38</v>
      </c>
      <c r="H29" s="441">
        <v>75943189.07</v>
      </c>
      <c r="I29" s="13"/>
    </row>
    <row r="30" spans="1:9" ht="15">
      <c r="A30" s="25" t="s">
        <v>62</v>
      </c>
      <c r="B30" s="26">
        <v>10</v>
      </c>
      <c r="C30" s="438">
        <v>31760954.98</v>
      </c>
      <c r="D30" s="438">
        <v>703809058.51</v>
      </c>
      <c r="E30" s="438">
        <v>692183730.5</v>
      </c>
      <c r="F30" s="439">
        <v>43386282.99</v>
      </c>
      <c r="G30" s="440">
        <v>222437.51</v>
      </c>
      <c r="H30" s="441">
        <v>43163825.48</v>
      </c>
      <c r="I30" s="13"/>
    </row>
    <row r="31" spans="1:9" ht="15">
      <c r="A31" s="25" t="s">
        <v>60</v>
      </c>
      <c r="B31" s="26">
        <v>11</v>
      </c>
      <c r="C31" s="438">
        <v>61322348.86</v>
      </c>
      <c r="D31" s="438">
        <v>-1815771.83</v>
      </c>
      <c r="E31" s="438">
        <v>187983.47</v>
      </c>
      <c r="F31" s="438">
        <v>59318593.56</v>
      </c>
      <c r="G31" s="440"/>
      <c r="H31" s="441">
        <v>59318593.56</v>
      </c>
      <c r="I31" s="13"/>
    </row>
    <row r="32" spans="1:9" ht="15.75" thickBot="1">
      <c r="A32" s="36" t="s">
        <v>79</v>
      </c>
      <c r="B32" s="225">
        <v>12</v>
      </c>
      <c r="C32" s="445">
        <v>6982947.53</v>
      </c>
      <c r="D32" s="446">
        <v>-1015546.65</v>
      </c>
      <c r="E32" s="446">
        <v>2625.82</v>
      </c>
      <c r="F32" s="446">
        <v>5964775.06</v>
      </c>
      <c r="G32" s="447"/>
      <c r="H32" s="448">
        <v>5964775.06</v>
      </c>
      <c r="I32" s="13"/>
    </row>
    <row r="33" spans="1:9" ht="15.75">
      <c r="A33" s="17" t="s">
        <v>95</v>
      </c>
      <c r="B33" s="16"/>
      <c r="C33" s="18"/>
      <c r="D33" s="18"/>
      <c r="E33" s="18"/>
      <c r="F33" s="18"/>
      <c r="G33" s="31"/>
      <c r="H33" s="32"/>
      <c r="I33" s="13"/>
    </row>
    <row r="34" spans="1:9" ht="16.5" thickBot="1">
      <c r="A34" s="469" t="s">
        <v>288</v>
      </c>
      <c r="B34" s="318">
        <v>13</v>
      </c>
      <c r="C34" s="465">
        <v>97521.08</v>
      </c>
      <c r="D34" s="465">
        <v>1501628.69</v>
      </c>
      <c r="E34" s="465">
        <v>1479794.76</v>
      </c>
      <c r="F34" s="465">
        <v>119355.01</v>
      </c>
      <c r="G34" s="465">
        <v>63074.45</v>
      </c>
      <c r="H34" s="470">
        <v>56280.56</v>
      </c>
      <c r="I34" s="13"/>
    </row>
    <row r="35" spans="1:9" ht="15">
      <c r="A35" s="89" t="s">
        <v>78</v>
      </c>
      <c r="B35" s="309"/>
      <c r="C35" s="22"/>
      <c r="D35" s="22"/>
      <c r="E35" s="22"/>
      <c r="F35" s="22"/>
      <c r="G35" s="47"/>
      <c r="H35" s="24"/>
      <c r="I35" s="13"/>
    </row>
    <row r="36" spans="1:9" ht="15">
      <c r="A36" s="89" t="s">
        <v>2</v>
      </c>
      <c r="B36" s="309">
        <v>14</v>
      </c>
      <c r="C36" s="438">
        <v>33353.03</v>
      </c>
      <c r="D36" s="438">
        <v>1400188.44</v>
      </c>
      <c r="E36" s="438">
        <v>1388048.06</v>
      </c>
      <c r="F36" s="438">
        <v>45493.41</v>
      </c>
      <c r="G36" s="438"/>
      <c r="H36" s="453">
        <v>45493.41</v>
      </c>
      <c r="I36" s="13"/>
    </row>
    <row r="37" spans="1:9" ht="15.75" thickBot="1">
      <c r="A37" s="44" t="s">
        <v>3</v>
      </c>
      <c r="B37" s="49">
        <v>15</v>
      </c>
      <c r="C37" s="438">
        <v>64168.05</v>
      </c>
      <c r="D37" s="438">
        <v>101440.25</v>
      </c>
      <c r="E37" s="438">
        <v>91746.7</v>
      </c>
      <c r="F37" s="438">
        <v>73861.6</v>
      </c>
      <c r="G37" s="438">
        <v>63074.45</v>
      </c>
      <c r="H37" s="453">
        <v>10787.15</v>
      </c>
      <c r="I37" s="13"/>
    </row>
    <row r="38" spans="1:9" ht="15.75">
      <c r="A38" s="17" t="s">
        <v>293</v>
      </c>
      <c r="B38" s="39"/>
      <c r="C38" s="40"/>
      <c r="D38" s="40"/>
      <c r="E38" s="41"/>
      <c r="F38" s="42"/>
      <c r="G38" s="43"/>
      <c r="H38" s="32"/>
      <c r="I38" s="13"/>
    </row>
    <row r="39" spans="1:9" ht="16.5" thickBot="1">
      <c r="A39" s="469" t="s">
        <v>289</v>
      </c>
      <c r="B39" s="318">
        <v>16</v>
      </c>
      <c r="C39" s="465">
        <v>420988.46</v>
      </c>
      <c r="D39" s="465">
        <v>148623.68</v>
      </c>
      <c r="E39" s="465">
        <v>199855</v>
      </c>
      <c r="F39" s="465">
        <v>369757.14</v>
      </c>
      <c r="G39" s="465">
        <v>21279.3</v>
      </c>
      <c r="H39" s="470">
        <v>348477.84</v>
      </c>
      <c r="I39" s="13"/>
    </row>
    <row r="40" spans="1:9" ht="15.75">
      <c r="A40" s="89" t="s">
        <v>78</v>
      </c>
      <c r="B40" s="462"/>
      <c r="C40" s="471"/>
      <c r="D40" s="471"/>
      <c r="E40" s="471"/>
      <c r="F40" s="471"/>
      <c r="G40" s="471"/>
      <c r="H40" s="472"/>
      <c r="I40" s="13"/>
    </row>
    <row r="41" spans="1:9" ht="15">
      <c r="A41" s="310" t="s">
        <v>58</v>
      </c>
      <c r="B41" s="309">
        <v>17</v>
      </c>
      <c r="C41" s="438">
        <v>44014.14</v>
      </c>
      <c r="D41" s="438">
        <v>30509.29</v>
      </c>
      <c r="E41" s="438">
        <v>16546.41</v>
      </c>
      <c r="F41" s="438">
        <v>57976.92</v>
      </c>
      <c r="G41" s="438"/>
      <c r="H41" s="453">
        <v>57976.92</v>
      </c>
      <c r="I41" s="13"/>
    </row>
    <row r="42" spans="1:9" ht="15">
      <c r="A42" s="89" t="s">
        <v>3</v>
      </c>
      <c r="B42" s="21">
        <v>18</v>
      </c>
      <c r="C42" s="438">
        <v>492.34</v>
      </c>
      <c r="D42" s="438">
        <v>806.79</v>
      </c>
      <c r="E42" s="438">
        <v>0.07</v>
      </c>
      <c r="F42" s="438">
        <v>1299.06</v>
      </c>
      <c r="G42" s="438"/>
      <c r="H42" s="453">
        <v>1299.06</v>
      </c>
      <c r="I42" s="13"/>
    </row>
    <row r="43" spans="1:9" ht="15">
      <c r="A43" s="25" t="s">
        <v>96</v>
      </c>
      <c r="B43" s="26">
        <v>19</v>
      </c>
      <c r="C43" s="438">
        <v>376481.97</v>
      </c>
      <c r="D43" s="438">
        <v>75402.96</v>
      </c>
      <c r="E43" s="438">
        <v>183308.41</v>
      </c>
      <c r="F43" s="438">
        <v>268576.52</v>
      </c>
      <c r="G43" s="438">
        <v>21279.3</v>
      </c>
      <c r="H43" s="453">
        <v>247297.22</v>
      </c>
      <c r="I43" s="13"/>
    </row>
    <row r="44" spans="1:9" ht="15">
      <c r="A44" s="25" t="s">
        <v>291</v>
      </c>
      <c r="B44" s="37">
        <v>20</v>
      </c>
      <c r="C44" s="450"/>
      <c r="D44" s="450">
        <v>41532.8</v>
      </c>
      <c r="E44" s="450"/>
      <c r="F44" s="450">
        <v>41532.8</v>
      </c>
      <c r="G44" s="450"/>
      <c r="H44" s="460">
        <v>41532.8</v>
      </c>
      <c r="I44" s="13"/>
    </row>
    <row r="45" spans="1:9" ht="15.75" thickBot="1">
      <c r="A45" s="449" t="s">
        <v>62</v>
      </c>
      <c r="B45" s="37">
        <v>21</v>
      </c>
      <c r="C45" s="450">
        <v>0.11</v>
      </c>
      <c r="D45" s="450">
        <v>371.84</v>
      </c>
      <c r="E45" s="450">
        <v>0.11</v>
      </c>
      <c r="F45" s="450">
        <v>371.84</v>
      </c>
      <c r="G45" s="450"/>
      <c r="H45" s="460">
        <v>371.84</v>
      </c>
      <c r="I45" s="13"/>
    </row>
    <row r="46" spans="1:9" ht="48" thickBot="1">
      <c r="A46" s="451" t="s">
        <v>290</v>
      </c>
      <c r="B46" s="48">
        <v>22</v>
      </c>
      <c r="C46" s="473">
        <v>5887300.73</v>
      </c>
      <c r="D46" s="473">
        <v>988930589.08</v>
      </c>
      <c r="E46" s="473">
        <v>981711091.73</v>
      </c>
      <c r="F46" s="473">
        <v>13106798.08</v>
      </c>
      <c r="G46" s="473"/>
      <c r="H46" s="474">
        <v>13106798.08</v>
      </c>
      <c r="I46" s="13"/>
    </row>
    <row r="47" spans="1:9" ht="15">
      <c r="A47" s="44" t="s">
        <v>78</v>
      </c>
      <c r="B47" s="49"/>
      <c r="C47" s="50"/>
      <c r="D47" s="50"/>
      <c r="E47" s="50"/>
      <c r="F47" s="50"/>
      <c r="G47" s="51"/>
      <c r="H47" s="52"/>
      <c r="I47" s="13"/>
    </row>
    <row r="48" spans="1:9" ht="15">
      <c r="A48" s="25" t="s">
        <v>62</v>
      </c>
      <c r="B48" s="452">
        <v>23</v>
      </c>
      <c r="C48" s="438"/>
      <c r="D48" s="438">
        <v>886055000</v>
      </c>
      <c r="E48" s="438">
        <v>875300000</v>
      </c>
      <c r="F48" s="438">
        <v>10755000</v>
      </c>
      <c r="G48" s="438"/>
      <c r="H48" s="453">
        <v>10755000</v>
      </c>
      <c r="I48" s="13"/>
    </row>
    <row r="49" spans="1:9" ht="15">
      <c r="A49" s="25" t="s">
        <v>129</v>
      </c>
      <c r="B49" s="452">
        <v>24</v>
      </c>
      <c r="C49" s="438">
        <v>342910.4</v>
      </c>
      <c r="D49" s="438">
        <v>-2873.85</v>
      </c>
      <c r="E49" s="438">
        <v>340036.55</v>
      </c>
      <c r="F49" s="438"/>
      <c r="G49" s="438"/>
      <c r="H49" s="453"/>
      <c r="I49" s="13"/>
    </row>
    <row r="50" spans="1:9" ht="15">
      <c r="A50" s="25" t="s">
        <v>291</v>
      </c>
      <c r="B50" s="452">
        <v>25</v>
      </c>
      <c r="C50" s="438">
        <v>5544390.33</v>
      </c>
      <c r="D50" s="438">
        <v>102878462.93</v>
      </c>
      <c r="E50" s="438">
        <v>106071055.18</v>
      </c>
      <c r="F50" s="438">
        <v>2351798.08</v>
      </c>
      <c r="G50" s="438"/>
      <c r="H50" s="453">
        <v>2351798.08</v>
      </c>
      <c r="I50" s="13"/>
    </row>
    <row r="51" spans="1:9" ht="34.5" customHeight="1" thickBot="1">
      <c r="A51" s="320" t="s">
        <v>294</v>
      </c>
      <c r="B51" s="321">
        <v>26</v>
      </c>
      <c r="C51" s="454">
        <v>797124836.51</v>
      </c>
      <c r="D51" s="454">
        <v>6169926866.9</v>
      </c>
      <c r="E51" s="454">
        <v>6127131437.86</v>
      </c>
      <c r="F51" s="454">
        <v>839920265.55</v>
      </c>
      <c r="G51" s="454">
        <v>1884338.43</v>
      </c>
      <c r="H51" s="461">
        <v>838035927.12</v>
      </c>
      <c r="I51" s="13"/>
    </row>
    <row r="52" spans="1:9" ht="15">
      <c r="A52" s="53"/>
      <c r="B52" s="54"/>
      <c r="C52" s="54"/>
      <c r="D52" s="54"/>
      <c r="E52" s="54"/>
      <c r="F52" s="54"/>
      <c r="G52" s="55"/>
      <c r="H52" s="55"/>
      <c r="I52" s="13"/>
    </row>
    <row r="53" spans="1:9" ht="15">
      <c r="A53" s="53"/>
      <c r="B53" s="54"/>
      <c r="C53" s="54"/>
      <c r="D53" s="54"/>
      <c r="E53" s="54"/>
      <c r="F53" s="54"/>
      <c r="G53" s="55"/>
      <c r="H53" s="55"/>
      <c r="I53" s="13"/>
    </row>
    <row r="54" spans="1:9" ht="15">
      <c r="A54" s="53"/>
      <c r="B54" s="54"/>
      <c r="C54" s="54"/>
      <c r="D54" s="54"/>
      <c r="E54" s="54"/>
      <c r="F54" s="54"/>
      <c r="G54" s="55"/>
      <c r="H54" s="55"/>
      <c r="I54" s="13"/>
    </row>
    <row r="55" spans="1:9" ht="18">
      <c r="A55" s="671" t="s">
        <v>108</v>
      </c>
      <c r="B55" s="671"/>
      <c r="C55" s="671"/>
      <c r="D55" s="671"/>
      <c r="E55" s="671"/>
      <c r="F55" s="671"/>
      <c r="G55" s="55" t="s">
        <v>97</v>
      </c>
      <c r="H55" s="55"/>
      <c r="I55" s="13"/>
    </row>
    <row r="56" spans="1:9" ht="15.75">
      <c r="A56" s="56"/>
      <c r="B56" s="56"/>
      <c r="C56" s="56"/>
      <c r="D56" s="56"/>
      <c r="E56" s="56"/>
      <c r="F56" s="56"/>
      <c r="G56" s="55"/>
      <c r="H56" s="55"/>
      <c r="I56" s="13"/>
    </row>
    <row r="57" spans="1:9" ht="15.75" thickBot="1">
      <c r="A57" s="54"/>
      <c r="B57" s="54"/>
      <c r="C57" s="54"/>
      <c r="D57" s="54"/>
      <c r="E57" s="54"/>
      <c r="F57" s="54"/>
      <c r="G57" s="55"/>
      <c r="H57" s="55"/>
      <c r="I57" s="13"/>
    </row>
    <row r="58" spans="1:9" ht="15.75">
      <c r="A58" s="672" t="s">
        <v>98</v>
      </c>
      <c r="B58" s="674" t="s">
        <v>83</v>
      </c>
      <c r="C58" s="675"/>
      <c r="D58" s="138" t="s">
        <v>66</v>
      </c>
      <c r="E58" s="139" t="s">
        <v>84</v>
      </c>
      <c r="F58" s="679" t="s">
        <v>65</v>
      </c>
      <c r="G58" s="680"/>
      <c r="H58" s="55"/>
      <c r="I58" s="13"/>
    </row>
    <row r="59" spans="1:9" ht="15.75">
      <c r="A59" s="673"/>
      <c r="B59" s="676"/>
      <c r="C59" s="677"/>
      <c r="D59" s="140" t="s">
        <v>70</v>
      </c>
      <c r="E59" s="141" t="s">
        <v>70</v>
      </c>
      <c r="F59" s="142"/>
      <c r="G59" s="143"/>
      <c r="H59" s="55"/>
      <c r="I59" s="13"/>
    </row>
    <row r="60" spans="1:9" ht="16.5" thickBot="1">
      <c r="A60" s="673"/>
      <c r="B60" s="678"/>
      <c r="C60" s="678"/>
      <c r="D60" s="140" t="s">
        <v>267</v>
      </c>
      <c r="E60" s="141" t="s">
        <v>285</v>
      </c>
      <c r="F60" s="141" t="s">
        <v>86</v>
      </c>
      <c r="G60" s="144" t="s">
        <v>87</v>
      </c>
      <c r="H60" s="55"/>
      <c r="I60" s="13"/>
    </row>
    <row r="61" spans="1:9" ht="15">
      <c r="A61" s="87" t="s">
        <v>125</v>
      </c>
      <c r="B61" s="92"/>
      <c r="C61" s="82" t="s">
        <v>100</v>
      </c>
      <c r="D61" s="455">
        <v>94632.66</v>
      </c>
      <c r="E61" s="455">
        <v>87537.35</v>
      </c>
      <c r="F61" s="40"/>
      <c r="G61" s="463">
        <v>87537.35</v>
      </c>
      <c r="H61" s="55"/>
      <c r="I61" s="13"/>
    </row>
    <row r="62" spans="1:9" ht="15">
      <c r="A62" s="88" t="s">
        <v>120</v>
      </c>
      <c r="B62" s="79"/>
      <c r="C62" s="226"/>
      <c r="D62" s="228"/>
      <c r="E62" s="228"/>
      <c r="F62" s="228"/>
      <c r="G62" s="229"/>
      <c r="H62" s="55"/>
      <c r="I62" s="13"/>
    </row>
    <row r="63" spans="1:9" ht="15">
      <c r="A63" s="89" t="s">
        <v>124</v>
      </c>
      <c r="B63" s="84"/>
      <c r="C63" s="227" t="s">
        <v>101</v>
      </c>
      <c r="D63" s="456">
        <v>790624393.58</v>
      </c>
      <c r="E63" s="456">
        <v>826236817.97</v>
      </c>
      <c r="F63" s="456">
        <v>1799984.68</v>
      </c>
      <c r="G63" s="458">
        <v>824436833.29</v>
      </c>
      <c r="H63" s="55"/>
      <c r="I63" s="13"/>
    </row>
    <row r="64" spans="1:9" ht="15">
      <c r="A64" s="89" t="s">
        <v>123</v>
      </c>
      <c r="B64" s="85"/>
      <c r="C64" s="57" t="s">
        <v>102</v>
      </c>
      <c r="D64" s="456">
        <v>97521.08</v>
      </c>
      <c r="E64" s="456">
        <v>119355.01</v>
      </c>
      <c r="F64" s="456">
        <v>63074.45</v>
      </c>
      <c r="G64" s="458">
        <v>56280.56</v>
      </c>
      <c r="H64" s="55"/>
      <c r="I64" s="13"/>
    </row>
    <row r="65" spans="1:9" ht="15">
      <c r="A65" s="90" t="s">
        <v>296</v>
      </c>
      <c r="B65" s="85"/>
      <c r="C65" s="86" t="s">
        <v>109</v>
      </c>
      <c r="D65" s="456">
        <v>420988.46</v>
      </c>
      <c r="E65" s="456">
        <v>369757.14</v>
      </c>
      <c r="F65" s="456">
        <v>21279.3</v>
      </c>
      <c r="G65" s="458">
        <v>348477.84</v>
      </c>
      <c r="H65" s="55"/>
      <c r="I65" s="13"/>
    </row>
    <row r="66" spans="1:9" ht="15.75" thickBot="1">
      <c r="A66" s="91" t="s">
        <v>297</v>
      </c>
      <c r="B66" s="93"/>
      <c r="C66" s="83" t="s">
        <v>110</v>
      </c>
      <c r="D66" s="456">
        <v>5887300.73</v>
      </c>
      <c r="E66" s="456">
        <v>13106798.08</v>
      </c>
      <c r="F66" s="456"/>
      <c r="G66" s="458">
        <v>13106798.08</v>
      </c>
      <c r="H66" s="55"/>
      <c r="I66" s="13"/>
    </row>
    <row r="67" spans="1:9" ht="16.5" thickBot="1">
      <c r="A67" s="145" t="s">
        <v>99</v>
      </c>
      <c r="B67" s="146"/>
      <c r="C67" s="147" t="s">
        <v>103</v>
      </c>
      <c r="D67" s="457">
        <f>SUM(D61:D66)</f>
        <v>797124836.5100001</v>
      </c>
      <c r="E67" s="457">
        <v>839920265.55</v>
      </c>
      <c r="F67" s="457">
        <v>1884338.43</v>
      </c>
      <c r="G67" s="459">
        <v>838035927.12</v>
      </c>
      <c r="H67" s="59"/>
      <c r="I67" s="13"/>
    </row>
  </sheetData>
  <mergeCells count="9">
    <mergeCell ref="A4:I4"/>
    <mergeCell ref="A5:I5"/>
    <mergeCell ref="A7:H7"/>
    <mergeCell ref="B9:B13"/>
    <mergeCell ref="G9:H9"/>
    <mergeCell ref="A55:F55"/>
    <mergeCell ref="A58:A60"/>
    <mergeCell ref="B58:C60"/>
    <mergeCell ref="F58:G58"/>
  </mergeCells>
  <printOptions horizontalCentered="1"/>
  <pageMargins left="0.46" right="0.3937007874015748" top="1" bottom="0" header="0.5118110236220472" footer="0"/>
  <pageSetup fitToHeight="1" fitToWidth="1" horizontalDpi="300" verticalDpi="300" orientation="portrait" paperSize="8" scale="78" r:id="rId1"/>
  <rowBreaks count="1" manualBreakCount="1">
    <brk id="39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80" workbookViewId="0" topLeftCell="B3">
      <selection activeCell="A4" sqref="A4:F4"/>
    </sheetView>
  </sheetViews>
  <sheetFormatPr defaultColWidth="9.00390625" defaultRowHeight="12.75"/>
  <cols>
    <col min="1" max="1" width="10.25390625" style="0" customWidth="1"/>
    <col min="2" max="2" width="55.125" style="0" customWidth="1"/>
    <col min="3" max="3" width="7.625" style="0" customWidth="1"/>
    <col min="4" max="5" width="20.75390625" style="0" customWidth="1"/>
    <col min="6" max="6" width="21.00390625" style="0" customWidth="1"/>
    <col min="7" max="7" width="3.00390625" style="0" customWidth="1"/>
    <col min="8" max="8" width="11.75390625" style="0" customWidth="1"/>
  </cols>
  <sheetData>
    <row r="1" spans="6:7" ht="12.75">
      <c r="F1" s="1"/>
      <c r="G1" s="1" t="s">
        <v>6</v>
      </c>
    </row>
    <row r="2" spans="6:7" ht="12.75">
      <c r="F2" s="1"/>
      <c r="G2" s="1"/>
    </row>
    <row r="3" spans="1:6" ht="18">
      <c r="A3" s="650" t="s">
        <v>209</v>
      </c>
      <c r="B3" s="650"/>
      <c r="C3" s="650"/>
      <c r="D3" s="650"/>
      <c r="E3" s="650"/>
      <c r="F3" s="650"/>
    </row>
    <row r="4" spans="1:6" ht="18">
      <c r="A4" s="682" t="s">
        <v>282</v>
      </c>
      <c r="B4" s="682"/>
      <c r="C4" s="682"/>
      <c r="D4" s="682"/>
      <c r="E4" s="682"/>
      <c r="F4" s="682"/>
    </row>
    <row r="5" spans="1:6" ht="18">
      <c r="A5" s="115"/>
      <c r="B5" s="115"/>
      <c r="C5" s="115"/>
      <c r="D5" s="115"/>
      <c r="E5" s="115"/>
      <c r="F5" s="115"/>
    </row>
    <row r="6" spans="1:6" ht="15.75">
      <c r="A6" s="113"/>
      <c r="B6" s="113"/>
      <c r="C6" s="113"/>
      <c r="D6" s="113"/>
      <c r="E6" s="113"/>
      <c r="F6" s="113"/>
    </row>
    <row r="7" spans="1:6" ht="16.5" thickBot="1">
      <c r="A7" s="113"/>
      <c r="B7" s="113"/>
      <c r="C7" s="113"/>
      <c r="D7" s="113"/>
      <c r="E7" s="113"/>
      <c r="F7" s="114" t="s">
        <v>280</v>
      </c>
    </row>
    <row r="8" spans="1:6" ht="15">
      <c r="A8" s="689" t="s">
        <v>12</v>
      </c>
      <c r="B8" s="692" t="s">
        <v>13</v>
      </c>
      <c r="C8" s="692" t="s">
        <v>5</v>
      </c>
      <c r="D8" s="281" t="s">
        <v>14</v>
      </c>
      <c r="E8" s="281" t="s">
        <v>14</v>
      </c>
      <c r="F8" s="695" t="s">
        <v>15</v>
      </c>
    </row>
    <row r="9" spans="1:6" ht="15">
      <c r="A9" s="690"/>
      <c r="B9" s="693"/>
      <c r="C9" s="693"/>
      <c r="D9" s="282" t="s">
        <v>16</v>
      </c>
      <c r="E9" s="282" t="s">
        <v>17</v>
      </c>
      <c r="F9" s="696"/>
    </row>
    <row r="10" spans="1:6" ht="15.75" thickBot="1">
      <c r="A10" s="691"/>
      <c r="B10" s="694"/>
      <c r="C10" s="694"/>
      <c r="D10" s="283"/>
      <c r="E10" s="283"/>
      <c r="F10" s="697"/>
    </row>
    <row r="11" spans="1:6" ht="19.5" customHeight="1" thickBot="1">
      <c r="A11" s="335" t="s">
        <v>36</v>
      </c>
      <c r="B11" s="336" t="s">
        <v>37</v>
      </c>
      <c r="C11" s="336" t="s">
        <v>40</v>
      </c>
      <c r="D11" s="339">
        <v>1</v>
      </c>
      <c r="E11" s="339">
        <v>2</v>
      </c>
      <c r="F11" s="340">
        <v>3</v>
      </c>
    </row>
    <row r="12" spans="1:6" ht="19.5" customHeight="1" thickTop="1">
      <c r="A12" s="535">
        <v>121</v>
      </c>
      <c r="B12" s="75" t="s">
        <v>4</v>
      </c>
      <c r="C12" s="536">
        <v>1</v>
      </c>
      <c r="D12" s="387">
        <v>18927440.27</v>
      </c>
      <c r="E12" s="387">
        <v>13519031.1</v>
      </c>
      <c r="F12" s="387">
        <v>32446471.37</v>
      </c>
    </row>
    <row r="13" spans="1:8" ht="19.5" customHeight="1">
      <c r="A13" s="537">
        <v>122</v>
      </c>
      <c r="B13" s="76" t="s">
        <v>45</v>
      </c>
      <c r="C13" s="538">
        <v>2</v>
      </c>
      <c r="D13" s="387">
        <v>120061161.59</v>
      </c>
      <c r="E13" s="387">
        <v>30443685.79</v>
      </c>
      <c r="F13" s="387">
        <f>SUM(D13:E13)</f>
        <v>150504847.38</v>
      </c>
      <c r="G13" s="95"/>
      <c r="H13" s="4"/>
    </row>
    <row r="14" spans="1:6" ht="19.5" customHeight="1">
      <c r="A14" s="537">
        <v>123</v>
      </c>
      <c r="B14" s="76" t="s">
        <v>57</v>
      </c>
      <c r="C14" s="538">
        <v>3</v>
      </c>
      <c r="D14" s="387">
        <v>81364999.2</v>
      </c>
      <c r="E14" s="387">
        <v>10568496.04</v>
      </c>
      <c r="F14" s="387">
        <v>91933495.24</v>
      </c>
    </row>
    <row r="15" spans="1:6" ht="19.5" customHeight="1">
      <c r="A15" s="535">
        <v>124</v>
      </c>
      <c r="B15" s="76" t="s">
        <v>48</v>
      </c>
      <c r="C15" s="536">
        <v>4</v>
      </c>
      <c r="D15" s="387">
        <v>29488229.12</v>
      </c>
      <c r="E15" s="387">
        <v>10946533.51</v>
      </c>
      <c r="F15" s="387">
        <v>40434762.63</v>
      </c>
    </row>
    <row r="16" spans="1:6" ht="19.5" customHeight="1">
      <c r="A16" s="537">
        <v>125</v>
      </c>
      <c r="B16" s="76" t="s">
        <v>47</v>
      </c>
      <c r="C16" s="538">
        <v>5</v>
      </c>
      <c r="D16" s="387">
        <v>16998885.21</v>
      </c>
      <c r="E16" s="387">
        <v>1508443.72</v>
      </c>
      <c r="F16" s="387">
        <v>18507328.93</v>
      </c>
    </row>
    <row r="17" spans="1:6" ht="19.5" customHeight="1">
      <c r="A17" s="537">
        <v>126</v>
      </c>
      <c r="B17" s="76" t="s">
        <v>25</v>
      </c>
      <c r="C17" s="538">
        <v>6</v>
      </c>
      <c r="D17" s="387">
        <v>18169354.45</v>
      </c>
      <c r="E17" s="387">
        <v>14348574.64</v>
      </c>
      <c r="F17" s="387">
        <v>32517929.09</v>
      </c>
    </row>
    <row r="18" spans="1:6" ht="19.5" customHeight="1">
      <c r="A18" s="537">
        <v>127</v>
      </c>
      <c r="B18" s="76" t="s">
        <v>62</v>
      </c>
      <c r="C18" s="536">
        <v>7</v>
      </c>
      <c r="D18" s="387">
        <v>4771409.19</v>
      </c>
      <c r="E18" s="387">
        <v>4567918.92</v>
      </c>
      <c r="F18" s="387">
        <v>9339328.11</v>
      </c>
    </row>
    <row r="19" spans="1:6" ht="19.5" customHeight="1">
      <c r="A19" s="537">
        <v>128</v>
      </c>
      <c r="B19" s="76" t="s">
        <v>131</v>
      </c>
      <c r="C19" s="536">
        <v>8</v>
      </c>
      <c r="D19" s="387">
        <v>2036.06</v>
      </c>
      <c r="E19" s="387"/>
      <c r="F19" s="387">
        <v>2036.06</v>
      </c>
    </row>
    <row r="20" spans="1:6" ht="19.5" customHeight="1">
      <c r="A20" s="537">
        <v>130</v>
      </c>
      <c r="B20" s="76" t="s">
        <v>2</v>
      </c>
      <c r="C20" s="538">
        <v>9</v>
      </c>
      <c r="D20" s="387">
        <v>42592109.91</v>
      </c>
      <c r="E20" s="387">
        <v>10945146.37</v>
      </c>
      <c r="F20" s="387">
        <v>53537256.28</v>
      </c>
    </row>
    <row r="21" spans="1:6" ht="19.5" customHeight="1">
      <c r="A21" s="537">
        <v>141</v>
      </c>
      <c r="B21" s="76" t="s">
        <v>60</v>
      </c>
      <c r="C21" s="538">
        <v>10</v>
      </c>
      <c r="D21" s="387"/>
      <c r="E21" s="387">
        <v>-20923.81</v>
      </c>
      <c r="F21" s="387">
        <v>-20923.81</v>
      </c>
    </row>
    <row r="22" spans="1:6" ht="19.5" customHeight="1">
      <c r="A22" s="537">
        <v>142</v>
      </c>
      <c r="B22" s="76" t="s">
        <v>59</v>
      </c>
      <c r="C22" s="536">
        <v>11</v>
      </c>
      <c r="D22" s="387">
        <v>-48.11</v>
      </c>
      <c r="E22" s="387">
        <v>58.76</v>
      </c>
      <c r="F22" s="387">
        <f aca="true" t="shared" si="0" ref="F22:F28">SUM(D22:E22)</f>
        <v>10.649999999999999</v>
      </c>
    </row>
    <row r="23" spans="1:6" ht="19.5" customHeight="1">
      <c r="A23" s="537">
        <v>143</v>
      </c>
      <c r="B23" s="76" t="s">
        <v>58</v>
      </c>
      <c r="C23" s="538">
        <v>12</v>
      </c>
      <c r="D23" s="387"/>
      <c r="E23" s="387">
        <v>397461.79</v>
      </c>
      <c r="F23" s="387">
        <f t="shared" si="0"/>
        <v>397461.79</v>
      </c>
    </row>
    <row r="24" spans="1:6" ht="19.5" customHeight="1">
      <c r="A24" s="537">
        <v>146</v>
      </c>
      <c r="B24" s="76" t="s">
        <v>18</v>
      </c>
      <c r="C24" s="538">
        <v>13</v>
      </c>
      <c r="D24" s="387">
        <v>5796.22</v>
      </c>
      <c r="E24" s="387"/>
      <c r="F24" s="387">
        <f t="shared" si="0"/>
        <v>5796.22</v>
      </c>
    </row>
    <row r="25" spans="1:6" ht="19.5" customHeight="1">
      <c r="A25" s="539">
        <v>147</v>
      </c>
      <c r="B25" s="540" t="s">
        <v>283</v>
      </c>
      <c r="C25" s="536">
        <v>14</v>
      </c>
      <c r="D25" s="387">
        <v>10344230</v>
      </c>
      <c r="E25" s="387"/>
      <c r="F25" s="387">
        <f t="shared" si="0"/>
        <v>10344230</v>
      </c>
    </row>
    <row r="26" spans="1:6" ht="19.5" customHeight="1">
      <c r="A26" s="541">
        <v>131</v>
      </c>
      <c r="B26" s="542" t="s">
        <v>130</v>
      </c>
      <c r="C26" s="536">
        <v>15</v>
      </c>
      <c r="D26" s="387">
        <v>79856.33</v>
      </c>
      <c r="E26" s="387">
        <v>-39822.08</v>
      </c>
      <c r="F26" s="387">
        <f t="shared" si="0"/>
        <v>40034.25</v>
      </c>
    </row>
    <row r="27" spans="1:6" ht="19.5" customHeight="1">
      <c r="A27" s="541">
        <v>161</v>
      </c>
      <c r="B27" s="542" t="s">
        <v>129</v>
      </c>
      <c r="C27" s="536">
        <v>16</v>
      </c>
      <c r="D27" s="387">
        <v>340036.55</v>
      </c>
      <c r="E27" s="387"/>
      <c r="F27" s="387">
        <f t="shared" si="0"/>
        <v>340036.55</v>
      </c>
    </row>
    <row r="28" spans="1:8" ht="19.5" customHeight="1">
      <c r="A28" s="543">
        <v>181</v>
      </c>
      <c r="B28" s="544" t="s">
        <v>3</v>
      </c>
      <c r="C28" s="538">
        <v>17</v>
      </c>
      <c r="D28" s="387">
        <v>87682.81</v>
      </c>
      <c r="E28" s="387">
        <v>126544.88</v>
      </c>
      <c r="F28" s="387">
        <f t="shared" si="0"/>
        <v>214227.69</v>
      </c>
      <c r="H28" s="95"/>
    </row>
    <row r="29" spans="1:7" ht="19.5" customHeight="1">
      <c r="A29" s="545"/>
      <c r="B29" s="546" t="s">
        <v>15</v>
      </c>
      <c r="C29" s="547">
        <v>18</v>
      </c>
      <c r="D29" s="548">
        <v>343233178.8</v>
      </c>
      <c r="E29" s="548">
        <v>97311149.63</v>
      </c>
      <c r="F29" s="548">
        <f>SUM(F12:F28)</f>
        <v>440544328.43000007</v>
      </c>
      <c r="G29" s="11"/>
    </row>
    <row r="30" spans="1:8" ht="19.5" customHeight="1">
      <c r="A30" s="549"/>
      <c r="B30" s="76" t="s">
        <v>61</v>
      </c>
      <c r="C30" s="538">
        <v>19</v>
      </c>
      <c r="D30" s="387">
        <v>50597.27</v>
      </c>
      <c r="E30" s="387">
        <v>-52807.83</v>
      </c>
      <c r="F30" s="387">
        <v>-2210.56</v>
      </c>
      <c r="H30" s="11"/>
    </row>
    <row r="31" spans="1:6" ht="19.5" customHeight="1" thickBot="1">
      <c r="A31" s="550"/>
      <c r="B31" s="551" t="s">
        <v>15</v>
      </c>
      <c r="C31" s="552">
        <v>20</v>
      </c>
      <c r="D31" s="548">
        <v>343283776.07</v>
      </c>
      <c r="E31" s="548">
        <f>SUM(E29+E30)</f>
        <v>97258341.8</v>
      </c>
      <c r="F31" s="548">
        <f>SUM(F29+F30)</f>
        <v>440542117.87000006</v>
      </c>
    </row>
  </sheetData>
  <mergeCells count="6">
    <mergeCell ref="A3:F3"/>
    <mergeCell ref="A4:F4"/>
    <mergeCell ref="A8:A10"/>
    <mergeCell ref="B8:B10"/>
    <mergeCell ref="C8:C10"/>
    <mergeCell ref="F8:F10"/>
  </mergeCells>
  <printOptions horizontalCentered="1"/>
  <pageMargins left="0.3937007874015748" right="0.35433070866141736" top="0.54" bottom="0.2362204724409449" header="0.31496062992125984" footer="0.1574803149606299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SheetLayoutView="100" workbookViewId="0" topLeftCell="A1">
      <selection activeCell="D31" sqref="D31"/>
    </sheetView>
  </sheetViews>
  <sheetFormatPr defaultColWidth="9.00390625" defaultRowHeight="12.75"/>
  <cols>
    <col min="1" max="1" width="44.125" style="0" customWidth="1"/>
    <col min="3" max="6" width="20.75390625" style="0" customWidth="1"/>
  </cols>
  <sheetData>
    <row r="1" ht="12.75">
      <c r="F1" s="1" t="s">
        <v>126</v>
      </c>
    </row>
    <row r="2" spans="1:6" ht="18">
      <c r="A2" s="650" t="s">
        <v>284</v>
      </c>
      <c r="B2" s="650"/>
      <c r="C2" s="650"/>
      <c r="D2" s="650"/>
      <c r="E2" s="650"/>
      <c r="F2" s="650"/>
    </row>
    <row r="3" spans="1:6" ht="15.75">
      <c r="A3" s="105"/>
      <c r="B3" s="105"/>
      <c r="C3" s="105"/>
      <c r="D3" s="105"/>
      <c r="E3" s="105"/>
      <c r="F3" s="105"/>
    </row>
    <row r="4" spans="1:6" ht="15.75">
      <c r="A4" s="105"/>
      <c r="B4" s="105"/>
      <c r="C4" s="105"/>
      <c r="D4" s="105"/>
      <c r="E4" s="105"/>
      <c r="F4" s="105"/>
    </row>
    <row r="5" ht="15" thickBot="1">
      <c r="F5" s="14" t="s">
        <v>280</v>
      </c>
    </row>
    <row r="6" spans="1:6" ht="15">
      <c r="A6" s="689" t="s">
        <v>7</v>
      </c>
      <c r="B6" s="692" t="s">
        <v>5</v>
      </c>
      <c r="C6" s="281" t="s">
        <v>0</v>
      </c>
      <c r="D6" s="692" t="s">
        <v>8</v>
      </c>
      <c r="E6" s="692" t="s">
        <v>9</v>
      </c>
      <c r="F6" s="285" t="s">
        <v>1</v>
      </c>
    </row>
    <row r="7" spans="1:6" ht="15.75" thickBot="1">
      <c r="A7" s="691"/>
      <c r="B7" s="694"/>
      <c r="C7" s="286" t="s">
        <v>267</v>
      </c>
      <c r="D7" s="694"/>
      <c r="E7" s="694"/>
      <c r="F7" s="287" t="s">
        <v>285</v>
      </c>
    </row>
    <row r="8" spans="1:6" ht="15.75" thickBot="1">
      <c r="A8" s="335" t="s">
        <v>36</v>
      </c>
      <c r="B8" s="336" t="s">
        <v>37</v>
      </c>
      <c r="C8" s="337">
        <v>1</v>
      </c>
      <c r="D8" s="336">
        <v>2</v>
      </c>
      <c r="E8" s="336">
        <v>3</v>
      </c>
      <c r="F8" s="338">
        <v>4</v>
      </c>
    </row>
    <row r="9" spans="1:6" ht="15.75" customHeight="1" thickTop="1">
      <c r="A9" s="288">
        <v>901</v>
      </c>
      <c r="B9" s="289"/>
      <c r="C9" s="698">
        <v>116149575.72</v>
      </c>
      <c r="D9" s="429"/>
      <c r="E9" s="290"/>
      <c r="F9" s="291"/>
    </row>
    <row r="10" spans="1:6" ht="15.75" customHeight="1">
      <c r="A10" s="292" t="s">
        <v>24</v>
      </c>
      <c r="B10" s="293">
        <v>1</v>
      </c>
      <c r="C10" s="699"/>
      <c r="D10" s="402">
        <v>11504635.12</v>
      </c>
      <c r="E10" s="402">
        <v>15765278.03</v>
      </c>
      <c r="F10" s="403">
        <f>SUM(C9+D10-E10)</f>
        <v>111888932.81</v>
      </c>
    </row>
    <row r="11" spans="1:6" ht="14.25" customHeight="1">
      <c r="A11" s="294">
        <v>902</v>
      </c>
      <c r="B11" s="295"/>
      <c r="C11" s="423"/>
      <c r="D11" s="404"/>
      <c r="E11" s="405"/>
      <c r="F11" s="406"/>
    </row>
    <row r="12" spans="1:6" ht="15.75" customHeight="1">
      <c r="A12" s="292" t="s">
        <v>10</v>
      </c>
      <c r="B12" s="293">
        <v>2</v>
      </c>
      <c r="C12" s="424">
        <v>1942260.15</v>
      </c>
      <c r="D12" s="402">
        <v>845987.59</v>
      </c>
      <c r="E12" s="402">
        <v>725281.4</v>
      </c>
      <c r="F12" s="403">
        <f>SUM(C12+D12-E12)</f>
        <v>2062966.3399999999</v>
      </c>
    </row>
    <row r="13" spans="1:6" ht="14.25" customHeight="1">
      <c r="A13" s="296">
        <v>922</v>
      </c>
      <c r="B13" s="297"/>
      <c r="C13" s="407"/>
      <c r="D13" s="407"/>
      <c r="E13" s="407"/>
      <c r="F13" s="408"/>
    </row>
    <row r="14" spans="1:6" ht="15">
      <c r="A14" s="298" t="s">
        <v>4</v>
      </c>
      <c r="B14" s="299">
        <v>3</v>
      </c>
      <c r="C14" s="425">
        <v>85292945.82</v>
      </c>
      <c r="D14" s="409">
        <v>368637290.99</v>
      </c>
      <c r="E14" s="409">
        <v>421670602.04</v>
      </c>
      <c r="F14" s="410">
        <f>SUM(C14+D14-E14)</f>
        <v>32259634.76999998</v>
      </c>
    </row>
    <row r="15" spans="1:6" ht="14.25">
      <c r="A15" s="296">
        <v>923</v>
      </c>
      <c r="B15" s="297"/>
      <c r="C15" s="407"/>
      <c r="D15" s="411"/>
      <c r="E15" s="407"/>
      <c r="F15" s="412"/>
    </row>
    <row r="16" spans="1:6" ht="15">
      <c r="A16" s="298" t="s">
        <v>45</v>
      </c>
      <c r="B16" s="299">
        <v>4</v>
      </c>
      <c r="C16" s="422">
        <v>306986820.01</v>
      </c>
      <c r="D16" s="413">
        <v>4111147853.24</v>
      </c>
      <c r="E16" s="409">
        <v>4265784784.17</v>
      </c>
      <c r="F16" s="414">
        <f>SUM(C16+D16-E16)</f>
        <v>152349889.07999992</v>
      </c>
    </row>
    <row r="17" spans="1:6" ht="14.25">
      <c r="A17" s="296">
        <v>924</v>
      </c>
      <c r="B17" s="250"/>
      <c r="C17" s="420"/>
      <c r="D17" s="411"/>
      <c r="E17" s="407"/>
      <c r="F17" s="415"/>
    </row>
    <row r="18" spans="1:6" ht="15">
      <c r="A18" s="300" t="s">
        <v>46</v>
      </c>
      <c r="B18" s="243">
        <v>5</v>
      </c>
      <c r="C18" s="422">
        <v>108887619.94</v>
      </c>
      <c r="D18" s="416">
        <v>860049747.75</v>
      </c>
      <c r="E18" s="417">
        <v>869386269.15</v>
      </c>
      <c r="F18" s="414">
        <f>SUM(C18+D18-E18)</f>
        <v>99551098.54000008</v>
      </c>
    </row>
    <row r="19" spans="1:6" ht="14.25">
      <c r="A19" s="296">
        <v>925</v>
      </c>
      <c r="B19" s="301"/>
      <c r="C19" s="420"/>
      <c r="D19" s="407"/>
      <c r="E19" s="409"/>
      <c r="F19" s="410"/>
    </row>
    <row r="20" spans="1:6" ht="15">
      <c r="A20" s="302" t="s">
        <v>47</v>
      </c>
      <c r="B20" s="243">
        <v>6</v>
      </c>
      <c r="C20" s="417">
        <v>38512485.88</v>
      </c>
      <c r="D20" s="417">
        <v>60871548.87</v>
      </c>
      <c r="E20" s="417">
        <v>80952521.8</v>
      </c>
      <c r="F20" s="418">
        <v>18431512.95</v>
      </c>
    </row>
    <row r="21" spans="1:6" ht="14.25">
      <c r="A21" s="296">
        <v>926</v>
      </c>
      <c r="B21" s="301"/>
      <c r="C21" s="420"/>
      <c r="D21" s="407"/>
      <c r="E21" s="407"/>
      <c r="F21" s="410"/>
    </row>
    <row r="22" spans="1:6" ht="15">
      <c r="A22" s="302" t="s">
        <v>25</v>
      </c>
      <c r="B22" s="243">
        <v>7</v>
      </c>
      <c r="C22" s="417">
        <v>74343064.01</v>
      </c>
      <c r="D22" s="417">
        <v>250648762.77</v>
      </c>
      <c r="E22" s="417">
        <v>292429673.66</v>
      </c>
      <c r="F22" s="418">
        <f>SUM(C22+D22-E22)</f>
        <v>32562153.120000005</v>
      </c>
    </row>
    <row r="23" spans="1:6" ht="14.25">
      <c r="A23" s="294">
        <v>927</v>
      </c>
      <c r="B23" s="303"/>
      <c r="C23" s="426"/>
      <c r="D23" s="419"/>
      <c r="E23" s="419"/>
      <c r="F23" s="406"/>
    </row>
    <row r="24" spans="1:6" ht="15">
      <c r="A24" s="292" t="s">
        <v>48</v>
      </c>
      <c r="B24" s="293">
        <v>8</v>
      </c>
      <c r="C24" s="424">
        <v>115238841.36</v>
      </c>
      <c r="D24" s="402">
        <v>115359445.75</v>
      </c>
      <c r="E24" s="402">
        <v>190128315.82</v>
      </c>
      <c r="F24" s="403">
        <f>SUM(C24+D24-E24)</f>
        <v>40469971.29000002</v>
      </c>
    </row>
    <row r="25" spans="1:6" ht="14.25">
      <c r="A25" s="296">
        <v>914</v>
      </c>
      <c r="B25" s="297"/>
      <c r="C25" s="407"/>
      <c r="D25" s="407"/>
      <c r="E25" s="407"/>
      <c r="F25" s="408"/>
    </row>
    <row r="26" spans="1:6" ht="15">
      <c r="A26" s="302" t="s">
        <v>2</v>
      </c>
      <c r="B26" s="284">
        <v>9</v>
      </c>
      <c r="C26" s="409">
        <v>20409072.23</v>
      </c>
      <c r="D26" s="409">
        <v>161921401.14</v>
      </c>
      <c r="E26" s="420">
        <v>146883498.58</v>
      </c>
      <c r="F26" s="421">
        <v>35446974.79</v>
      </c>
    </row>
    <row r="27" spans="1:6" ht="14.25">
      <c r="A27" s="304">
        <v>929</v>
      </c>
      <c r="B27" s="299"/>
      <c r="C27" s="407"/>
      <c r="D27" s="407"/>
      <c r="E27" s="407"/>
      <c r="F27" s="408"/>
    </row>
    <row r="28" spans="1:6" ht="15">
      <c r="A28" s="302" t="s">
        <v>62</v>
      </c>
      <c r="B28" s="284">
        <v>10</v>
      </c>
      <c r="C28" s="417">
        <v>26747069.14</v>
      </c>
      <c r="D28" s="422">
        <v>667036705.01</v>
      </c>
      <c r="E28" s="422">
        <v>685000000</v>
      </c>
      <c r="F28" s="418">
        <f>SUM(C28+D28-E28)</f>
        <v>8783774.149999976</v>
      </c>
    </row>
    <row r="29" spans="1:6" ht="14.25">
      <c r="A29" s="305">
        <v>921</v>
      </c>
      <c r="B29" s="297"/>
      <c r="C29" s="427"/>
      <c r="D29" s="413"/>
      <c r="E29" s="407"/>
      <c r="F29" s="415"/>
    </row>
    <row r="30" spans="1:6" ht="15">
      <c r="A30" s="306" t="s">
        <v>23</v>
      </c>
      <c r="B30" s="284">
        <v>11</v>
      </c>
      <c r="C30" s="427">
        <v>211987512.61</v>
      </c>
      <c r="D30" s="413">
        <v>6066004927.56</v>
      </c>
      <c r="E30" s="417">
        <v>6036825929.92</v>
      </c>
      <c r="F30" s="415">
        <f>SUM(C30+D30-E30)</f>
        <v>241166510.25</v>
      </c>
    </row>
    <row r="31" spans="1:6" ht="19.5" customHeight="1" thickBot="1">
      <c r="A31" s="307" t="s">
        <v>11</v>
      </c>
      <c r="B31" s="308">
        <v>12</v>
      </c>
      <c r="C31" s="358">
        <f>SUM(C9:C30)</f>
        <v>1106497266.87</v>
      </c>
      <c r="D31" s="358">
        <v>12674028305.79</v>
      </c>
      <c r="E31" s="358">
        <v>13005552154.57</v>
      </c>
      <c r="F31" s="428">
        <v>774973418.09</v>
      </c>
    </row>
  </sheetData>
  <mergeCells count="6">
    <mergeCell ref="C9:C10"/>
    <mergeCell ref="A2:F2"/>
    <mergeCell ref="A6:A7"/>
    <mergeCell ref="B6:B7"/>
    <mergeCell ref="D6:D7"/>
    <mergeCell ref="E6:E7"/>
  </mergeCells>
  <printOptions horizontalCentered="1"/>
  <pageMargins left="0.3937007874015748" right="0.3937007874015748" top="1.2598425196850394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SheetLayoutView="50" workbookViewId="0" topLeftCell="A1">
      <selection activeCell="C15" sqref="C15"/>
    </sheetView>
  </sheetViews>
  <sheetFormatPr defaultColWidth="9.00390625" defaultRowHeight="12.75"/>
  <cols>
    <col min="1" max="1" width="77.375" style="0" customWidth="1"/>
    <col min="2" max="2" width="5.375" style="0" customWidth="1"/>
    <col min="3" max="4" width="18.00390625" style="0" customWidth="1"/>
    <col min="5" max="5" width="17.875" style="0" customWidth="1"/>
    <col min="6" max="6" width="17.375" style="0" customWidth="1"/>
    <col min="7" max="7" width="16.00390625" style="0" customWidth="1"/>
    <col min="8" max="8" width="16.25390625" style="0" customWidth="1"/>
    <col min="9" max="9" width="16.00390625" style="0" customWidth="1"/>
    <col min="10" max="10" width="6.75390625" style="0" customWidth="1"/>
  </cols>
  <sheetData>
    <row r="1" spans="1:9" ht="19.5" customHeight="1">
      <c r="A1" s="1"/>
      <c r="H1" s="13" t="s">
        <v>63</v>
      </c>
      <c r="I1" s="13"/>
    </row>
    <row r="2" spans="1:9" ht="19.5" customHeight="1">
      <c r="A2" s="650" t="s">
        <v>327</v>
      </c>
      <c r="B2" s="650"/>
      <c r="C2" s="650"/>
      <c r="D2" s="650"/>
      <c r="E2" s="650"/>
      <c r="F2" s="650"/>
      <c r="G2" s="650"/>
      <c r="H2" s="650"/>
      <c r="I2" s="650"/>
    </row>
    <row r="3" spans="1:9" ht="19.5" customHeight="1">
      <c r="A3" s="735" t="s">
        <v>388</v>
      </c>
      <c r="B3" s="735"/>
      <c r="C3" s="735"/>
      <c r="D3" s="735"/>
      <c r="E3" s="735"/>
      <c r="F3" s="735"/>
      <c r="G3" s="735"/>
      <c r="H3" s="735"/>
      <c r="I3" s="735"/>
    </row>
    <row r="4" spans="1:9" ht="19.5" customHeight="1">
      <c r="A4" s="730" t="s">
        <v>382</v>
      </c>
      <c r="B4" s="730"/>
      <c r="C4" s="730"/>
      <c r="D4" s="730"/>
      <c r="E4" s="730"/>
      <c r="F4" s="730"/>
      <c r="G4" s="730"/>
      <c r="H4" s="730"/>
      <c r="I4" s="730"/>
    </row>
    <row r="5" spans="1:9" ht="19.5" customHeight="1" thickBot="1">
      <c r="A5" s="2"/>
      <c r="G5" s="3"/>
      <c r="H5" s="14" t="s">
        <v>280</v>
      </c>
      <c r="I5" s="14"/>
    </row>
    <row r="6" spans="1:8" ht="15.75">
      <c r="A6" s="116"/>
      <c r="B6" s="614" t="s">
        <v>64</v>
      </c>
      <c r="C6" s="169"/>
      <c r="D6" s="150"/>
      <c r="E6" s="149"/>
      <c r="F6" s="148"/>
      <c r="G6" s="733" t="s">
        <v>65</v>
      </c>
      <c r="H6" s="734"/>
    </row>
    <row r="7" spans="1:8" ht="15.75">
      <c r="A7" s="119"/>
      <c r="B7" s="731"/>
      <c r="C7" s="153" t="s">
        <v>66</v>
      </c>
      <c r="D7" s="151"/>
      <c r="E7" s="121"/>
      <c r="F7" s="152" t="s">
        <v>67</v>
      </c>
      <c r="G7" s="153" t="s">
        <v>68</v>
      </c>
      <c r="H7" s="154" t="s">
        <v>69</v>
      </c>
    </row>
    <row r="8" spans="1:8" ht="15.75">
      <c r="A8" s="119"/>
      <c r="B8" s="731"/>
      <c r="C8" s="153" t="s">
        <v>70</v>
      </c>
      <c r="D8" s="156" t="s">
        <v>72</v>
      </c>
      <c r="E8" s="155" t="s">
        <v>71</v>
      </c>
      <c r="F8" s="152" t="s">
        <v>70</v>
      </c>
      <c r="G8" s="153" t="s">
        <v>73</v>
      </c>
      <c r="H8" s="157" t="s">
        <v>73</v>
      </c>
    </row>
    <row r="9" spans="1:8" ht="15.75">
      <c r="A9" s="119"/>
      <c r="B9" s="731"/>
      <c r="C9" s="153" t="s">
        <v>286</v>
      </c>
      <c r="D9" s="156" t="s">
        <v>75</v>
      </c>
      <c r="E9" s="155" t="s">
        <v>74</v>
      </c>
      <c r="F9" s="152" t="s">
        <v>265</v>
      </c>
      <c r="G9" s="153" t="s">
        <v>265</v>
      </c>
      <c r="H9" s="157" t="s">
        <v>265</v>
      </c>
    </row>
    <row r="10" spans="1:8" ht="15.75">
      <c r="A10" s="119"/>
      <c r="B10" s="731"/>
      <c r="C10" s="121"/>
      <c r="D10" s="151"/>
      <c r="E10" s="121"/>
      <c r="F10" s="158"/>
      <c r="G10" s="121"/>
      <c r="H10" s="157"/>
    </row>
    <row r="11" spans="1:8" ht="16.5" thickBot="1">
      <c r="A11" s="135"/>
      <c r="B11" s="732"/>
      <c r="C11" s="162"/>
      <c r="D11" s="161"/>
      <c r="E11" s="160"/>
      <c r="F11" s="159"/>
      <c r="G11" s="162"/>
      <c r="H11" s="163"/>
    </row>
    <row r="12" spans="1:8" ht="19.5" customHeight="1" thickBot="1">
      <c r="A12" s="329" t="s">
        <v>36</v>
      </c>
      <c r="B12" s="330" t="s">
        <v>37</v>
      </c>
      <c r="C12" s="560" t="s">
        <v>76</v>
      </c>
      <c r="D12" s="559">
        <v>3</v>
      </c>
      <c r="E12" s="332">
        <v>2</v>
      </c>
      <c r="F12" s="331" t="s">
        <v>77</v>
      </c>
      <c r="G12" s="333">
        <v>5</v>
      </c>
      <c r="H12" s="334">
        <v>6</v>
      </c>
    </row>
    <row r="13" spans="1:8" ht="19.5" customHeight="1" thickBot="1" thickTop="1">
      <c r="A13" s="327" t="s">
        <v>383</v>
      </c>
      <c r="B13" s="328">
        <v>1</v>
      </c>
      <c r="C13" s="480">
        <v>355886.67</v>
      </c>
      <c r="D13" s="480">
        <v>684081.96</v>
      </c>
      <c r="E13" s="480">
        <v>694150.04</v>
      </c>
      <c r="F13" s="480">
        <v>365954.75</v>
      </c>
      <c r="G13" s="480">
        <v>365954.75</v>
      </c>
      <c r="H13" s="491"/>
    </row>
    <row r="14" spans="1:8" ht="19.5" customHeight="1" thickBot="1">
      <c r="A14" s="481" t="s">
        <v>384</v>
      </c>
      <c r="B14" s="482">
        <v>2</v>
      </c>
      <c r="C14" s="483">
        <v>90968555.13</v>
      </c>
      <c r="D14" s="483">
        <v>141524474.41</v>
      </c>
      <c r="E14" s="483">
        <v>129837612.02</v>
      </c>
      <c r="F14" s="483">
        <v>79281692.74</v>
      </c>
      <c r="G14" s="483">
        <v>81844.78</v>
      </c>
      <c r="H14" s="484">
        <v>79199847.96</v>
      </c>
    </row>
    <row r="15" spans="1:8" ht="19.5" customHeight="1" thickBot="1">
      <c r="A15" s="62" t="s">
        <v>385</v>
      </c>
      <c r="B15" s="48">
        <v>3</v>
      </c>
      <c r="C15" s="483">
        <v>12837642.85</v>
      </c>
      <c r="D15" s="483">
        <v>131163457.3</v>
      </c>
      <c r="E15" s="483">
        <v>126626019.59</v>
      </c>
      <c r="F15" s="483">
        <v>8300205.14</v>
      </c>
      <c r="G15" s="483"/>
      <c r="H15" s="484">
        <v>8300205.14</v>
      </c>
    </row>
    <row r="16" spans="1:8" ht="19.5" customHeight="1">
      <c r="A16" s="63" t="s">
        <v>111</v>
      </c>
      <c r="B16" s="21"/>
      <c r="C16" s="64"/>
      <c r="D16" s="64"/>
      <c r="E16" s="64"/>
      <c r="F16" s="64"/>
      <c r="G16" s="23"/>
      <c r="H16" s="24"/>
    </row>
    <row r="17" spans="1:8" ht="19.5" customHeight="1">
      <c r="A17" s="63" t="s">
        <v>2</v>
      </c>
      <c r="B17" s="21">
        <v>4</v>
      </c>
      <c r="C17" s="485">
        <v>11149744.6</v>
      </c>
      <c r="D17" s="485">
        <v>129477112.68</v>
      </c>
      <c r="E17" s="485">
        <v>125081161.4</v>
      </c>
      <c r="F17" s="485">
        <v>6753793.32</v>
      </c>
      <c r="G17" s="485"/>
      <c r="H17" s="458">
        <v>6753793.32</v>
      </c>
    </row>
    <row r="18" spans="1:8" ht="19.5" customHeight="1">
      <c r="A18" s="63" t="s">
        <v>299</v>
      </c>
      <c r="B18" s="21">
        <v>5</v>
      </c>
      <c r="C18" s="485">
        <v>799.12</v>
      </c>
      <c r="D18" s="485">
        <v>763.93</v>
      </c>
      <c r="E18" s="485">
        <v>29211.98</v>
      </c>
      <c r="F18" s="485">
        <v>29247.17</v>
      </c>
      <c r="G18" s="485"/>
      <c r="H18" s="458">
        <v>29247.17</v>
      </c>
    </row>
    <row r="19" spans="1:8" ht="19.5" customHeight="1" thickBot="1">
      <c r="A19" s="67" t="s">
        <v>112</v>
      </c>
      <c r="B19" s="37">
        <v>6</v>
      </c>
      <c r="C19" s="485">
        <v>1687099.13</v>
      </c>
      <c r="D19" s="485">
        <v>1685580.69</v>
      </c>
      <c r="E19" s="485">
        <v>1515646.21</v>
      </c>
      <c r="F19" s="485">
        <v>1517164.65</v>
      </c>
      <c r="G19" s="485"/>
      <c r="H19" s="458">
        <v>1517164.65</v>
      </c>
    </row>
    <row r="20" spans="1:8" ht="19.5" customHeight="1" thickBot="1">
      <c r="A20" s="313" t="s">
        <v>386</v>
      </c>
      <c r="B20" s="314">
        <v>7</v>
      </c>
      <c r="C20" s="483">
        <v>78049067.5</v>
      </c>
      <c r="D20" s="483">
        <v>10361017.11</v>
      </c>
      <c r="E20" s="483">
        <v>3211592.43</v>
      </c>
      <c r="F20" s="483">
        <v>70899642.82</v>
      </c>
      <c r="G20" s="483"/>
      <c r="H20" s="484">
        <v>70899642.82</v>
      </c>
    </row>
    <row r="21" spans="1:8" ht="19.5" customHeight="1">
      <c r="A21" s="315" t="s">
        <v>113</v>
      </c>
      <c r="B21" s="39"/>
      <c r="C21" s="69"/>
      <c r="D21" s="69"/>
      <c r="E21" s="69"/>
      <c r="F21" s="69"/>
      <c r="G21" s="31"/>
      <c r="H21" s="32"/>
    </row>
    <row r="22" spans="1:8" ht="19.5" customHeight="1">
      <c r="A22" s="65" t="s">
        <v>62</v>
      </c>
      <c r="B22" s="26">
        <v>8</v>
      </c>
      <c r="C22" s="506"/>
      <c r="D22" s="506"/>
      <c r="E22" s="506">
        <v>63017.22</v>
      </c>
      <c r="F22" s="506">
        <v>63017.22</v>
      </c>
      <c r="G22" s="506"/>
      <c r="H22" s="507">
        <v>63017.22</v>
      </c>
    </row>
    <row r="23" spans="1:8" ht="19.5" customHeight="1">
      <c r="A23" s="65" t="s">
        <v>300</v>
      </c>
      <c r="B23" s="21">
        <v>9</v>
      </c>
      <c r="C23" s="485">
        <v>61331347.13</v>
      </c>
      <c r="D23" s="485">
        <v>217077.53</v>
      </c>
      <c r="E23" s="485">
        <v>-1816599.85</v>
      </c>
      <c r="F23" s="485">
        <v>59297669.75</v>
      </c>
      <c r="G23" s="485"/>
      <c r="H23" s="458">
        <v>59297669.72</v>
      </c>
    </row>
    <row r="24" spans="1:8" ht="19.5" customHeight="1">
      <c r="A24" s="65" t="s">
        <v>79</v>
      </c>
      <c r="B24" s="26">
        <v>10</v>
      </c>
      <c r="C24" s="485">
        <v>7008890.63</v>
      </c>
      <c r="D24" s="485">
        <v>28648.12</v>
      </c>
      <c r="E24" s="485">
        <v>-1015456.8</v>
      </c>
      <c r="F24" s="485">
        <v>5964785.71</v>
      </c>
      <c r="G24" s="485"/>
      <c r="H24" s="458">
        <v>5964785.71</v>
      </c>
    </row>
    <row r="25" spans="1:8" ht="19.5" customHeight="1">
      <c r="A25" s="65" t="s">
        <v>133</v>
      </c>
      <c r="B25" s="26">
        <v>11</v>
      </c>
      <c r="C25" s="485">
        <v>2925933.74</v>
      </c>
      <c r="D25" s="485">
        <v>2532771.46</v>
      </c>
      <c r="E25" s="485">
        <v>10095.73</v>
      </c>
      <c r="F25" s="485">
        <v>403258.01</v>
      </c>
      <c r="G25" s="485"/>
      <c r="H25" s="458">
        <v>403258.01</v>
      </c>
    </row>
    <row r="26" spans="1:8" ht="19.5" customHeight="1">
      <c r="A26" s="65" t="s">
        <v>2</v>
      </c>
      <c r="B26" s="26">
        <v>12</v>
      </c>
      <c r="C26" s="485">
        <v>134379.24</v>
      </c>
      <c r="D26" s="485">
        <v>934002.91</v>
      </c>
      <c r="E26" s="485">
        <v>1785544.8</v>
      </c>
      <c r="F26" s="485">
        <v>985921.13</v>
      </c>
      <c r="G26" s="485"/>
      <c r="H26" s="458">
        <v>985921.13</v>
      </c>
    </row>
    <row r="27" spans="1:8" ht="19.5" customHeight="1">
      <c r="A27" s="65" t="s">
        <v>3</v>
      </c>
      <c r="B27" s="26">
        <v>13</v>
      </c>
      <c r="C27" s="485">
        <v>54.12</v>
      </c>
      <c r="D27" s="485">
        <v>54.12</v>
      </c>
      <c r="E27" s="485">
        <v>181.48</v>
      </c>
      <c r="F27" s="485">
        <v>181.48</v>
      </c>
      <c r="G27" s="485"/>
      <c r="H27" s="458">
        <v>181.48</v>
      </c>
    </row>
    <row r="28" spans="1:8" ht="19.5" customHeight="1" thickBot="1">
      <c r="A28" s="508" t="s">
        <v>291</v>
      </c>
      <c r="B28" s="225">
        <v>14</v>
      </c>
      <c r="C28" s="509">
        <v>6648462.64</v>
      </c>
      <c r="D28" s="509">
        <v>6648462.97</v>
      </c>
      <c r="E28" s="509">
        <v>4184809.85</v>
      </c>
      <c r="F28" s="509">
        <v>4184809.52</v>
      </c>
      <c r="G28" s="509"/>
      <c r="H28" s="510">
        <v>4184809.52</v>
      </c>
    </row>
    <row r="29" spans="1:8" ht="19.5" customHeight="1" thickBot="1">
      <c r="A29" s="62" t="s">
        <v>389</v>
      </c>
      <c r="B29" s="48">
        <v>15</v>
      </c>
      <c r="C29" s="483">
        <v>81844.78</v>
      </c>
      <c r="D29" s="483"/>
      <c r="E29" s="483"/>
      <c r="F29" s="483">
        <v>81844.78</v>
      </c>
      <c r="G29" s="483">
        <v>81844.78</v>
      </c>
      <c r="H29" s="484"/>
    </row>
    <row r="30" spans="1:8" ht="19.5" customHeight="1" thickBot="1">
      <c r="A30" s="67" t="s">
        <v>80</v>
      </c>
      <c r="B30" s="49">
        <v>16</v>
      </c>
      <c r="C30" s="483">
        <v>81844.78</v>
      </c>
      <c r="D30" s="485"/>
      <c r="E30" s="485"/>
      <c r="F30" s="483">
        <v>81844.78</v>
      </c>
      <c r="G30" s="483">
        <v>81844.78</v>
      </c>
      <c r="H30" s="458"/>
    </row>
    <row r="31" spans="1:8" ht="19.5" customHeight="1" thickBot="1">
      <c r="A31" s="62" t="s">
        <v>390</v>
      </c>
      <c r="B31" s="489">
        <v>17</v>
      </c>
      <c r="C31" s="483">
        <v>3721242.34</v>
      </c>
      <c r="D31" s="483">
        <v>58173287.81</v>
      </c>
      <c r="E31" s="483">
        <v>57637217.37</v>
      </c>
      <c r="F31" s="483">
        <v>3185171.9</v>
      </c>
      <c r="G31" s="483"/>
      <c r="H31" s="484">
        <v>3185171.9</v>
      </c>
    </row>
    <row r="32" spans="1:8" ht="19.5" customHeight="1">
      <c r="A32" s="67" t="s">
        <v>134</v>
      </c>
      <c r="B32" s="45"/>
      <c r="C32" s="486"/>
      <c r="D32" s="486"/>
      <c r="E32" s="486"/>
      <c r="F32" s="486"/>
      <c r="G32" s="487"/>
      <c r="H32" s="488"/>
    </row>
    <row r="33" spans="1:8" ht="19.5" customHeight="1">
      <c r="A33" s="65" t="s">
        <v>114</v>
      </c>
      <c r="B33" s="26"/>
      <c r="C33" s="58"/>
      <c r="D33" s="58"/>
      <c r="E33" s="58"/>
      <c r="F33" s="322"/>
      <c r="G33" s="28"/>
      <c r="H33" s="29"/>
    </row>
    <row r="34" spans="1:8" ht="19.5" customHeight="1">
      <c r="A34" s="63" t="s">
        <v>81</v>
      </c>
      <c r="B34" s="21">
        <v>18</v>
      </c>
      <c r="C34" s="485">
        <v>3714215.95</v>
      </c>
      <c r="D34" s="485">
        <v>58074104.76</v>
      </c>
      <c r="E34" s="485">
        <v>57542521.81</v>
      </c>
      <c r="F34" s="485">
        <v>3182633</v>
      </c>
      <c r="G34" s="485"/>
      <c r="H34" s="458">
        <v>3182633</v>
      </c>
    </row>
    <row r="35" spans="1:8" ht="19.5" customHeight="1" thickBot="1">
      <c r="A35" s="316" t="s">
        <v>3</v>
      </c>
      <c r="B35" s="49">
        <v>19</v>
      </c>
      <c r="C35" s="485">
        <v>7026.39</v>
      </c>
      <c r="D35" s="485">
        <v>99183.05</v>
      </c>
      <c r="E35" s="485">
        <v>94695.56</v>
      </c>
      <c r="F35" s="485">
        <v>2538.9</v>
      </c>
      <c r="G35" s="485"/>
      <c r="H35" s="458">
        <v>2538.9</v>
      </c>
    </row>
    <row r="36" spans="1:8" ht="19.5" customHeight="1">
      <c r="A36" s="312" t="s">
        <v>121</v>
      </c>
      <c r="B36" s="16"/>
      <c r="C36" s="493"/>
      <c r="D36" s="493"/>
      <c r="E36" s="494"/>
      <c r="F36" s="714">
        <v>3802419.51</v>
      </c>
      <c r="G36" s="495"/>
      <c r="H36" s="496"/>
    </row>
    <row r="37" spans="1:8" ht="19.5" customHeight="1" thickBot="1">
      <c r="A37" s="317" t="s">
        <v>391</v>
      </c>
      <c r="B37" s="318">
        <v>20</v>
      </c>
      <c r="C37" s="497">
        <v>2441767.41</v>
      </c>
      <c r="D37" s="497">
        <v>26419762.08</v>
      </c>
      <c r="E37" s="498">
        <v>27780414.18</v>
      </c>
      <c r="F37" s="715"/>
      <c r="G37" s="499"/>
      <c r="H37" s="500">
        <v>3802419.51</v>
      </c>
    </row>
    <row r="38" spans="1:8" ht="19.5" customHeight="1" thickBot="1">
      <c r="A38" s="67" t="s">
        <v>81</v>
      </c>
      <c r="B38" s="49">
        <v>21</v>
      </c>
      <c r="C38" s="485">
        <v>2441767.41</v>
      </c>
      <c r="D38" s="485">
        <v>26419762.08</v>
      </c>
      <c r="E38" s="485">
        <v>27780414.18</v>
      </c>
      <c r="F38" s="485">
        <v>3802419.51</v>
      </c>
      <c r="G38" s="485"/>
      <c r="H38" s="458">
        <v>3802419.51</v>
      </c>
    </row>
    <row r="39" spans="1:8" ht="19.5" customHeight="1" thickBot="1">
      <c r="A39" s="481" t="s">
        <v>392</v>
      </c>
      <c r="B39" s="48">
        <v>22</v>
      </c>
      <c r="C39" s="610">
        <v>535565.7</v>
      </c>
      <c r="D39" s="611">
        <v>4592614.48</v>
      </c>
      <c r="E39" s="611">
        <v>4985755.04</v>
      </c>
      <c r="F39" s="612">
        <v>928706.26</v>
      </c>
      <c r="G39" s="611"/>
      <c r="H39" s="613">
        <v>928706.26</v>
      </c>
    </row>
    <row r="40" spans="1:8" ht="19.5" customHeight="1">
      <c r="A40" s="67" t="s">
        <v>115</v>
      </c>
      <c r="B40" s="49"/>
      <c r="C40" s="607"/>
      <c r="D40" s="608"/>
      <c r="E40" s="607"/>
      <c r="F40" s="486"/>
      <c r="G40" s="609"/>
      <c r="H40" s="68"/>
    </row>
    <row r="41" spans="1:8" ht="19.5" customHeight="1">
      <c r="A41" s="65" t="s">
        <v>78</v>
      </c>
      <c r="B41" s="60"/>
      <c r="C41" s="60"/>
      <c r="D41" s="323"/>
      <c r="E41" s="60"/>
      <c r="F41" s="322"/>
      <c r="G41" s="323"/>
      <c r="H41" s="324"/>
    </row>
    <row r="42" spans="1:8" ht="19.5" customHeight="1">
      <c r="A42" s="63" t="s">
        <v>2</v>
      </c>
      <c r="B42" s="21">
        <v>23</v>
      </c>
      <c r="C42" s="485">
        <v>534553.03</v>
      </c>
      <c r="D42" s="485">
        <v>4575587.85</v>
      </c>
      <c r="E42" s="485">
        <v>4969457.98</v>
      </c>
      <c r="F42" s="485">
        <v>928423.16</v>
      </c>
      <c r="G42" s="485"/>
      <c r="H42" s="458">
        <v>928423.16</v>
      </c>
    </row>
    <row r="43" spans="1:8" ht="19.5" customHeight="1" thickBot="1">
      <c r="A43" s="67" t="s">
        <v>3</v>
      </c>
      <c r="B43" s="49">
        <v>24</v>
      </c>
      <c r="C43" s="522">
        <v>1012.67</v>
      </c>
      <c r="D43" s="522">
        <v>17297.06</v>
      </c>
      <c r="E43" s="522">
        <v>16297.06</v>
      </c>
      <c r="F43" s="522">
        <v>283.1</v>
      </c>
      <c r="G43" s="522"/>
      <c r="H43" s="523">
        <v>283.1</v>
      </c>
    </row>
    <row r="44" spans="1:8" ht="19.5" customHeight="1">
      <c r="A44" s="164" t="s">
        <v>116</v>
      </c>
      <c r="B44" s="165"/>
      <c r="C44" s="166"/>
      <c r="D44" s="524"/>
      <c r="E44" s="166"/>
      <c r="F44" s="716">
        <v>87563945.16</v>
      </c>
      <c r="G44" s="524"/>
      <c r="H44" s="525"/>
    </row>
    <row r="45" spans="1:8" ht="19.5" customHeight="1" thickBot="1">
      <c r="A45" s="167" t="s">
        <v>393</v>
      </c>
      <c r="B45" s="168">
        <v>25</v>
      </c>
      <c r="C45" s="501">
        <v>98023017.25</v>
      </c>
      <c r="D45" s="501">
        <v>231394220.74</v>
      </c>
      <c r="E45" s="501">
        <v>220935148.65</v>
      </c>
      <c r="F45" s="717"/>
      <c r="G45" s="501">
        <v>447799.53</v>
      </c>
      <c r="H45" s="503">
        <v>87116145.63</v>
      </c>
    </row>
    <row r="46" spans="1:8" ht="19.5" customHeight="1" thickBot="1">
      <c r="A46" s="490" t="s">
        <v>301</v>
      </c>
      <c r="B46" s="505">
        <v>26</v>
      </c>
      <c r="C46" s="492">
        <v>549945.43</v>
      </c>
      <c r="D46" s="492">
        <v>426700.71</v>
      </c>
      <c r="E46" s="492">
        <v>156459.07</v>
      </c>
      <c r="F46" s="504">
        <v>279703.79</v>
      </c>
      <c r="G46" s="502"/>
      <c r="H46" s="502"/>
    </row>
    <row r="47" spans="1:8" ht="19.5" customHeight="1">
      <c r="A47" s="164" t="s">
        <v>32</v>
      </c>
      <c r="B47" s="702">
        <v>27</v>
      </c>
      <c r="C47" s="704">
        <v>98572962.68</v>
      </c>
      <c r="D47" s="704">
        <v>231820921.45</v>
      </c>
      <c r="E47" s="704">
        <v>221091607.72</v>
      </c>
      <c r="F47" s="728">
        <v>87843648.95</v>
      </c>
      <c r="G47" s="502"/>
      <c r="H47" s="502"/>
    </row>
    <row r="48" spans="1:8" ht="19.5" customHeight="1" thickBot="1">
      <c r="A48" s="167" t="s">
        <v>387</v>
      </c>
      <c r="B48" s="703"/>
      <c r="C48" s="705"/>
      <c r="D48" s="705"/>
      <c r="E48" s="705"/>
      <c r="F48" s="729"/>
      <c r="G48" s="502"/>
      <c r="H48" s="502"/>
    </row>
    <row r="49" spans="1:9" ht="19.5" customHeight="1">
      <c r="A49" s="55"/>
      <c r="B49" s="55"/>
      <c r="C49" s="55"/>
      <c r="D49" s="55"/>
      <c r="E49" s="55"/>
      <c r="F49" s="55"/>
      <c r="G49" s="55"/>
      <c r="H49" s="54"/>
      <c r="I49" s="54"/>
    </row>
    <row r="50" spans="1:9" ht="19.5" customHeight="1">
      <c r="A50" s="55"/>
      <c r="B50" s="55"/>
      <c r="C50" s="55"/>
      <c r="D50" s="55"/>
      <c r="E50" s="55"/>
      <c r="F50" s="55"/>
      <c r="G50" s="55"/>
      <c r="H50" s="54"/>
      <c r="I50" s="54"/>
    </row>
    <row r="51" spans="1:9" ht="19.5" customHeight="1">
      <c r="A51" s="718" t="s">
        <v>396</v>
      </c>
      <c r="B51" s="718"/>
      <c r="C51" s="718"/>
      <c r="D51" s="718"/>
      <c r="E51" s="718"/>
      <c r="F51" s="718"/>
      <c r="G51" s="718"/>
      <c r="H51" s="718"/>
      <c r="I51" s="55"/>
    </row>
    <row r="52" spans="1:9" ht="19.5" customHeight="1" thickBot="1">
      <c r="A52" s="71"/>
      <c r="B52" s="55"/>
      <c r="C52" s="55"/>
      <c r="D52" s="55"/>
      <c r="E52" s="55"/>
      <c r="F52" s="55"/>
      <c r="G52" s="55"/>
      <c r="H52" s="55"/>
      <c r="I52" s="55"/>
    </row>
    <row r="53" spans="1:8" ht="19.5" customHeight="1">
      <c r="A53" s="719" t="s">
        <v>82</v>
      </c>
      <c r="B53" s="722" t="s">
        <v>83</v>
      </c>
      <c r="C53" s="723"/>
      <c r="D53" s="169" t="s">
        <v>66</v>
      </c>
      <c r="E53" s="169" t="s">
        <v>84</v>
      </c>
      <c r="F53" s="170" t="s">
        <v>85</v>
      </c>
      <c r="G53" s="171"/>
      <c r="H53" s="55"/>
    </row>
    <row r="54" spans="1:8" ht="19.5" customHeight="1">
      <c r="A54" s="720"/>
      <c r="B54" s="724"/>
      <c r="C54" s="725"/>
      <c r="D54" s="153" t="s">
        <v>70</v>
      </c>
      <c r="E54" s="153" t="s">
        <v>70</v>
      </c>
      <c r="F54" s="172"/>
      <c r="G54" s="173"/>
      <c r="H54" s="55"/>
    </row>
    <row r="55" spans="1:8" ht="19.5" customHeight="1" thickBot="1">
      <c r="A55" s="721"/>
      <c r="B55" s="726"/>
      <c r="C55" s="727"/>
      <c r="D55" s="162" t="s">
        <v>267</v>
      </c>
      <c r="E55" s="162" t="s">
        <v>265</v>
      </c>
      <c r="F55" s="223" t="s">
        <v>86</v>
      </c>
      <c r="G55" s="224" t="s">
        <v>87</v>
      </c>
      <c r="H55" s="55"/>
    </row>
    <row r="56" spans="1:8" ht="19.5" customHeight="1">
      <c r="A56" s="319" t="s">
        <v>394</v>
      </c>
      <c r="B56" s="711" t="s">
        <v>104</v>
      </c>
      <c r="C56" s="711"/>
      <c r="D56" s="511">
        <v>355886.67</v>
      </c>
      <c r="E56" s="511">
        <v>365954.75</v>
      </c>
      <c r="F56" s="511">
        <v>365954.75</v>
      </c>
      <c r="G56" s="512"/>
      <c r="H56" s="55"/>
    </row>
    <row r="57" spans="1:8" ht="19.5" customHeight="1">
      <c r="A57" s="65" t="s">
        <v>330</v>
      </c>
      <c r="B57" s="712" t="s">
        <v>303</v>
      </c>
      <c r="C57" s="713"/>
      <c r="D57" s="438">
        <v>90968555.13</v>
      </c>
      <c r="E57" s="513">
        <v>79281692.74</v>
      </c>
      <c r="F57" s="440">
        <v>81844.78</v>
      </c>
      <c r="G57" s="514">
        <v>79199847.96</v>
      </c>
      <c r="H57" s="55"/>
    </row>
    <row r="58" spans="1:8" ht="19.5" customHeight="1">
      <c r="A58" s="65" t="s">
        <v>331</v>
      </c>
      <c r="B58" s="708" t="s">
        <v>105</v>
      </c>
      <c r="C58" s="708"/>
      <c r="D58" s="440">
        <v>3721242.34</v>
      </c>
      <c r="E58" s="438">
        <v>3185171.9</v>
      </c>
      <c r="F58" s="440"/>
      <c r="G58" s="453">
        <v>3185171.9</v>
      </c>
      <c r="H58" s="55"/>
    </row>
    <row r="59" spans="1:8" ht="19.5" customHeight="1">
      <c r="A59" s="66" t="s">
        <v>122</v>
      </c>
      <c r="B59" s="706"/>
      <c r="C59" s="707"/>
      <c r="D59" s="443"/>
      <c r="E59" s="443"/>
      <c r="F59" s="515"/>
      <c r="G59" s="516"/>
      <c r="H59" s="55"/>
    </row>
    <row r="60" spans="1:8" ht="19.5" customHeight="1">
      <c r="A60" s="63" t="s">
        <v>328</v>
      </c>
      <c r="B60" s="709" t="s">
        <v>106</v>
      </c>
      <c r="C60" s="710"/>
      <c r="D60" s="517">
        <v>2441767.41</v>
      </c>
      <c r="E60" s="436">
        <v>3802419.51</v>
      </c>
      <c r="F60" s="515"/>
      <c r="G60" s="516">
        <v>3802419.51</v>
      </c>
      <c r="H60" s="55"/>
    </row>
    <row r="61" spans="1:8" ht="19.5" customHeight="1" thickBot="1">
      <c r="A61" s="63" t="s">
        <v>329</v>
      </c>
      <c r="B61" s="708" t="s">
        <v>107</v>
      </c>
      <c r="C61" s="708"/>
      <c r="D61" s="440">
        <v>535565.7</v>
      </c>
      <c r="E61" s="440">
        <v>928706.26</v>
      </c>
      <c r="F61" s="518"/>
      <c r="G61" s="441">
        <v>928706.26</v>
      </c>
      <c r="H61" s="55"/>
    </row>
    <row r="62" spans="1:8" ht="19.5" customHeight="1" thickBot="1">
      <c r="A62" s="174" t="s">
        <v>117</v>
      </c>
      <c r="B62" s="700" t="s">
        <v>302</v>
      </c>
      <c r="C62" s="701"/>
      <c r="D62" s="519">
        <v>98023017.25</v>
      </c>
      <c r="E62" s="520">
        <v>87563945.16</v>
      </c>
      <c r="F62" s="519">
        <v>447799.53</v>
      </c>
      <c r="G62" s="521">
        <v>87116145.63</v>
      </c>
      <c r="H62" s="72"/>
    </row>
    <row r="63" spans="1:5" ht="19.5" customHeight="1" thickBot="1">
      <c r="A63" s="174" t="s">
        <v>395</v>
      </c>
      <c r="B63" s="700" t="s">
        <v>304</v>
      </c>
      <c r="C63" s="701"/>
      <c r="D63" s="519">
        <v>549945.43</v>
      </c>
      <c r="E63" s="521">
        <v>279703.79</v>
      </c>
    </row>
    <row r="64" spans="1:5" ht="19.5" customHeight="1" thickBot="1">
      <c r="A64" s="174" t="s">
        <v>32</v>
      </c>
      <c r="B64" s="700" t="s">
        <v>305</v>
      </c>
      <c r="C64" s="701"/>
      <c r="D64" s="519">
        <v>98572962.68</v>
      </c>
      <c r="E64" s="521">
        <v>87843648.95</v>
      </c>
    </row>
  </sheetData>
  <mergeCells count="24">
    <mergeCell ref="A2:I2"/>
    <mergeCell ref="A4:I4"/>
    <mergeCell ref="B6:B11"/>
    <mergeCell ref="G6:H6"/>
    <mergeCell ref="A3:I3"/>
    <mergeCell ref="B57:C57"/>
    <mergeCell ref="F36:F37"/>
    <mergeCell ref="F44:F45"/>
    <mergeCell ref="A51:H51"/>
    <mergeCell ref="A53:A55"/>
    <mergeCell ref="B53:C55"/>
    <mergeCell ref="E47:E48"/>
    <mergeCell ref="F47:F48"/>
    <mergeCell ref="D47:D48"/>
    <mergeCell ref="B63:C63"/>
    <mergeCell ref="B64:C64"/>
    <mergeCell ref="B47:B48"/>
    <mergeCell ref="C47:C48"/>
    <mergeCell ref="B59:C59"/>
    <mergeCell ref="B61:C61"/>
    <mergeCell ref="B62:C62"/>
    <mergeCell ref="B58:C58"/>
    <mergeCell ref="B60:C60"/>
    <mergeCell ref="B56:C56"/>
  </mergeCells>
  <printOptions horizontalCentered="1"/>
  <pageMargins left="0.3937007874015748" right="0.3937007874015748" top="1.4960629921259843" bottom="0" header="0.5118110236220472" footer="0"/>
  <pageSetup fitToHeight="1" fitToWidth="1" horizontalDpi="300" verticalDpi="300" orientation="portrait" paperSize="8" scale="76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workbookViewId="0" topLeftCell="A1">
      <selection activeCell="G2" sqref="G2"/>
    </sheetView>
  </sheetViews>
  <sheetFormatPr defaultColWidth="10.25390625" defaultRowHeight="12.75"/>
  <cols>
    <col min="1" max="1" width="70.75390625" style="527" customWidth="1"/>
    <col min="2" max="2" width="13.75390625" style="527" customWidth="1"/>
    <col min="3" max="3" width="13.75390625" style="528" customWidth="1"/>
    <col min="4" max="4" width="15.375" style="528" hidden="1" customWidth="1"/>
    <col min="5" max="6" width="13.75390625" style="527" customWidth="1"/>
    <col min="7" max="7" width="10.75390625" style="527" customWidth="1"/>
    <col min="8" max="8" width="12.125" style="527" customWidth="1"/>
    <col min="9" max="9" width="11.00390625" style="527" customWidth="1"/>
    <col min="10" max="10" width="11.75390625" style="527" customWidth="1"/>
    <col min="11" max="11" width="11.125" style="527" customWidth="1"/>
    <col min="12" max="16384" width="8.00390625" style="527" customWidth="1"/>
  </cols>
  <sheetData>
    <row r="1" spans="1:7" ht="21.75" customHeight="1">
      <c r="A1" s="530"/>
      <c r="G1" s="531" t="s">
        <v>325</v>
      </c>
    </row>
    <row r="2" spans="1:7" ht="16.5" customHeight="1">
      <c r="A2" s="532"/>
      <c r="B2" s="529"/>
      <c r="G2" s="531" t="s">
        <v>334</v>
      </c>
    </row>
    <row r="3" spans="1:2" ht="15.75">
      <c r="A3" s="533" t="s">
        <v>332</v>
      </c>
      <c r="B3" s="533"/>
    </row>
    <row r="4" ht="15" thickBot="1">
      <c r="G4" s="531" t="s">
        <v>307</v>
      </c>
    </row>
    <row r="5" spans="1:7" ht="45.75" thickBot="1">
      <c r="A5" s="579" t="s">
        <v>228</v>
      </c>
      <c r="B5" s="580" t="s">
        <v>308</v>
      </c>
      <c r="C5" s="580" t="s">
        <v>309</v>
      </c>
      <c r="D5" s="580" t="s">
        <v>333</v>
      </c>
      <c r="E5" s="581" t="s">
        <v>310</v>
      </c>
      <c r="F5" s="581" t="s">
        <v>311</v>
      </c>
      <c r="G5" s="582" t="s">
        <v>312</v>
      </c>
    </row>
    <row r="6" spans="1:7" ht="15.75" thickBot="1" thickTop="1">
      <c r="A6" s="575" t="s">
        <v>36</v>
      </c>
      <c r="B6" s="576">
        <v>1</v>
      </c>
      <c r="C6" s="577">
        <v>2</v>
      </c>
      <c r="D6" s="577">
        <v>3</v>
      </c>
      <c r="E6" s="576">
        <v>3</v>
      </c>
      <c r="F6" s="576">
        <v>4</v>
      </c>
      <c r="G6" s="578">
        <v>5</v>
      </c>
    </row>
    <row r="7" spans="1:7" ht="15">
      <c r="A7" s="564" t="s">
        <v>229</v>
      </c>
      <c r="B7" s="563">
        <v>5848224</v>
      </c>
      <c r="C7" s="563">
        <v>6295008.08072761</v>
      </c>
      <c r="D7" s="563">
        <v>6413456.08072761</v>
      </c>
      <c r="E7" s="563">
        <v>6178091</v>
      </c>
      <c r="F7" s="563">
        <v>-116917.0807276098</v>
      </c>
      <c r="G7" s="565">
        <v>98.14270165775395</v>
      </c>
    </row>
    <row r="8" spans="1:7" ht="14.25">
      <c r="A8" s="566" t="s">
        <v>78</v>
      </c>
      <c r="B8" s="562"/>
      <c r="C8" s="562"/>
      <c r="D8" s="562"/>
      <c r="E8" s="562"/>
      <c r="F8" s="562"/>
      <c r="G8" s="567"/>
    </row>
    <row r="9" spans="1:7" ht="15">
      <c r="A9" s="568" t="s">
        <v>230</v>
      </c>
      <c r="B9" s="561">
        <v>5293293</v>
      </c>
      <c r="C9" s="561">
        <v>5637038.08072761</v>
      </c>
      <c r="D9" s="561">
        <v>5637038.08072761</v>
      </c>
      <c r="E9" s="561">
        <v>5401673</v>
      </c>
      <c r="F9" s="561">
        <v>-235365.0807276098</v>
      </c>
      <c r="G9" s="569">
        <v>95.82466754070198</v>
      </c>
    </row>
    <row r="10" spans="1:7" ht="14.25">
      <c r="A10" s="566" t="s">
        <v>78</v>
      </c>
      <c r="B10" s="562"/>
      <c r="C10" s="562"/>
      <c r="D10" s="562"/>
      <c r="E10" s="562"/>
      <c r="F10" s="562"/>
      <c r="G10" s="567"/>
    </row>
    <row r="11" spans="1:7" ht="15">
      <c r="A11" s="568" t="s">
        <v>231</v>
      </c>
      <c r="B11" s="561">
        <v>396364</v>
      </c>
      <c r="C11" s="561">
        <v>414479.1542189471</v>
      </c>
      <c r="D11" s="561">
        <v>414479.1542189471</v>
      </c>
      <c r="E11" s="561">
        <v>381936</v>
      </c>
      <c r="F11" s="561">
        <v>-32543.154218947107</v>
      </c>
      <c r="G11" s="569">
        <v>92.14842196822369</v>
      </c>
    </row>
    <row r="12" spans="1:7" ht="14.25">
      <c r="A12" s="566" t="s">
        <v>232</v>
      </c>
      <c r="B12" s="562">
        <v>376920</v>
      </c>
      <c r="C12" s="562">
        <v>400784.40549691295</v>
      </c>
      <c r="D12" s="562">
        <v>400784.40549691295</v>
      </c>
      <c r="E12" s="562">
        <v>366513</v>
      </c>
      <c r="F12" s="562">
        <v>-34271.40549691295</v>
      </c>
      <c r="G12" s="570">
        <v>91.44891741622992</v>
      </c>
    </row>
    <row r="13" spans="1:7" ht="14.25">
      <c r="A13" s="566" t="s">
        <v>78</v>
      </c>
      <c r="B13" s="562"/>
      <c r="C13" s="562"/>
      <c r="D13" s="562"/>
      <c r="E13" s="562"/>
      <c r="F13" s="562"/>
      <c r="G13" s="570"/>
    </row>
    <row r="14" spans="1:9" ht="14.25">
      <c r="A14" s="566" t="s">
        <v>233</v>
      </c>
      <c r="B14" s="562">
        <v>167515</v>
      </c>
      <c r="C14" s="562">
        <v>179451.13855141736</v>
      </c>
      <c r="D14" s="562">
        <v>179451.13855141736</v>
      </c>
      <c r="E14" s="562">
        <v>159878</v>
      </c>
      <c r="F14" s="562">
        <v>-19573.13855141736</v>
      </c>
      <c r="G14" s="570">
        <v>89.09277549899237</v>
      </c>
      <c r="I14" s="534"/>
    </row>
    <row r="15" spans="1:7" ht="14.25">
      <c r="A15" s="566" t="s">
        <v>234</v>
      </c>
      <c r="B15" s="562">
        <v>167613</v>
      </c>
      <c r="C15" s="562">
        <v>179451.13855141736</v>
      </c>
      <c r="D15" s="562">
        <v>179451.13855141736</v>
      </c>
      <c r="E15" s="562">
        <v>160660</v>
      </c>
      <c r="F15" s="562">
        <v>-18791.13855141736</v>
      </c>
      <c r="G15" s="570">
        <v>89.5285487163219</v>
      </c>
    </row>
    <row r="16" spans="1:7" ht="14.25">
      <c r="A16" s="566" t="s">
        <v>235</v>
      </c>
      <c r="B16" s="562">
        <v>35236</v>
      </c>
      <c r="C16" s="562">
        <v>37774.81245435836</v>
      </c>
      <c r="D16" s="562">
        <v>37774.81245435836</v>
      </c>
      <c r="E16" s="562">
        <v>36929</v>
      </c>
      <c r="F16" s="562">
        <v>-845.8124543583617</v>
      </c>
      <c r="G16" s="570">
        <v>97.76090892474895</v>
      </c>
    </row>
    <row r="17" spans="1:7" ht="14.25">
      <c r="A17" s="566" t="s">
        <v>236</v>
      </c>
      <c r="B17" s="562">
        <v>6556</v>
      </c>
      <c r="C17" s="562">
        <v>4107.315939719843</v>
      </c>
      <c r="D17" s="562">
        <v>4107.315939719843</v>
      </c>
      <c r="E17" s="562">
        <v>9046</v>
      </c>
      <c r="F17" s="562">
        <v>4938.684060280157</v>
      </c>
      <c r="G17" s="570">
        <v>220.24115341409606</v>
      </c>
    </row>
    <row r="18" spans="1:7" ht="14.25" customHeight="1" hidden="1">
      <c r="A18" s="566"/>
      <c r="B18" s="562"/>
      <c r="C18" s="562"/>
      <c r="D18" s="562"/>
      <c r="E18" s="562"/>
      <c r="F18" s="562">
        <v>0</v>
      </c>
      <c r="G18" s="570"/>
    </row>
    <row r="19" spans="1:7" ht="14.25">
      <c r="A19" s="566" t="s">
        <v>237</v>
      </c>
      <c r="B19" s="562">
        <v>527</v>
      </c>
      <c r="C19" s="562">
        <v>331.9391887406227</v>
      </c>
      <c r="D19" s="562">
        <v>331.9391887406227</v>
      </c>
      <c r="E19" s="562">
        <v>466</v>
      </c>
      <c r="F19" s="562">
        <v>134.06081125937732</v>
      </c>
      <c r="G19" s="570">
        <v>140.38716000000002</v>
      </c>
    </row>
    <row r="20" spans="1:7" ht="14.25">
      <c r="A20" s="566" t="s">
        <v>238</v>
      </c>
      <c r="B20" s="562">
        <v>15087</v>
      </c>
      <c r="C20" s="562">
        <v>10913.098320387704</v>
      </c>
      <c r="D20" s="562">
        <v>10913.098320387704</v>
      </c>
      <c r="E20" s="562">
        <v>13423</v>
      </c>
      <c r="F20" s="562">
        <v>2509.901679612296</v>
      </c>
      <c r="G20" s="570">
        <v>122.99898347771074</v>
      </c>
    </row>
    <row r="21" spans="1:7" ht="14.25">
      <c r="A21" s="566" t="s">
        <v>239</v>
      </c>
      <c r="B21" s="562">
        <v>3830</v>
      </c>
      <c r="C21" s="562">
        <v>2449.7112129057955</v>
      </c>
      <c r="D21" s="562">
        <v>2449.7112129057955</v>
      </c>
      <c r="E21" s="562">
        <v>1534</v>
      </c>
      <c r="F21" s="562">
        <v>-915.7112129057955</v>
      </c>
      <c r="G21" s="570">
        <v>62.61962601626016</v>
      </c>
    </row>
    <row r="22" spans="1:7" ht="15">
      <c r="A22" s="568" t="s">
        <v>240</v>
      </c>
      <c r="B22" s="561">
        <v>2769473</v>
      </c>
      <c r="C22" s="561">
        <v>3037710.648609175</v>
      </c>
      <c r="D22" s="561">
        <v>3037710.648609175</v>
      </c>
      <c r="E22" s="561">
        <v>3000821</v>
      </c>
      <c r="F22" s="561">
        <v>-36889.64860917488</v>
      </c>
      <c r="G22" s="569">
        <v>98.78561018884189</v>
      </c>
    </row>
    <row r="23" spans="1:7" ht="14.25">
      <c r="A23" s="566" t="s">
        <v>241</v>
      </c>
      <c r="B23" s="562">
        <v>1855056</v>
      </c>
      <c r="C23" s="562">
        <v>2109592.3786762264</v>
      </c>
      <c r="D23" s="562">
        <v>2109592.3786762264</v>
      </c>
      <c r="E23" s="562">
        <v>1796783</v>
      </c>
      <c r="F23" s="562">
        <v>-312809.37867622636</v>
      </c>
      <c r="G23" s="570">
        <v>85.17204641815616</v>
      </c>
    </row>
    <row r="24" spans="1:7" ht="14.25">
      <c r="A24" s="566" t="s">
        <v>78</v>
      </c>
      <c r="B24" s="562"/>
      <c r="C24" s="562"/>
      <c r="D24" s="562"/>
      <c r="E24" s="562"/>
      <c r="F24" s="562"/>
      <c r="G24" s="567"/>
    </row>
    <row r="25" spans="1:7" ht="14.25">
      <c r="A25" s="566" t="s">
        <v>233</v>
      </c>
      <c r="B25" s="562">
        <v>542734</v>
      </c>
      <c r="C25" s="562">
        <v>572097.5569275708</v>
      </c>
      <c r="D25" s="562">
        <v>572097.5569275708</v>
      </c>
      <c r="E25" s="562">
        <v>517787</v>
      </c>
      <c r="F25" s="562">
        <v>-54310.55692757084</v>
      </c>
      <c r="G25" s="570">
        <v>90.50676649988793</v>
      </c>
    </row>
    <row r="26" spans="1:7" ht="14.25">
      <c r="A26" s="566" t="s">
        <v>242</v>
      </c>
      <c r="B26" s="562">
        <v>1192756</v>
      </c>
      <c r="C26" s="562">
        <v>1401164.8741950474</v>
      </c>
      <c r="D26" s="562">
        <v>1401164.8741950474</v>
      </c>
      <c r="E26" s="562">
        <v>1150820</v>
      </c>
      <c r="F26" s="562">
        <v>-250344.87419504742</v>
      </c>
      <c r="G26" s="570">
        <v>82.13308948821118</v>
      </c>
    </row>
    <row r="27" spans="1:7" ht="14.25">
      <c r="A27" s="566" t="s">
        <v>243</v>
      </c>
      <c r="B27" s="562">
        <v>111840</v>
      </c>
      <c r="C27" s="562">
        <v>123530.63798712076</v>
      </c>
      <c r="D27" s="562">
        <v>123530.63798712076</v>
      </c>
      <c r="E27" s="562">
        <v>120304</v>
      </c>
      <c r="F27" s="562">
        <v>-3226.637987120761</v>
      </c>
      <c r="G27" s="570">
        <v>97.38798565303519</v>
      </c>
    </row>
    <row r="28" spans="1:7" ht="14.25">
      <c r="A28" s="566" t="s">
        <v>244</v>
      </c>
      <c r="B28" s="562">
        <v>7726</v>
      </c>
      <c r="C28" s="562">
        <v>12799.309566487418</v>
      </c>
      <c r="D28" s="562">
        <v>12799.309566487418</v>
      </c>
      <c r="E28" s="562">
        <v>7872</v>
      </c>
      <c r="F28" s="562">
        <v>-4927.309566487418</v>
      </c>
      <c r="G28" s="570">
        <v>61.50331749621362</v>
      </c>
    </row>
    <row r="29" spans="1:7" ht="14.25" customHeight="1">
      <c r="A29" s="566" t="s">
        <v>313</v>
      </c>
      <c r="B29" s="562">
        <v>132294</v>
      </c>
      <c r="C29" s="562">
        <v>231494.39022771028</v>
      </c>
      <c r="D29" s="562">
        <v>231494.39022771028</v>
      </c>
      <c r="E29" s="562">
        <v>108778</v>
      </c>
      <c r="F29" s="562">
        <v>-122716.39022771028</v>
      </c>
      <c r="G29" s="570">
        <v>46.98947559506739</v>
      </c>
    </row>
    <row r="30" spans="1:7" ht="14.25">
      <c r="A30" s="566" t="s">
        <v>314</v>
      </c>
      <c r="B30" s="562">
        <v>83377</v>
      </c>
      <c r="C30" s="562">
        <v>103295.12713270928</v>
      </c>
      <c r="D30" s="562">
        <v>103295.12713270928</v>
      </c>
      <c r="E30" s="562">
        <v>97992</v>
      </c>
      <c r="F30" s="562">
        <v>-5303.127132709284</v>
      </c>
      <c r="G30" s="570">
        <v>94.8660432685309</v>
      </c>
    </row>
    <row r="31" spans="1:7" ht="14.25">
      <c r="A31" s="566" t="s">
        <v>315</v>
      </c>
      <c r="B31" s="562">
        <v>683</v>
      </c>
      <c r="C31" s="562">
        <v>1716.523932815508</v>
      </c>
      <c r="D31" s="562">
        <v>1716.523932815508</v>
      </c>
      <c r="E31" s="562">
        <v>1350</v>
      </c>
      <c r="F31" s="562">
        <v>-366.52393281550803</v>
      </c>
      <c r="G31" s="570">
        <v>78.64731590346535</v>
      </c>
    </row>
    <row r="32" spans="1:7" ht="14.25">
      <c r="A32" s="566" t="s">
        <v>316</v>
      </c>
      <c r="B32" s="562">
        <v>2192</v>
      </c>
      <c r="C32" s="562">
        <v>2323.5743211843587</v>
      </c>
      <c r="D32" s="562">
        <v>2323.5743211843587</v>
      </c>
      <c r="E32" s="562">
        <v>1879</v>
      </c>
      <c r="F32" s="562">
        <v>-444.5743211843587</v>
      </c>
      <c r="G32" s="570">
        <v>80.86679142857143</v>
      </c>
    </row>
    <row r="33" spans="1:7" ht="14.25">
      <c r="A33" s="566" t="s">
        <v>317</v>
      </c>
      <c r="B33" s="562">
        <v>125760</v>
      </c>
      <c r="C33" s="562">
        <v>83805.81557458673</v>
      </c>
      <c r="D33" s="562">
        <v>83805.81557458673</v>
      </c>
      <c r="E33" s="562">
        <v>116951</v>
      </c>
      <c r="F33" s="562">
        <v>33145.184425413274</v>
      </c>
      <c r="G33" s="570">
        <v>139.54998134456937</v>
      </c>
    </row>
    <row r="34" spans="1:7" ht="14.25">
      <c r="A34" s="566" t="s">
        <v>318</v>
      </c>
      <c r="B34" s="562">
        <v>570111</v>
      </c>
      <c r="C34" s="562">
        <v>505482.8387439421</v>
      </c>
      <c r="D34" s="562">
        <v>505482.8387439421</v>
      </c>
      <c r="E34" s="562">
        <v>877088</v>
      </c>
      <c r="F34" s="562">
        <v>371605.1612560579</v>
      </c>
      <c r="G34" s="570">
        <v>173.51489165872525</v>
      </c>
    </row>
    <row r="35" spans="1:7" ht="14.25">
      <c r="A35" s="566" t="s">
        <v>245</v>
      </c>
      <c r="B35" s="562">
        <v>567616</v>
      </c>
      <c r="C35" s="562">
        <v>504547.5668857465</v>
      </c>
      <c r="D35" s="562">
        <v>504547.5668857465</v>
      </c>
      <c r="E35" s="562">
        <v>875300</v>
      </c>
      <c r="F35" s="562">
        <v>370752.4331142535</v>
      </c>
      <c r="G35" s="570">
        <v>173.48215657894738</v>
      </c>
    </row>
    <row r="36" spans="1:7" ht="15">
      <c r="A36" s="568" t="s">
        <v>246</v>
      </c>
      <c r="B36" s="561">
        <v>925441</v>
      </c>
      <c r="C36" s="561">
        <v>963769.5678151762</v>
      </c>
      <c r="D36" s="561">
        <v>963769.5678151762</v>
      </c>
      <c r="E36" s="561">
        <v>891140</v>
      </c>
      <c r="F36" s="561">
        <v>-72629.56781517621</v>
      </c>
      <c r="G36" s="569">
        <v>92.46401108308241</v>
      </c>
    </row>
    <row r="37" spans="1:7" ht="14.25">
      <c r="A37" s="566" t="s">
        <v>241</v>
      </c>
      <c r="B37" s="562">
        <v>835520</v>
      </c>
      <c r="C37" s="562">
        <v>881738.265949678</v>
      </c>
      <c r="D37" s="562">
        <v>881738.265949678</v>
      </c>
      <c r="E37" s="562">
        <v>798300</v>
      </c>
      <c r="F37" s="562">
        <v>-83438.26594967803</v>
      </c>
      <c r="G37" s="570">
        <v>90.53707101394644</v>
      </c>
    </row>
    <row r="38" spans="1:7" ht="14.25">
      <c r="A38" s="566" t="s">
        <v>78</v>
      </c>
      <c r="B38" s="562"/>
      <c r="C38" s="562"/>
      <c r="D38" s="562"/>
      <c r="E38" s="562"/>
      <c r="F38" s="562"/>
      <c r="G38" s="567"/>
    </row>
    <row r="39" spans="1:7" ht="14.25">
      <c r="A39" s="566" t="s">
        <v>233</v>
      </c>
      <c r="B39" s="562">
        <v>391801</v>
      </c>
      <c r="C39" s="562">
        <v>413045.2433114253</v>
      </c>
      <c r="D39" s="562">
        <v>413045.2433114253</v>
      </c>
      <c r="E39" s="562">
        <v>371826</v>
      </c>
      <c r="F39" s="562">
        <v>-41219.24331142532</v>
      </c>
      <c r="G39" s="570">
        <v>90.02064689549104</v>
      </c>
    </row>
    <row r="40" spans="1:7" ht="14.25">
      <c r="A40" s="566" t="s">
        <v>234</v>
      </c>
      <c r="B40" s="562">
        <v>391928</v>
      </c>
      <c r="C40" s="562">
        <v>413045.2433114253</v>
      </c>
      <c r="D40" s="562">
        <v>413045.2433114253</v>
      </c>
      <c r="E40" s="562">
        <v>372986</v>
      </c>
      <c r="F40" s="562">
        <v>-40059.24331142532</v>
      </c>
      <c r="G40" s="570">
        <v>90.30148780064229</v>
      </c>
    </row>
    <row r="41" spans="1:7" ht="14.25">
      <c r="A41" s="566" t="s">
        <v>243</v>
      </c>
      <c r="B41" s="562">
        <v>48122</v>
      </c>
      <c r="C41" s="562">
        <v>50232.09188076744</v>
      </c>
      <c r="D41" s="562">
        <v>50232.09188076744</v>
      </c>
      <c r="E41" s="562">
        <v>49979</v>
      </c>
      <c r="F41" s="562">
        <v>-253.09188076743885</v>
      </c>
      <c r="G41" s="570">
        <v>99.49615500511469</v>
      </c>
    </row>
    <row r="42" spans="1:7" ht="14.25">
      <c r="A42" s="566" t="s">
        <v>244</v>
      </c>
      <c r="B42" s="562">
        <v>3669</v>
      </c>
      <c r="C42" s="562">
        <v>5415.687446059882</v>
      </c>
      <c r="D42" s="562">
        <v>5415.687446059882</v>
      </c>
      <c r="E42" s="562">
        <v>3509</v>
      </c>
      <c r="F42" s="562">
        <v>-1906.687446059882</v>
      </c>
      <c r="G42" s="570">
        <v>64.79325173303586</v>
      </c>
    </row>
    <row r="43" spans="1:7" ht="14.25">
      <c r="A43" s="566" t="s">
        <v>247</v>
      </c>
      <c r="B43" s="562">
        <v>47403</v>
      </c>
      <c r="C43" s="562">
        <v>53366.36128261303</v>
      </c>
      <c r="D43" s="562">
        <v>53366.36128261303</v>
      </c>
      <c r="E43" s="562">
        <v>53872</v>
      </c>
      <c r="F43" s="562">
        <v>505.63871738697344</v>
      </c>
      <c r="G43" s="570">
        <v>100.947485841707</v>
      </c>
    </row>
    <row r="44" spans="1:7" ht="14.25">
      <c r="A44" s="566" t="s">
        <v>248</v>
      </c>
      <c r="B44" s="562">
        <v>729</v>
      </c>
      <c r="C44" s="562">
        <v>995.8175662218681</v>
      </c>
      <c r="D44" s="562">
        <v>995.8175662218681</v>
      </c>
      <c r="E44" s="562">
        <v>626</v>
      </c>
      <c r="F44" s="562">
        <v>-369.8175662218681</v>
      </c>
      <c r="G44" s="570">
        <v>62.86292</v>
      </c>
    </row>
    <row r="45" spans="1:7" ht="14.25">
      <c r="A45" s="566" t="s">
        <v>249</v>
      </c>
      <c r="B45" s="562">
        <v>39663</v>
      </c>
      <c r="C45" s="562">
        <v>26177.554272057358</v>
      </c>
      <c r="D45" s="562">
        <v>26177.554272057358</v>
      </c>
      <c r="E45" s="562">
        <v>36124</v>
      </c>
      <c r="F45" s="562">
        <v>9946.445727942642</v>
      </c>
      <c r="G45" s="570">
        <v>137.99608483119354</v>
      </c>
    </row>
    <row r="46" spans="1:7" ht="14.25">
      <c r="A46" s="566" t="s">
        <v>250</v>
      </c>
      <c r="B46" s="562">
        <v>2126</v>
      </c>
      <c r="C46" s="562">
        <v>1491.568744605988</v>
      </c>
      <c r="D46" s="562">
        <v>1491.568744605988</v>
      </c>
      <c r="E46" s="562">
        <v>2218</v>
      </c>
      <c r="F46" s="562">
        <v>726.4312553940119</v>
      </c>
      <c r="G46" s="570">
        <v>148.70249916546123</v>
      </c>
    </row>
    <row r="47" spans="1:7" ht="15">
      <c r="A47" s="568" t="s">
        <v>251</v>
      </c>
      <c r="B47" s="561">
        <v>128278</v>
      </c>
      <c r="C47" s="561">
        <v>132076.51198300472</v>
      </c>
      <c r="D47" s="561">
        <v>132076.51198300472</v>
      </c>
      <c r="E47" s="561">
        <v>119496</v>
      </c>
      <c r="F47" s="561">
        <v>-12580.511983004719</v>
      </c>
      <c r="G47" s="569">
        <v>90.47483023732218</v>
      </c>
    </row>
    <row r="48" spans="1:7" ht="14.25">
      <c r="A48" s="566" t="s">
        <v>241</v>
      </c>
      <c r="B48" s="562">
        <v>120419</v>
      </c>
      <c r="C48" s="562">
        <v>126885.61375555997</v>
      </c>
      <c r="D48" s="562">
        <v>126885.61375555997</v>
      </c>
      <c r="E48" s="562">
        <v>113142</v>
      </c>
      <c r="F48" s="562">
        <v>-13743.61375555997</v>
      </c>
      <c r="G48" s="570">
        <v>89.16850118088526</v>
      </c>
    </row>
    <row r="49" spans="1:7" ht="14.25">
      <c r="A49" s="566" t="s">
        <v>237</v>
      </c>
      <c r="B49" s="562">
        <v>422</v>
      </c>
      <c r="C49" s="562">
        <v>232.3574321184359</v>
      </c>
      <c r="D49" s="562">
        <v>232.3574321184359</v>
      </c>
      <c r="E49" s="562">
        <v>50</v>
      </c>
      <c r="F49" s="562">
        <v>-182.3574321184359</v>
      </c>
      <c r="G49" s="570">
        <v>21.518571428571427</v>
      </c>
    </row>
    <row r="50" spans="1:7" ht="14.25">
      <c r="A50" s="566" t="s">
        <v>238</v>
      </c>
      <c r="B50" s="562">
        <v>5027</v>
      </c>
      <c r="C50" s="562">
        <v>3444.665737236938</v>
      </c>
      <c r="D50" s="562">
        <v>3444.665737236938</v>
      </c>
      <c r="E50" s="562">
        <v>5063</v>
      </c>
      <c r="F50" s="562">
        <v>1618.3342627630618</v>
      </c>
      <c r="G50" s="570">
        <v>146.98087960375432</v>
      </c>
    </row>
    <row r="51" spans="1:7" ht="14.25">
      <c r="A51" s="566" t="s">
        <v>239</v>
      </c>
      <c r="B51" s="562">
        <v>2410</v>
      </c>
      <c r="C51" s="562">
        <v>1513.875058089358</v>
      </c>
      <c r="D51" s="562">
        <v>1513.875058089358</v>
      </c>
      <c r="E51" s="562">
        <v>1241</v>
      </c>
      <c r="F51" s="562">
        <v>-272.87505808935794</v>
      </c>
      <c r="G51" s="570">
        <v>81.97506084592277</v>
      </c>
    </row>
    <row r="52" spans="1:7" ht="15">
      <c r="A52" s="568" t="s">
        <v>252</v>
      </c>
      <c r="B52" s="561">
        <v>52416</v>
      </c>
      <c r="C52" s="561">
        <v>39249.618269932944</v>
      </c>
      <c r="D52" s="561">
        <v>39249.618269932944</v>
      </c>
      <c r="E52" s="561">
        <v>51798</v>
      </c>
      <c r="F52" s="561">
        <v>12548.381730067056</v>
      </c>
      <c r="G52" s="569">
        <v>131.97071024682987</v>
      </c>
    </row>
    <row r="53" spans="1:7" ht="14.25">
      <c r="A53" s="566" t="s">
        <v>241</v>
      </c>
      <c r="B53" s="562">
        <v>27563</v>
      </c>
      <c r="C53" s="562">
        <v>26345.515501560112</v>
      </c>
      <c r="D53" s="562">
        <v>26345.515501560112</v>
      </c>
      <c r="E53" s="562">
        <v>25383</v>
      </c>
      <c r="F53" s="562">
        <v>-962.5155015601122</v>
      </c>
      <c r="G53" s="570">
        <v>96.34656797092046</v>
      </c>
    </row>
    <row r="54" spans="1:7" ht="14.25">
      <c r="A54" s="566" t="s">
        <v>237</v>
      </c>
      <c r="B54" s="562">
        <v>20</v>
      </c>
      <c r="C54" s="562">
        <v>9.95817566221868</v>
      </c>
      <c r="D54" s="562">
        <v>9.95817566221868</v>
      </c>
      <c r="E54" s="562">
        <v>21</v>
      </c>
      <c r="F54" s="562">
        <v>11.04182433778132</v>
      </c>
      <c r="G54" s="570">
        <v>210.882</v>
      </c>
    </row>
    <row r="55" spans="1:7" ht="14.25">
      <c r="A55" s="566" t="s">
        <v>238</v>
      </c>
      <c r="B55" s="562">
        <v>1636</v>
      </c>
      <c r="C55" s="562">
        <v>563.3008032928367</v>
      </c>
      <c r="D55" s="562">
        <v>563.3008032928367</v>
      </c>
      <c r="E55" s="562">
        <v>1080</v>
      </c>
      <c r="F55" s="562">
        <v>516.6991967071633</v>
      </c>
      <c r="G55" s="570">
        <v>191.72704773129053</v>
      </c>
    </row>
    <row r="56" spans="1:7" ht="14.25">
      <c r="A56" s="566" t="s">
        <v>239</v>
      </c>
      <c r="B56" s="562">
        <v>939</v>
      </c>
      <c r="C56" s="562">
        <v>1250.4149239859257</v>
      </c>
      <c r="D56" s="562">
        <v>1250.4149239859257</v>
      </c>
      <c r="E56" s="562">
        <v>188</v>
      </c>
      <c r="F56" s="562">
        <v>-1062.4149239859257</v>
      </c>
      <c r="G56" s="570">
        <v>15.035009291213166</v>
      </c>
    </row>
    <row r="57" spans="1:7" ht="14.25">
      <c r="A57" s="566" t="s">
        <v>253</v>
      </c>
      <c r="B57" s="562">
        <v>22258</v>
      </c>
      <c r="C57" s="562">
        <v>11080.428865431852</v>
      </c>
      <c r="D57" s="562">
        <v>11080.428865431852</v>
      </c>
      <c r="E57" s="562">
        <v>25126</v>
      </c>
      <c r="F57" s="562">
        <v>14045.571134568148</v>
      </c>
      <c r="G57" s="570">
        <v>226.76017602880694</v>
      </c>
    </row>
    <row r="58" spans="1:7" ht="15">
      <c r="A58" s="568" t="s">
        <v>254</v>
      </c>
      <c r="B58" s="561">
        <v>278329</v>
      </c>
      <c r="C58" s="561">
        <v>287606.6852552612</v>
      </c>
      <c r="D58" s="561">
        <v>287606.6852552612</v>
      </c>
      <c r="E58" s="561">
        <v>259714</v>
      </c>
      <c r="F58" s="561">
        <v>-27892.685255261196</v>
      </c>
      <c r="G58" s="569">
        <v>90.30179523452125</v>
      </c>
    </row>
    <row r="59" spans="1:7" ht="14.25">
      <c r="A59" s="566" t="s">
        <v>241</v>
      </c>
      <c r="B59" s="562">
        <v>262821</v>
      </c>
      <c r="C59" s="562">
        <v>278264.7215030206</v>
      </c>
      <c r="D59" s="562">
        <v>278264.7215030206</v>
      </c>
      <c r="E59" s="562">
        <v>248485</v>
      </c>
      <c r="F59" s="562">
        <v>-29779.721503020613</v>
      </c>
      <c r="G59" s="570">
        <v>89.29806073074292</v>
      </c>
    </row>
    <row r="60" spans="1:7" ht="14.25">
      <c r="A60" s="566" t="s">
        <v>78</v>
      </c>
      <c r="B60" s="562"/>
      <c r="C60" s="562"/>
      <c r="D60" s="562"/>
      <c r="E60" s="562"/>
      <c r="F60" s="562"/>
      <c r="G60" s="567"/>
    </row>
    <row r="61" spans="1:7" ht="14.25">
      <c r="A61" s="566" t="s">
        <v>233</v>
      </c>
      <c r="B61" s="562">
        <v>130189</v>
      </c>
      <c r="C61" s="562">
        <v>137798.24736108346</v>
      </c>
      <c r="D61" s="562">
        <v>137798.24736108346</v>
      </c>
      <c r="E61" s="562">
        <v>122815</v>
      </c>
      <c r="F61" s="562">
        <v>-14983.247361083457</v>
      </c>
      <c r="G61" s="570">
        <v>89.12667784386133</v>
      </c>
    </row>
    <row r="62" spans="1:7" ht="14.25">
      <c r="A62" s="566" t="s">
        <v>234</v>
      </c>
      <c r="B62" s="562">
        <v>130233</v>
      </c>
      <c r="C62" s="562">
        <v>137798.24736108346</v>
      </c>
      <c r="D62" s="562">
        <v>137798.24736108346</v>
      </c>
      <c r="E62" s="562">
        <v>123189</v>
      </c>
      <c r="F62" s="562">
        <v>-14609.247361083457</v>
      </c>
      <c r="G62" s="570">
        <v>89.39808913330972</v>
      </c>
    </row>
    <row r="63" spans="1:7" ht="14.25">
      <c r="A63" s="566" t="s">
        <v>255</v>
      </c>
      <c r="B63" s="562">
        <v>2399</v>
      </c>
      <c r="C63" s="562">
        <v>2668.2267808537476</v>
      </c>
      <c r="D63" s="562">
        <v>2668.2267808537476</v>
      </c>
      <c r="E63" s="562">
        <v>2481</v>
      </c>
      <c r="F63" s="562">
        <v>-187.22678085374764</v>
      </c>
      <c r="G63" s="570">
        <v>92.98310090442008</v>
      </c>
    </row>
    <row r="64" spans="1:7" ht="14.25">
      <c r="A64" s="566" t="s">
        <v>237</v>
      </c>
      <c r="B64" s="562">
        <v>232</v>
      </c>
      <c r="C64" s="562">
        <v>331.9391887406227</v>
      </c>
      <c r="D64" s="562">
        <v>331.9391887406227</v>
      </c>
      <c r="E64" s="562">
        <v>202</v>
      </c>
      <c r="F64" s="562">
        <v>-129.93918874062268</v>
      </c>
      <c r="G64" s="570">
        <v>60.854520000000015</v>
      </c>
    </row>
    <row r="65" spans="1:7" ht="14.25">
      <c r="A65" s="566" t="s">
        <v>238</v>
      </c>
      <c r="B65" s="562">
        <v>11765</v>
      </c>
      <c r="C65" s="562">
        <v>7764.555533426276</v>
      </c>
      <c r="D65" s="562">
        <v>7764.555533426276</v>
      </c>
      <c r="E65" s="562">
        <v>10502</v>
      </c>
      <c r="F65" s="562">
        <v>2737.4444665737237</v>
      </c>
      <c r="G65" s="570">
        <v>135.25564927430904</v>
      </c>
    </row>
    <row r="66" spans="1:7" ht="14.25">
      <c r="A66" s="566" t="s">
        <v>239</v>
      </c>
      <c r="B66" s="562">
        <v>3511</v>
      </c>
      <c r="C66" s="562">
        <v>1245.4690300736904</v>
      </c>
      <c r="D66" s="562">
        <v>1245.4690300736904</v>
      </c>
      <c r="E66" s="562">
        <v>525</v>
      </c>
      <c r="F66" s="562">
        <v>-720.4690300736904</v>
      </c>
      <c r="G66" s="570">
        <v>42.152794435116334</v>
      </c>
    </row>
    <row r="67" spans="1:7" ht="15">
      <c r="A67" s="568" t="s">
        <v>256</v>
      </c>
      <c r="B67" s="561">
        <v>737132</v>
      </c>
      <c r="C67" s="561">
        <v>757865.1994954525</v>
      </c>
      <c r="D67" s="561">
        <v>757865.1994954525</v>
      </c>
      <c r="E67" s="561">
        <v>691210</v>
      </c>
      <c r="F67" s="561">
        <v>-66655.19949545246</v>
      </c>
      <c r="G67" s="569">
        <v>91.20487396177737</v>
      </c>
    </row>
    <row r="68" spans="1:7" ht="14.25">
      <c r="A68" s="566" t="s">
        <v>241</v>
      </c>
      <c r="B68" s="562">
        <v>688468</v>
      </c>
      <c r="C68" s="562">
        <v>722730.3989909048</v>
      </c>
      <c r="D68" s="562">
        <v>722730.3989909048</v>
      </c>
      <c r="E68" s="562">
        <v>643422</v>
      </c>
      <c r="F68" s="562">
        <v>-79308.3989909048</v>
      </c>
      <c r="G68" s="570">
        <v>89.026558298691</v>
      </c>
    </row>
    <row r="69" spans="1:7" ht="14.25">
      <c r="A69" s="566" t="s">
        <v>78</v>
      </c>
      <c r="B69" s="562"/>
      <c r="C69" s="562"/>
      <c r="D69" s="562"/>
      <c r="E69" s="562"/>
      <c r="F69" s="562"/>
      <c r="G69" s="567"/>
    </row>
    <row r="70" spans="1:7" ht="14.25">
      <c r="A70" s="566" t="s">
        <v>234</v>
      </c>
      <c r="B70" s="562">
        <v>644785</v>
      </c>
      <c r="C70" s="562">
        <v>675934.0768771161</v>
      </c>
      <c r="D70" s="562">
        <v>675934.0768771161</v>
      </c>
      <c r="E70" s="562">
        <v>615377</v>
      </c>
      <c r="F70" s="562">
        <v>-60557.07687711611</v>
      </c>
      <c r="G70" s="570">
        <v>91.04097885449185</v>
      </c>
    </row>
    <row r="71" spans="1:7" ht="14.25">
      <c r="A71" s="566" t="s">
        <v>243</v>
      </c>
      <c r="B71" s="562">
        <v>40792</v>
      </c>
      <c r="C71" s="562">
        <v>42492.36539865896</v>
      </c>
      <c r="D71" s="562">
        <v>42492.36539865896</v>
      </c>
      <c r="E71" s="562">
        <v>25280</v>
      </c>
      <c r="F71" s="562">
        <v>-17212.365398658963</v>
      </c>
      <c r="G71" s="570">
        <v>59.493040132799536</v>
      </c>
    </row>
    <row r="72" spans="1:7" ht="14.25">
      <c r="A72" s="566" t="s">
        <v>257</v>
      </c>
      <c r="B72" s="562">
        <v>2891</v>
      </c>
      <c r="C72" s="562">
        <v>4303.956715129788</v>
      </c>
      <c r="D72" s="562">
        <v>4303.956715129788</v>
      </c>
      <c r="E72" s="562">
        <v>2765</v>
      </c>
      <c r="F72" s="562">
        <v>-1538.9567151297879</v>
      </c>
      <c r="G72" s="570">
        <v>64.24321114290342</v>
      </c>
    </row>
    <row r="73" spans="1:7" ht="14.25">
      <c r="A73" s="566" t="s">
        <v>247</v>
      </c>
      <c r="B73" s="562">
        <v>16060</v>
      </c>
      <c r="C73" s="562">
        <v>17810.130784040364</v>
      </c>
      <c r="D73" s="562">
        <v>17810.130784040364</v>
      </c>
      <c r="E73" s="562">
        <v>17858</v>
      </c>
      <c r="F73" s="562">
        <v>47.86921595963577</v>
      </c>
      <c r="G73" s="570">
        <v>100.26877520743717</v>
      </c>
    </row>
    <row r="74" spans="1:7" ht="14.25">
      <c r="A74" s="566" t="s">
        <v>248</v>
      </c>
      <c r="B74" s="562">
        <v>236</v>
      </c>
      <c r="C74" s="562">
        <v>56.42966208590586</v>
      </c>
      <c r="D74" s="562">
        <v>56.42966208590586</v>
      </c>
      <c r="E74" s="562">
        <v>386</v>
      </c>
      <c r="F74" s="562">
        <v>329.5703379140941</v>
      </c>
      <c r="G74" s="570">
        <v>684.0374117647059</v>
      </c>
    </row>
    <row r="75" spans="1:7" ht="14.25">
      <c r="A75" s="566" t="s">
        <v>249</v>
      </c>
      <c r="B75" s="562">
        <v>30694</v>
      </c>
      <c r="C75" s="562">
        <v>16703.64469229237</v>
      </c>
      <c r="D75" s="562">
        <v>16703.64469229237</v>
      </c>
      <c r="E75" s="562">
        <v>29386</v>
      </c>
      <c r="F75" s="562">
        <v>12682.355307707629</v>
      </c>
      <c r="G75" s="570">
        <v>175.92567694857456</v>
      </c>
    </row>
    <row r="76" spans="1:7" ht="14.25">
      <c r="A76" s="566" t="s">
        <v>250</v>
      </c>
      <c r="B76" s="562">
        <v>1674</v>
      </c>
      <c r="C76" s="562">
        <v>564.5953661289252</v>
      </c>
      <c r="D76" s="562">
        <v>564.5953661289252</v>
      </c>
      <c r="E76" s="562">
        <v>158</v>
      </c>
      <c r="F76" s="562">
        <v>-406.5953661289252</v>
      </c>
      <c r="G76" s="570">
        <v>27.98464342406961</v>
      </c>
    </row>
    <row r="77" spans="1:7" ht="15">
      <c r="A77" s="568" t="s">
        <v>258</v>
      </c>
      <c r="B77" s="561">
        <v>5860</v>
      </c>
      <c r="C77" s="561">
        <v>4280.695080661223</v>
      </c>
      <c r="D77" s="561">
        <v>4280.695080661223</v>
      </c>
      <c r="E77" s="561">
        <v>5558</v>
      </c>
      <c r="F77" s="561">
        <v>1277.304919338777</v>
      </c>
      <c r="G77" s="569">
        <v>129.83872701209722</v>
      </c>
    </row>
    <row r="78" spans="1:9" ht="14.25">
      <c r="A78" s="566" t="s">
        <v>319</v>
      </c>
      <c r="B78" s="562">
        <v>3682</v>
      </c>
      <c r="C78" s="562">
        <v>3278.1482772356103</v>
      </c>
      <c r="D78" s="562">
        <v>3278.1482772356103</v>
      </c>
      <c r="E78" s="562">
        <v>3802</v>
      </c>
      <c r="F78" s="562">
        <v>523.8517227643897</v>
      </c>
      <c r="G78" s="570">
        <v>115.98011067413164</v>
      </c>
      <c r="I78" s="534"/>
    </row>
    <row r="79" spans="1:7" ht="14.25">
      <c r="A79" s="566" t="s">
        <v>320</v>
      </c>
      <c r="B79" s="562">
        <v>298</v>
      </c>
      <c r="C79" s="562">
        <v>283.69929628891987</v>
      </c>
      <c r="D79" s="562">
        <v>283.69929628891987</v>
      </c>
      <c r="E79" s="562">
        <v>324</v>
      </c>
      <c r="F79" s="562">
        <v>40.30070371108013</v>
      </c>
      <c r="G79" s="570">
        <v>114.20542956512583</v>
      </c>
    </row>
    <row r="80" spans="1:7" ht="14.25">
      <c r="A80" s="566" t="s">
        <v>259</v>
      </c>
      <c r="B80" s="562">
        <v>1880</v>
      </c>
      <c r="C80" s="562">
        <v>718.8475071366926</v>
      </c>
      <c r="D80" s="562">
        <v>718.8475071366926</v>
      </c>
      <c r="E80" s="562">
        <v>1092</v>
      </c>
      <c r="F80" s="562">
        <v>373.15249286330743</v>
      </c>
      <c r="G80" s="570">
        <v>151.90982637606206</v>
      </c>
    </row>
    <row r="81" spans="1:7" ht="14.25">
      <c r="A81" s="566" t="s">
        <v>260</v>
      </c>
      <c r="B81" s="562"/>
      <c r="C81" s="562"/>
      <c r="D81" s="562"/>
      <c r="E81" s="562">
        <v>340</v>
      </c>
      <c r="F81" s="562">
        <v>340</v>
      </c>
      <c r="G81" s="567"/>
    </row>
    <row r="82" spans="1:7" ht="15" customHeight="1" hidden="1">
      <c r="A82" s="568"/>
      <c r="B82" s="561"/>
      <c r="C82" s="561"/>
      <c r="D82" s="561"/>
      <c r="E82" s="561"/>
      <c r="F82" s="561"/>
      <c r="G82" s="571"/>
    </row>
    <row r="83" spans="1:7" ht="14.25" customHeight="1" hidden="1">
      <c r="A83" s="566"/>
      <c r="B83" s="562"/>
      <c r="C83" s="562"/>
      <c r="D83" s="562"/>
      <c r="E83" s="562"/>
      <c r="F83" s="562"/>
      <c r="G83" s="567"/>
    </row>
    <row r="84" spans="1:7" ht="14.25" customHeight="1" hidden="1">
      <c r="A84" s="566"/>
      <c r="B84" s="562"/>
      <c r="C84" s="562"/>
      <c r="D84" s="562"/>
      <c r="E84" s="562"/>
      <c r="F84" s="562"/>
      <c r="G84" s="567"/>
    </row>
    <row r="85" spans="1:7" ht="14.25" customHeight="1" hidden="1">
      <c r="A85" s="566"/>
      <c r="B85" s="562"/>
      <c r="C85" s="562"/>
      <c r="D85" s="562"/>
      <c r="E85" s="562"/>
      <c r="F85" s="562"/>
      <c r="G85" s="567"/>
    </row>
    <row r="86" spans="1:7" ht="14.25" customHeight="1" hidden="1">
      <c r="A86" s="566"/>
      <c r="B86" s="562"/>
      <c r="C86" s="562"/>
      <c r="D86" s="562"/>
      <c r="E86" s="562"/>
      <c r="F86" s="562"/>
      <c r="G86" s="567"/>
    </row>
    <row r="87" spans="1:7" ht="14.25" customHeight="1" hidden="1">
      <c r="A87" s="566"/>
      <c r="B87" s="562"/>
      <c r="C87" s="562"/>
      <c r="D87" s="562"/>
      <c r="E87" s="562"/>
      <c r="F87" s="562"/>
      <c r="G87" s="567"/>
    </row>
    <row r="88" spans="1:7" ht="14.25" customHeight="1" hidden="1">
      <c r="A88" s="566"/>
      <c r="B88" s="562"/>
      <c r="C88" s="562"/>
      <c r="D88" s="562"/>
      <c r="E88" s="562"/>
      <c r="F88" s="562"/>
      <c r="G88" s="567"/>
    </row>
    <row r="89" spans="1:7" ht="14.25" customHeight="1" hidden="1">
      <c r="A89" s="566"/>
      <c r="B89" s="562"/>
      <c r="C89" s="562"/>
      <c r="D89" s="562"/>
      <c r="E89" s="562"/>
      <c r="F89" s="562"/>
      <c r="G89" s="567"/>
    </row>
    <row r="90" spans="1:7" ht="14.25" customHeight="1" hidden="1">
      <c r="A90" s="566"/>
      <c r="B90" s="562"/>
      <c r="C90" s="562"/>
      <c r="D90" s="562"/>
      <c r="E90" s="562"/>
      <c r="F90" s="562"/>
      <c r="G90" s="567"/>
    </row>
    <row r="91" spans="1:7" ht="14.25" customHeight="1" hidden="1">
      <c r="A91" s="566"/>
      <c r="B91" s="562"/>
      <c r="C91" s="562"/>
      <c r="D91" s="562"/>
      <c r="E91" s="562"/>
      <c r="F91" s="562"/>
      <c r="G91" s="567"/>
    </row>
    <row r="92" spans="1:7" ht="14.25" customHeight="1" hidden="1">
      <c r="A92" s="566"/>
      <c r="B92" s="562"/>
      <c r="C92" s="562"/>
      <c r="D92" s="562"/>
      <c r="E92" s="562"/>
      <c r="F92" s="562"/>
      <c r="G92" s="567"/>
    </row>
    <row r="93" spans="1:7" ht="14.25" customHeight="1" hidden="1">
      <c r="A93" s="566"/>
      <c r="B93" s="562"/>
      <c r="C93" s="562"/>
      <c r="D93" s="562"/>
      <c r="E93" s="562"/>
      <c r="F93" s="562"/>
      <c r="G93" s="567"/>
    </row>
    <row r="94" spans="1:7" ht="14.25" customHeight="1" hidden="1">
      <c r="A94" s="566"/>
      <c r="B94" s="562"/>
      <c r="C94" s="562"/>
      <c r="D94" s="562"/>
      <c r="E94" s="562"/>
      <c r="F94" s="562"/>
      <c r="G94" s="567"/>
    </row>
    <row r="95" spans="1:8" ht="15">
      <c r="A95" s="568" t="s">
        <v>261</v>
      </c>
      <c r="B95" s="561">
        <v>5293293</v>
      </c>
      <c r="C95" s="561">
        <v>5637038.08072761</v>
      </c>
      <c r="D95" s="561">
        <v>5637038.08072761</v>
      </c>
      <c r="E95" s="561">
        <v>5401673</v>
      </c>
      <c r="F95" s="561">
        <v>-235365.0807276098</v>
      </c>
      <c r="G95" s="569">
        <v>95.82466754070198</v>
      </c>
      <c r="H95" s="534"/>
    </row>
    <row r="96" spans="1:9" ht="14.25">
      <c r="A96" s="566" t="s">
        <v>241</v>
      </c>
      <c r="B96" s="562">
        <v>4166767</v>
      </c>
      <c r="C96" s="562">
        <v>4546341.299873863</v>
      </c>
      <c r="D96" s="562">
        <v>4546341.299873863</v>
      </c>
      <c r="E96" s="562">
        <v>3992028</v>
      </c>
      <c r="F96" s="562">
        <v>-554313.2998738633</v>
      </c>
      <c r="G96" s="570">
        <v>87.80748599122458</v>
      </c>
      <c r="I96" s="534"/>
    </row>
    <row r="97" spans="1:7" ht="14.25">
      <c r="A97" s="566" t="s">
        <v>78</v>
      </c>
      <c r="B97" s="562"/>
      <c r="C97" s="562"/>
      <c r="D97" s="562"/>
      <c r="E97" s="562"/>
      <c r="F97" s="562"/>
      <c r="G97" s="567"/>
    </row>
    <row r="98" spans="1:7" ht="14.25">
      <c r="A98" s="566" t="s">
        <v>233</v>
      </c>
      <c r="B98" s="562">
        <v>1232239</v>
      </c>
      <c r="C98" s="562">
        <v>1302392.186151497</v>
      </c>
      <c r="D98" s="562">
        <v>1302392.186151497</v>
      </c>
      <c r="E98" s="562">
        <v>1172306</v>
      </c>
      <c r="F98" s="562">
        <v>-130086.18615149707</v>
      </c>
      <c r="G98" s="570">
        <v>90.01175010609552</v>
      </c>
    </row>
    <row r="99" spans="1:7" ht="14.25">
      <c r="A99" s="566" t="s">
        <v>242</v>
      </c>
      <c r="B99" s="562">
        <v>2675297</v>
      </c>
      <c r="C99" s="562">
        <v>2960624.70955321</v>
      </c>
      <c r="D99" s="562">
        <v>2960624.70955321</v>
      </c>
      <c r="E99" s="562">
        <v>2561557</v>
      </c>
      <c r="F99" s="562">
        <v>-399067.70955321006</v>
      </c>
      <c r="G99" s="570">
        <v>86.52082757177847</v>
      </c>
    </row>
    <row r="100" spans="1:7" ht="14.25">
      <c r="A100" s="566" t="s">
        <v>262</v>
      </c>
      <c r="B100" s="562">
        <v>235990</v>
      </c>
      <c r="C100" s="562">
        <v>254029.90772090552</v>
      </c>
      <c r="D100" s="562">
        <v>254029.90772090552</v>
      </c>
      <c r="E100" s="562">
        <v>232492</v>
      </c>
      <c r="F100" s="562">
        <v>-21537.907720905525</v>
      </c>
      <c r="G100" s="570">
        <v>91.52150708783135</v>
      </c>
    </row>
    <row r="101" spans="1:7" ht="14.25">
      <c r="A101" s="566" t="s">
        <v>263</v>
      </c>
      <c r="B101" s="562">
        <v>23241</v>
      </c>
      <c r="C101" s="562">
        <v>29294.496448250677</v>
      </c>
      <c r="D101" s="562">
        <v>29294.496448250677</v>
      </c>
      <c r="E101" s="562">
        <v>25673</v>
      </c>
      <c r="F101" s="562">
        <v>-3621.4964482506766</v>
      </c>
      <c r="G101" s="570">
        <v>87.63762178111467</v>
      </c>
    </row>
    <row r="102" spans="1:7" ht="14.25">
      <c r="A102" s="566" t="s">
        <v>313</v>
      </c>
      <c r="B102" s="562">
        <v>132294</v>
      </c>
      <c r="C102" s="562">
        <v>231494.39022771028</v>
      </c>
      <c r="D102" s="562">
        <v>231494.39022771028</v>
      </c>
      <c r="E102" s="562">
        <v>108778</v>
      </c>
      <c r="F102" s="562">
        <v>-122716.39022771028</v>
      </c>
      <c r="G102" s="570">
        <v>46.98947559506739</v>
      </c>
    </row>
    <row r="103" spans="1:7" ht="14.25">
      <c r="A103" s="566" t="s">
        <v>314</v>
      </c>
      <c r="B103" s="562">
        <v>146840</v>
      </c>
      <c r="C103" s="562">
        <v>174471.6191993627</v>
      </c>
      <c r="D103" s="562">
        <v>174471.6191993627</v>
      </c>
      <c r="E103" s="562">
        <v>169722</v>
      </c>
      <c r="F103" s="562">
        <v>-4749.6191993627</v>
      </c>
      <c r="G103" s="570">
        <v>97.27771243187955</v>
      </c>
    </row>
    <row r="104" spans="1:7" ht="14.25">
      <c r="A104" s="566" t="s">
        <v>315</v>
      </c>
      <c r="B104" s="562">
        <v>683</v>
      </c>
      <c r="C104" s="562">
        <v>1716.523932815508</v>
      </c>
      <c r="D104" s="562">
        <v>1716.523932815508</v>
      </c>
      <c r="E104" s="562">
        <v>1350</v>
      </c>
      <c r="F104" s="562">
        <v>-366.52393281550803</v>
      </c>
      <c r="G104" s="570">
        <v>78.64731590346535</v>
      </c>
    </row>
    <row r="105" spans="1:7" ht="14.25">
      <c r="A105" s="566" t="s">
        <v>316</v>
      </c>
      <c r="B105" s="562">
        <v>4358</v>
      </c>
      <c r="C105" s="562">
        <v>4282.015534754032</v>
      </c>
      <c r="D105" s="562">
        <v>4282.015534754032</v>
      </c>
      <c r="E105" s="562">
        <v>3630</v>
      </c>
      <c r="F105" s="562">
        <v>-652.0155347540322</v>
      </c>
      <c r="G105" s="570">
        <v>84.77316279069768</v>
      </c>
    </row>
    <row r="106" spans="1:7" ht="14.25">
      <c r="A106" s="566" t="s">
        <v>317</v>
      </c>
      <c r="B106" s="562">
        <v>229632</v>
      </c>
      <c r="C106" s="562">
        <v>149372.6349332802</v>
      </c>
      <c r="D106" s="562">
        <v>149372.6349332802</v>
      </c>
      <c r="E106" s="562">
        <v>212529</v>
      </c>
      <c r="F106" s="562">
        <v>63156.365066719794</v>
      </c>
      <c r="G106" s="570">
        <v>142.28108120000002</v>
      </c>
    </row>
    <row r="107" spans="1:7" ht="14.25">
      <c r="A107" s="566" t="s">
        <v>318</v>
      </c>
      <c r="B107" s="562">
        <v>586481</v>
      </c>
      <c r="C107" s="562">
        <v>514717.32058686856</v>
      </c>
      <c r="D107" s="562">
        <v>514717.32058686856</v>
      </c>
      <c r="E107" s="562">
        <v>884044</v>
      </c>
      <c r="F107" s="562">
        <v>369326.67941313144</v>
      </c>
      <c r="G107" s="570">
        <v>171.75330315133633</v>
      </c>
    </row>
    <row r="108" spans="1:7" ht="14.25">
      <c r="A108" s="566" t="s">
        <v>321</v>
      </c>
      <c r="B108" s="562">
        <v>22258</v>
      </c>
      <c r="C108" s="562">
        <v>11080.428865431852</v>
      </c>
      <c r="D108" s="562">
        <v>11080.428865431852</v>
      </c>
      <c r="E108" s="562">
        <v>25126</v>
      </c>
      <c r="F108" s="562">
        <v>14045.571134568148</v>
      </c>
      <c r="G108" s="570">
        <v>226.76017602880694</v>
      </c>
    </row>
    <row r="109" spans="1:7" ht="14.25" customHeight="1">
      <c r="A109" s="566" t="s">
        <v>322</v>
      </c>
      <c r="B109" s="562">
        <v>3682</v>
      </c>
      <c r="C109" s="562">
        <v>3278.1482772356103</v>
      </c>
      <c r="D109" s="562">
        <v>3278.1482772356103</v>
      </c>
      <c r="E109" s="562">
        <v>3802</v>
      </c>
      <c r="F109" s="562">
        <v>523.8517227643897</v>
      </c>
      <c r="G109" s="570">
        <v>115.98011067413164</v>
      </c>
    </row>
    <row r="110" spans="1:7" ht="14.25" customHeight="1">
      <c r="A110" s="566" t="s">
        <v>323</v>
      </c>
      <c r="B110" s="562">
        <v>298</v>
      </c>
      <c r="C110" s="562">
        <v>283.69929628891987</v>
      </c>
      <c r="D110" s="562">
        <v>283.69929628891987</v>
      </c>
      <c r="E110" s="562">
        <v>324</v>
      </c>
      <c r="F110" s="562">
        <v>40.30070371108013</v>
      </c>
      <c r="G110" s="570">
        <v>114.20542956512583</v>
      </c>
    </row>
    <row r="111" spans="1:7" ht="14.25" customHeight="1" thickBot="1">
      <c r="A111" s="572" t="s">
        <v>324</v>
      </c>
      <c r="B111" s="573"/>
      <c r="C111" s="573"/>
      <c r="D111" s="573"/>
      <c r="E111" s="573">
        <v>340</v>
      </c>
      <c r="F111" s="573">
        <v>340</v>
      </c>
      <c r="G111" s="574"/>
    </row>
    <row r="112" spans="5:6" ht="14.25">
      <c r="E112" s="534"/>
      <c r="F112" s="534"/>
    </row>
    <row r="113" spans="5:6" ht="14.25">
      <c r="E113" s="534"/>
      <c r="F113" s="534"/>
    </row>
    <row r="114" spans="5:6" ht="14.25">
      <c r="E114" s="534"/>
      <c r="F114" s="534"/>
    </row>
    <row r="115" spans="5:6" ht="14.25">
      <c r="E115" s="534"/>
      <c r="F115" s="534"/>
    </row>
    <row r="117" spans="5:6" ht="14.25">
      <c r="E117" s="534"/>
      <c r="F117" s="534"/>
    </row>
  </sheetData>
  <printOptions/>
  <pageMargins left="1.3385826771653544" right="0.5905511811023623" top="0.8661417322834646" bottom="0.4724409448818898" header="0" footer="0"/>
  <pageSetup fitToHeight="1" fitToWidth="1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vitkovska_e</cp:lastModifiedBy>
  <cp:lastPrinted>2010-03-26T09:33:44Z</cp:lastPrinted>
  <dcterms:created xsi:type="dcterms:W3CDTF">2001-01-30T12:57:08Z</dcterms:created>
  <dcterms:modified xsi:type="dcterms:W3CDTF">2010-03-26T09:34:32Z</dcterms:modified>
  <cp:category/>
  <cp:version/>
  <cp:contentType/>
  <cp:contentStatus/>
</cp:coreProperties>
</file>