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<sst xmlns="http://schemas.openxmlformats.org/spreadsheetml/2006/main" count="26" uniqueCount="26">
  <si>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Vysoká škola</t>
  </si>
  <si>
    <t>UK Bratislava</t>
  </si>
  <si>
    <t>UPJŠ Košice</t>
  </si>
  <si>
    <t>PU Prešov</t>
  </si>
  <si>
    <t>UCM Trnava</t>
  </si>
  <si>
    <t>UVL Košice</t>
  </si>
  <si>
    <t>UKF Nitra</t>
  </si>
  <si>
    <t>UMB B.Bystrica</t>
  </si>
  <si>
    <t>TvU Trnava</t>
  </si>
  <si>
    <t>STU Bratislava</t>
  </si>
  <si>
    <t>TU Košice</t>
  </si>
  <si>
    <t>ŽU Žilina</t>
  </si>
  <si>
    <t>TUAD Trenčín</t>
  </si>
  <si>
    <t>EU Bratislava</t>
  </si>
  <si>
    <t>SPU Nitra</t>
  </si>
  <si>
    <t>TU Zvolen</t>
  </si>
  <si>
    <t>VŠMU Bratislava</t>
  </si>
  <si>
    <t>VŠVU Bratislava</t>
  </si>
  <si>
    <t>AU B.Bystrica</t>
  </si>
  <si>
    <t>KU Ružomberok</t>
  </si>
  <si>
    <t>Spolu</t>
  </si>
  <si>
    <t>Rok 2000</t>
  </si>
  <si>
    <t>Rok 2001</t>
  </si>
  <si>
    <t>Rok 2002</t>
  </si>
  <si>
    <t>Rok 2003</t>
  </si>
  <si>
    <t>Tabuľka č. 6: Počty vydaných hlavných jedál v študentských jedálňach v rokoch 2000 - 2003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</si>
</sst>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 indent="1"/>
    </xf>
    <xf numFmtId="3" fontId="2" fillId="0" borderId="7" xfId="0" applyNumberFormat="1" applyFont="1" applyBorder="1" applyAlignment="1">
      <alignment horizontal="right" vertical="center" wrapText="1" indent="1"/>
    </xf>
    <xf numFmtId="3" fontId="2" fillId="0" borderId="0" xfId="0" applyNumberFormat="1" applyFont="1" applyBorder="1" applyAlignment="1">
      <alignment horizontal="right" vertical="center" wrapText="1" indent="1"/>
    </xf>
    <xf numFmtId="3" fontId="2" fillId="0" borderId="3" xfId="0" applyNumberFormat="1" applyFont="1" applyBorder="1" applyAlignment="1">
      <alignment horizontal="right" vertical="center" wrapText="1" indent="1"/>
    </xf>
    <xf numFmtId="3" fontId="1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7.8515625" style="2" customWidth="1"/>
    <col min="2" max="5" width="20.140625" style="3" customWidth="1"/>
    <col min="6" max="16384" width="9.140625" style="4" customWidth="1"/>
  </cols>
  <sheetData>
    <row r="1" spans="1:5" ht="46.5" customHeight="1" thickBot="1">
      <c r="A1" s="18" t="s">
        <v>25</v>
      </c>
      <c r="B1" s="19"/>
      <c r="C1" s="19"/>
      <c r="D1" s="19"/>
      <c r="E1" s="20"/>
    </row>
    <row r="2" spans="1:5" s="1" customFormat="1" ht="24.75" customHeight="1" thickBot="1">
      <c r="A2" s="14" t="s">
        <v>0</v>
      </c>
      <c r="B2" s="5" t="s">
        <v>21</v>
      </c>
      <c r="C2" s="5" t="s">
        <v>22</v>
      </c>
      <c r="D2" s="5" t="s">
        <v>23</v>
      </c>
      <c r="E2" s="6" t="s">
        <v>24</v>
      </c>
    </row>
    <row r="3" spans="1:5" ht="15.75">
      <c r="A3" s="15" t="s">
        <v>1</v>
      </c>
      <c r="B3" s="10">
        <f>659507+40720+239246+35522</f>
        <v>974995</v>
      </c>
      <c r="C3" s="10">
        <f>646929+20432+212756+35376</f>
        <v>915493</v>
      </c>
      <c r="D3" s="10">
        <f>461216+8351+175255+31750</f>
        <v>676572</v>
      </c>
      <c r="E3" s="11">
        <f>394654+30+86210+13228</f>
        <v>494122</v>
      </c>
    </row>
    <row r="4" spans="1:5" ht="15.75">
      <c r="A4" s="16" t="s">
        <v>2</v>
      </c>
      <c r="B4" s="12">
        <f>60001+71</f>
        <v>60072</v>
      </c>
      <c r="C4" s="12">
        <f>57930+70</f>
        <v>58000</v>
      </c>
      <c r="D4" s="12">
        <f>57292+9593+0</f>
        <v>66885</v>
      </c>
      <c r="E4" s="13">
        <f>37341+16760</f>
        <v>54101</v>
      </c>
    </row>
    <row r="5" spans="1:5" ht="15.75">
      <c r="A5" s="16" t="s">
        <v>3</v>
      </c>
      <c r="B5" s="12">
        <f>122555+14404+57746</f>
        <v>194705</v>
      </c>
      <c r="C5" s="12">
        <f>102134+8253+48765</f>
        <v>159152</v>
      </c>
      <c r="D5" s="12">
        <f>77985+1628+47179</f>
        <v>126792</v>
      </c>
      <c r="E5" s="13">
        <f>66681+49139</f>
        <v>115820</v>
      </c>
    </row>
    <row r="6" spans="1:5" ht="15.75">
      <c r="A6" s="16" t="s">
        <v>4</v>
      </c>
      <c r="B6" s="12">
        <f>12228</f>
        <v>12228</v>
      </c>
      <c r="C6" s="12">
        <f>17777</f>
        <v>17777</v>
      </c>
      <c r="D6" s="12">
        <f>15930</f>
        <v>15930</v>
      </c>
      <c r="E6" s="13">
        <f>18645</f>
        <v>18645</v>
      </c>
    </row>
    <row r="7" spans="1:5" ht="15.75">
      <c r="A7" s="16" t="s">
        <v>5</v>
      </c>
      <c r="B7" s="12">
        <f>60963+1097</f>
        <v>62060</v>
      </c>
      <c r="C7" s="12">
        <f>45446+409</f>
        <v>45855</v>
      </c>
      <c r="D7" s="12">
        <f>21498</f>
        <v>21498</v>
      </c>
      <c r="E7" s="13">
        <f>9153</f>
        <v>9153</v>
      </c>
    </row>
    <row r="8" spans="1:5" ht="15.75">
      <c r="A8" s="16" t="s">
        <v>6</v>
      </c>
      <c r="B8" s="12">
        <f>49921</f>
        <v>49921</v>
      </c>
      <c r="C8" s="12">
        <f>52776</f>
        <v>52776</v>
      </c>
      <c r="D8" s="12">
        <f>57470</f>
        <v>57470</v>
      </c>
      <c r="E8" s="13">
        <f>36172</f>
        <v>36172</v>
      </c>
    </row>
    <row r="9" spans="1:5" ht="15.75">
      <c r="A9" s="16" t="s">
        <v>7</v>
      </c>
      <c r="B9" s="12">
        <f>68071+10136</f>
        <v>78207</v>
      </c>
      <c r="C9" s="12">
        <f>68283+11014</f>
        <v>79297</v>
      </c>
      <c r="D9" s="12">
        <f>71098</f>
        <v>71098</v>
      </c>
      <c r="E9" s="13">
        <f>59582+213</f>
        <v>59795</v>
      </c>
    </row>
    <row r="10" spans="1:5" ht="15.75">
      <c r="A10" s="16" t="s">
        <v>8</v>
      </c>
      <c r="B10" s="12">
        <f>24368</f>
        <v>24368</v>
      </c>
      <c r="C10" s="12">
        <v>27177</v>
      </c>
      <c r="D10" s="12">
        <f>17106</f>
        <v>17106</v>
      </c>
      <c r="E10" s="13">
        <v>11489</v>
      </c>
    </row>
    <row r="11" spans="1:5" ht="15.75">
      <c r="A11" s="16" t="s">
        <v>9</v>
      </c>
      <c r="B11" s="12">
        <f>553495+74987</f>
        <v>628482</v>
      </c>
      <c r="C11" s="12">
        <f>453884+51283</f>
        <v>505167</v>
      </c>
      <c r="D11" s="12">
        <f>331539+10859</f>
        <v>342398</v>
      </c>
      <c r="E11" s="13">
        <f>282872+1520</f>
        <v>284392</v>
      </c>
    </row>
    <row r="12" spans="1:5" ht="15.75">
      <c r="A12" s="16" t="s">
        <v>10</v>
      </c>
      <c r="B12" s="12">
        <f>281375+165</f>
        <v>281540</v>
      </c>
      <c r="C12" s="12">
        <f>282895</f>
        <v>282895</v>
      </c>
      <c r="D12" s="12">
        <f>293795</f>
        <v>293795</v>
      </c>
      <c r="E12" s="13">
        <f>363217</f>
        <v>363217</v>
      </c>
    </row>
    <row r="13" spans="1:5" ht="15.75">
      <c r="A13" s="16" t="s">
        <v>11</v>
      </c>
      <c r="B13" s="12">
        <f>157729</f>
        <v>157729</v>
      </c>
      <c r="C13" s="12">
        <f>154634</f>
        <v>154634</v>
      </c>
      <c r="D13" s="12">
        <f>151100</f>
        <v>151100</v>
      </c>
      <c r="E13" s="13">
        <f>130762</f>
        <v>130762</v>
      </c>
    </row>
    <row r="14" spans="1:5" ht="15.75">
      <c r="A14" s="16" t="s">
        <v>12</v>
      </c>
      <c r="B14" s="12">
        <f>17200</f>
        <v>17200</v>
      </c>
      <c r="C14" s="12">
        <f>18616</f>
        <v>18616</v>
      </c>
      <c r="D14" s="12">
        <f>23747</f>
        <v>23747</v>
      </c>
      <c r="E14" s="13">
        <f>15293</f>
        <v>15293</v>
      </c>
    </row>
    <row r="15" spans="1:5" ht="15.75">
      <c r="A15" s="16" t="s">
        <v>13</v>
      </c>
      <c r="B15" s="12">
        <f>129995+27305</f>
        <v>157300</v>
      </c>
      <c r="C15" s="12">
        <f>140581+38317</f>
        <v>178898</v>
      </c>
      <c r="D15" s="12">
        <f>131607+24749</f>
        <v>156356</v>
      </c>
      <c r="E15" s="13">
        <f>123043+27600</f>
        <v>150643</v>
      </c>
    </row>
    <row r="16" spans="1:5" ht="15.75">
      <c r="A16" s="16" t="s">
        <v>14</v>
      </c>
      <c r="B16" s="12">
        <f>177777+1385</f>
        <v>179162</v>
      </c>
      <c r="C16" s="12">
        <f>105206+837</f>
        <v>106043</v>
      </c>
      <c r="D16" s="12">
        <f>99829</f>
        <v>99829</v>
      </c>
      <c r="E16" s="13">
        <f>73478</f>
        <v>73478</v>
      </c>
    </row>
    <row r="17" spans="1:5" ht="15.75">
      <c r="A17" s="16" t="s">
        <v>15</v>
      </c>
      <c r="B17" s="12">
        <f>105389+57</f>
        <v>105446</v>
      </c>
      <c r="C17" s="12">
        <f>97831</f>
        <v>97831</v>
      </c>
      <c r="D17" s="12">
        <f>95665</f>
        <v>95665</v>
      </c>
      <c r="E17" s="13">
        <f>120691</f>
        <v>120691</v>
      </c>
    </row>
    <row r="18" spans="1:5" ht="15.75">
      <c r="A18" s="16" t="s">
        <v>16</v>
      </c>
      <c r="B18" s="12"/>
      <c r="C18" s="12"/>
      <c r="D18" s="12"/>
      <c r="E18" s="13"/>
    </row>
    <row r="19" spans="1:5" ht="15.75">
      <c r="A19" s="16" t="s">
        <v>17</v>
      </c>
      <c r="B19" s="12"/>
      <c r="C19" s="12"/>
      <c r="D19" s="12"/>
      <c r="E19" s="13"/>
    </row>
    <row r="20" spans="1:5" ht="15.75">
      <c r="A20" s="16" t="s">
        <v>18</v>
      </c>
      <c r="B20" s="12"/>
      <c r="C20" s="12"/>
      <c r="D20" s="12"/>
      <c r="E20" s="13"/>
    </row>
    <row r="21" spans="1:5" ht="15.75">
      <c r="A21" s="16" t="s">
        <v>19</v>
      </c>
      <c r="B21" s="12"/>
      <c r="C21" s="12"/>
      <c r="D21" s="12">
        <v>21001</v>
      </c>
      <c r="E21" s="13">
        <f>66958+14142</f>
        <v>81100</v>
      </c>
    </row>
    <row r="22" spans="1:5" ht="15.75">
      <c r="A22" s="16"/>
      <c r="E22" s="7"/>
    </row>
    <row r="23" spans="1:5" ht="16.5" thickBot="1">
      <c r="A23" s="17" t="s">
        <v>20</v>
      </c>
      <c r="B23" s="8">
        <f>SUM(B3:B21)</f>
        <v>2983415</v>
      </c>
      <c r="C23" s="8">
        <f>SUM(C3:C21)</f>
        <v>2699611</v>
      </c>
      <c r="D23" s="8">
        <f>SUM(D3:D21)</f>
        <v>2237242</v>
      </c>
      <c r="E23" s="9">
        <f>SUM(E3:E21)</f>
        <v>2018873</v>
      </c>
    </row>
  </sheetData>
  <mergeCells count="1">
    <mergeCell ref="A1:E1"/>
  </mergeCells>
  <printOptions gridLines="1"/>
  <pageMargins left="1.87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Mederly</dc:creator>
  <cp:keywords/>
  <dc:description/>
  <cp:lastModifiedBy>sulik</cp:lastModifiedBy>
  <cp:lastPrinted>2004-04-20T06:05:43Z</cp:lastPrinted>
  <dcterms:created xsi:type="dcterms:W3CDTF">2004-04-13T04:13:08Z</dcterms:created>
  <dcterms:modified xsi:type="dcterms:W3CDTF">2004-04-21T09:11:35Z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-1397520527</vt:i4>
  </property>
  <property fmtid="{D5CDD505-2E9C-101B-9397-08002B2CF9AE}" pid="3" name="_EmailSubject">
    <vt:lpwstr>T8X_jedla.xls</vt:lpwstr>
  </property>
  <property fmtid="{D5CDD505-2E9C-101B-9397-08002B2CF9AE}" pid="4" name="_AuthorEmail">
    <vt:lpwstr>gondarova@education.gov.sk</vt:lpwstr>
  </property>
  <property fmtid="{D5CDD505-2E9C-101B-9397-08002B2CF9AE}" pid="5" name="_AuthorEmailDisplayName">
    <vt:lpwstr>Beata Gondárová</vt:lpwstr>
  </property>
  <property fmtid="{D5CDD505-2E9C-101B-9397-08002B2CF9AE}" pid="6" name="_ReviewingToolsShownOnce">
    <vt:lpwstr/>
  </property>
</Properties>
</file>