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65" activeTab="0"/>
  </bookViews>
  <sheets>
    <sheet name="programy" sheetId="1" r:id="rId1"/>
  </sheets>
  <definedNames/>
  <calcPr fullCalcOnLoad="1"/>
</workbook>
</file>

<file path=xl/sharedStrings.xml><?xml version="1.0" encoding="utf-8"?>
<sst xmlns="http://schemas.openxmlformats.org/spreadsheetml/2006/main" count="192" uniqueCount="166">
  <si>
    <t>Kód</t>
  </si>
  <si>
    <t>Názov programu</t>
  </si>
  <si>
    <t>programu</t>
  </si>
  <si>
    <t>07C</t>
  </si>
  <si>
    <t>Sociálna inklúzia</t>
  </si>
  <si>
    <t>07C01</t>
  </si>
  <si>
    <t>07C02</t>
  </si>
  <si>
    <t>- Podpora rodiny</t>
  </si>
  <si>
    <t>07C0201</t>
  </si>
  <si>
    <t xml:space="preserve">  - Prídavok na dieťa</t>
  </si>
  <si>
    <t>07C0202</t>
  </si>
  <si>
    <t xml:space="preserve">  - Rodičovský príspevok</t>
  </si>
  <si>
    <t>07C0206</t>
  </si>
  <si>
    <t>07C03</t>
  </si>
  <si>
    <t>- Kompenzácia sociálnych dôsledkov ŤZP</t>
  </si>
  <si>
    <t>07C04</t>
  </si>
  <si>
    <t>- Iniciatívy v oblasti sociálnej inklúzie</t>
  </si>
  <si>
    <t>07C040A</t>
  </si>
  <si>
    <t>- Nesystémové dávky sociálneho poistenia</t>
  </si>
  <si>
    <t>07E</t>
  </si>
  <si>
    <t>Tvorba a implementácia politík</t>
  </si>
  <si>
    <t>07E03</t>
  </si>
  <si>
    <t>- Riadiaca, koncepčná a výskumná činnosť</t>
  </si>
  <si>
    <t>07E04</t>
  </si>
  <si>
    <t>- Výkon št. správy na úseku soc. vecí, rodiny, práce a zamestnanosti</t>
  </si>
  <si>
    <t xml:space="preserve">07 </t>
  </si>
  <si>
    <t>Spolu</t>
  </si>
  <si>
    <t>06G02</t>
  </si>
  <si>
    <t>Kvalita služieb zamestnanosti</t>
  </si>
  <si>
    <t>06G0204</t>
  </si>
  <si>
    <t>06G0206</t>
  </si>
  <si>
    <t xml:space="preserve"> - Opatrenie iniciatívy EQUAL</t>
  </si>
  <si>
    <t>06G0207</t>
  </si>
  <si>
    <t xml:space="preserve"> - Modernizácia a zvýšenie rozsahu a kvality služieb zamestnanosti </t>
  </si>
  <si>
    <t>06G0208</t>
  </si>
  <si>
    <t xml:space="preserve"> - Rozvoj aktivačných programov uchádzačov o zamestnanie</t>
  </si>
  <si>
    <t>06G03</t>
  </si>
  <si>
    <t>Technická pomoc - MPSVR SR</t>
  </si>
  <si>
    <t>06G0303</t>
  </si>
  <si>
    <t xml:space="preserve"> - Technická pomoc EQUAL</t>
  </si>
  <si>
    <t>06G0306</t>
  </si>
  <si>
    <t>06G0307</t>
  </si>
  <si>
    <t>06G0308</t>
  </si>
  <si>
    <t>06G0309</t>
  </si>
  <si>
    <t>06G04</t>
  </si>
  <si>
    <t>06G0401</t>
  </si>
  <si>
    <t>06G0402</t>
  </si>
  <si>
    <t>06G0403</t>
  </si>
  <si>
    <t>06G0404</t>
  </si>
  <si>
    <t>06G0406</t>
  </si>
  <si>
    <t xml:space="preserve"> - Odstránenie prekážok rovnosti mužov a žien na trhu práce s dôrazom na</t>
  </si>
  <si>
    <t>06G0407</t>
  </si>
  <si>
    <t>06G0408</t>
  </si>
  <si>
    <t xml:space="preserve"> - Rozvoj vzdelávania a prípravy uchádzačov o zamestnanie s cieľom zlepšiť</t>
  </si>
  <si>
    <t>ich možnosti na trhu práce - opatrenie 1.3. SOP ĽZ</t>
  </si>
  <si>
    <t>06G0409</t>
  </si>
  <si>
    <t xml:space="preserve"> </t>
  </si>
  <si>
    <t>06G040B</t>
  </si>
  <si>
    <t xml:space="preserve"> - Systémy na prepojenie odborného vzdelávania a prípravy s trhom práce</t>
  </si>
  <si>
    <t>06H09</t>
  </si>
  <si>
    <t>06</t>
  </si>
  <si>
    <t>- Pomoc v hmotnej núdzi</t>
  </si>
  <si>
    <t xml:space="preserve">  - Dávka v hmotnej núdzi</t>
  </si>
  <si>
    <t xml:space="preserve">  - Dotácia na výkon osobitného príjemcu</t>
  </si>
  <si>
    <t xml:space="preserve">  - Dotácia na stravu pre dieťa v hmotnej núdzi   </t>
  </si>
  <si>
    <t xml:space="preserve">  - Dotácia na školské potreby pre dieťa v hmotnej núdzi</t>
  </si>
  <si>
    <t xml:space="preserve">  - Dotácia na štipendium pre dieťa v hmotnej núdzi</t>
  </si>
  <si>
    <t xml:space="preserve">  - Ostatné príspevky na podporu rodiny</t>
  </si>
  <si>
    <t xml:space="preserve">  - Náhradné výživné</t>
  </si>
  <si>
    <t xml:space="preserve">  - Ostatné iniciatívy</t>
  </si>
  <si>
    <t>07E0401</t>
  </si>
  <si>
    <t xml:space="preserve">  - Špecializovaná štátna správa</t>
  </si>
  <si>
    <t>07E0402</t>
  </si>
  <si>
    <t xml:space="preserve">  - Ostatná štátna správa</t>
  </si>
  <si>
    <t>Medzirezortné programy a podprogramy, ktorých je gestorom a účastníkom</t>
  </si>
  <si>
    <t xml:space="preserve"> - opatrenie 1.2. SPD cieľ 3</t>
  </si>
  <si>
    <t xml:space="preserve"> - Skvalitnenie služieb poskytovaných inštitúciami služieb zamestnanosti</t>
  </si>
  <si>
    <t>- podopatrenie 1.1.A SOP ĽZ</t>
  </si>
  <si>
    <t>- podopatrenie 1.1.B SOP ĽZ</t>
  </si>
  <si>
    <t xml:space="preserve"> - Limitovaná technická pomoc SPD cieľ 3</t>
  </si>
  <si>
    <t xml:space="preserve"> - Nelimitovaná technická pomoc - SPD cieľ 3</t>
  </si>
  <si>
    <t xml:space="preserve"> - Limitovaná technická pomoc SOP ĽZ</t>
  </si>
  <si>
    <t xml:space="preserve"> - Nelimitovaná technická pomoc SOP ĽZ</t>
  </si>
  <si>
    <t>Aktívna politika trhu práce a zvýšenie zamestnateľnosti - MPSVR SR</t>
  </si>
  <si>
    <t xml:space="preserve"> - Uľah.vstupu a návratu uch. o zam. na trh práce a s osobitným dôrazom na </t>
  </si>
  <si>
    <t xml:space="preserve">znevýh.uch. o zam. prostred. podpory tv. prac.miest a SZČ - opatr.1.2. SOP ĽZ </t>
  </si>
  <si>
    <t xml:space="preserve"> - Zvýš.zamestnateľ. znevýhod.skupín na trhu práce a skupín ohroz.soc.</t>
  </si>
  <si>
    <t>vylúčením - opatrenie 1.1. SPD cieľ 3</t>
  </si>
  <si>
    <t xml:space="preserve"> - Zvýšenie rozsahu, zlepšenie a širšie poskytovanie ďalšieho vzdel. s cieľom </t>
  </si>
  <si>
    <t>zlepšiť kvalifikáciu a adaptabilitu u zamestnancov - opatrenie 3.2. SOP ĽZ</t>
  </si>
  <si>
    <t>- podopatrenie 3.3.B SOP ĽZ</t>
  </si>
  <si>
    <t>Podprogramy, ktoré kapitola rieši ako účastník medzirezortného programu</t>
  </si>
  <si>
    <t>Schválený</t>
  </si>
  <si>
    <t>rozpočet</t>
  </si>
  <si>
    <t xml:space="preserve"> - Zlepšenie zamestnateľnosti sk. ohroz. soc. vylúčením - opatr.2.1. SOP ĽZ</t>
  </si>
  <si>
    <t>SR</t>
  </si>
  <si>
    <t>Upravený</t>
  </si>
  <si>
    <t>UR</t>
  </si>
  <si>
    <t>Skutočnosť</t>
  </si>
  <si>
    <t>%</t>
  </si>
  <si>
    <t>výkazy</t>
  </si>
  <si>
    <t>06 + 07</t>
  </si>
  <si>
    <t>V ý d a v k y   s p o l u   z a   k a p i t o l u</t>
  </si>
  <si>
    <t>(tis. Sk)</t>
  </si>
  <si>
    <t>iné</t>
  </si>
  <si>
    <t>07C0101</t>
  </si>
  <si>
    <t>07C0102</t>
  </si>
  <si>
    <t>07C0103</t>
  </si>
  <si>
    <t>07C0104</t>
  </si>
  <si>
    <t>07C0105</t>
  </si>
  <si>
    <t>Hospodárska mobilizácia MPSVR SR (gestor MH SR)</t>
  </si>
  <si>
    <t>06G</t>
  </si>
  <si>
    <t>Ľudské zdroje</t>
  </si>
  <si>
    <t>07C0106</t>
  </si>
  <si>
    <t>z toho zdroj:</t>
  </si>
  <si>
    <t>07C020A</t>
  </si>
  <si>
    <t xml:space="preserve">  - Štátom platené poistné za osoby starajúce sa o dieťa</t>
  </si>
  <si>
    <t>07C040B</t>
  </si>
  <si>
    <t xml:space="preserve">  - Program podpory komunitnej sociálnej práce</t>
  </si>
  <si>
    <t>07C040C</t>
  </si>
  <si>
    <t xml:space="preserve">  - Zvýšenie zamestnateľnosti cez FSR</t>
  </si>
  <si>
    <t>07C05</t>
  </si>
  <si>
    <t>- Starostlivosť o ohrozené deti</t>
  </si>
  <si>
    <t>07C0501</t>
  </si>
  <si>
    <t>07C0502</t>
  </si>
  <si>
    <t>07C0503</t>
  </si>
  <si>
    <t>07C0504</t>
  </si>
  <si>
    <t xml:space="preserve">  - Náhradná rodinná starostlivosť</t>
  </si>
  <si>
    <t xml:space="preserve">  - Ústavná starostlivosť v štátnych detských domovoch</t>
  </si>
  <si>
    <t xml:space="preserve">  - Ústavná starostlivosť v neštátnych zariadeniach</t>
  </si>
  <si>
    <t xml:space="preserve">  - Prevencia a sanácia (MVO)</t>
  </si>
  <si>
    <t>07C06</t>
  </si>
  <si>
    <t>07E0301</t>
  </si>
  <si>
    <t>07E0302</t>
  </si>
  <si>
    <t>07E0303</t>
  </si>
  <si>
    <t xml:space="preserve">  - Aparát ministerstva</t>
  </si>
  <si>
    <t xml:space="preserve">  - Správa sociálnych dávok (úver SB)</t>
  </si>
  <si>
    <t xml:space="preserve">  - Rozvoj ľudského kapitálu (úver SB)</t>
  </si>
  <si>
    <t>zdroj 1161 - Európsky sociálny fond (prostriedky EÚ)</t>
  </si>
  <si>
    <t xml:space="preserve"> - Národné programy na rozvoj APTP a zvýšenie zamestnateľnosti</t>
  </si>
  <si>
    <t>zosúladenie rodinného a pracovného života - opatrenie 2.2. SOP ĽZ</t>
  </si>
  <si>
    <t>131</t>
  </si>
  <si>
    <t>1361</t>
  </si>
  <si>
    <t>1362</t>
  </si>
  <si>
    <t xml:space="preserve"> - Stimulovanie a skvalitň.vzdeláv. pre potreby zamestnávateľov a podnik.</t>
  </si>
  <si>
    <t>sektora - opatrenie 2.1. SPD cieľ 3</t>
  </si>
  <si>
    <t>zdroj 1162 - spolufinancovanie zo ŠR</t>
  </si>
  <si>
    <t>zdroj 1361 - Európsky sociálny fond (prostriedky EÚ) z predchádzajúcich rokov</t>
  </si>
  <si>
    <t>zdroj 1362 - spolufinancovanie zo ŠR z predchádzajúcich rokov</t>
  </si>
  <si>
    <t>06G040D</t>
  </si>
  <si>
    <t>zlepšiť kvalifikáciu a adaptabilitu zamestnancov - iné kapitoly</t>
  </si>
  <si>
    <t>1351</t>
  </si>
  <si>
    <t>1352</t>
  </si>
  <si>
    <t>zdroj 1351 - Európsky fond regionálneho rozvoja (prostriedky EÚ) z predchádzajúcich rokov</t>
  </si>
  <si>
    <t>zdroj 1352 - spolufinancovanie zo ŠR z predchádzajúcich rokov</t>
  </si>
  <si>
    <t>zdroj 111   - rozpočtové prostriedky kapitoly</t>
  </si>
  <si>
    <t>zdroj 131   - prostriedky zo ŠR z predchádzajúcich rokov</t>
  </si>
  <si>
    <t>iné zdroje  - výdavky v súlade s § 23 zákona č. 523/2004 Z. z. o rozpočtových pravidlách verejnej správy a o zmene a doplnení niektorých zákonov v znení neskorších predpisov</t>
  </si>
  <si>
    <t>06G040H</t>
  </si>
  <si>
    <t>Cezhraničná spolupráca medzi partnermi na trhu práce - MVRR SR</t>
  </si>
  <si>
    <t>12/2006 Čerpanie výdavkov kapitoly 22 - MPSVR SR podľa programového rozpočtovania</t>
  </si>
  <si>
    <t>k 31.12.2006</t>
  </si>
  <si>
    <t>07C07</t>
  </si>
  <si>
    <t>- Vianočný príspevok dôchodcom</t>
  </si>
  <si>
    <t>Príloha č. 3/1</t>
  </si>
  <si>
    <t>Príloha č. 3/2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</si>
</sst>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1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20" applyNumberFormat="1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49" fontId="1" fillId="0" borderId="2" xfId="20" applyNumberFormat="1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49" fontId="1" fillId="0" borderId="3" xfId="20" applyNumberFormat="1" applyFont="1" applyBorder="1" applyAlignment="1">
      <alignment horizontal="left"/>
      <protection/>
    </xf>
    <xf numFmtId="49" fontId="7" fillId="0" borderId="3" xfId="20" applyNumberFormat="1" applyFont="1" applyBorder="1" applyAlignment="1">
      <alignment horizontal="left"/>
      <protection/>
    </xf>
    <xf numFmtId="49" fontId="7" fillId="0" borderId="3" xfId="20" applyNumberFormat="1" applyFont="1" applyBorder="1">
      <alignment/>
      <protection/>
    </xf>
    <xf numFmtId="49" fontId="1" fillId="0" borderId="3" xfId="20" applyNumberFormat="1" applyFont="1" applyFill="1" applyBorder="1" applyAlignment="1">
      <alignment horizontal="left"/>
      <protection/>
    </xf>
    <xf numFmtId="49" fontId="7" fillId="0" borderId="3" xfId="20" applyNumberFormat="1" applyFont="1" applyFill="1" applyBorder="1">
      <alignment/>
      <protection/>
    </xf>
    <xf numFmtId="49" fontId="5" fillId="0" borderId="3" xfId="20" applyNumberFormat="1" applyFont="1" applyBorder="1" applyAlignment="1">
      <alignment horizontal="left"/>
      <protection/>
    </xf>
    <xf numFmtId="49" fontId="6" fillId="0" borderId="3" xfId="20" applyNumberFormat="1" applyFont="1" applyBorder="1">
      <alignment/>
      <protection/>
    </xf>
    <xf numFmtId="49" fontId="5" fillId="0" borderId="3" xfId="21" applyNumberFormat="1" applyFont="1" applyBorder="1" applyAlignment="1">
      <alignment horizontal="left"/>
      <protection/>
    </xf>
    <xf numFmtId="0" fontId="6" fillId="0" borderId="3" xfId="21" applyFont="1" applyBorder="1">
      <alignment/>
      <protection/>
    </xf>
    <xf numFmtId="49" fontId="1" fillId="0" borderId="3" xfId="21" applyNumberFormat="1" applyFont="1" applyBorder="1" applyAlignment="1">
      <alignment horizontal="left"/>
      <protection/>
    </xf>
    <xf numFmtId="0" fontId="7" fillId="0" borderId="3" xfId="21" applyFont="1" applyBorder="1" applyAlignment="1">
      <alignment horizontal="left"/>
      <protection/>
    </xf>
    <xf numFmtId="0" fontId="7" fillId="0" borderId="3" xfId="21" applyFont="1" applyBorder="1">
      <alignment/>
      <protection/>
    </xf>
    <xf numFmtId="49" fontId="7" fillId="0" borderId="3" xfId="21" applyNumberFormat="1" applyFont="1" applyBorder="1">
      <alignment/>
      <protection/>
    </xf>
    <xf numFmtId="49" fontId="7" fillId="0" borderId="3" xfId="21" applyNumberFormat="1" applyFont="1" applyBorder="1" applyAlignment="1">
      <alignment horizontal="left"/>
      <protection/>
    </xf>
    <xf numFmtId="0" fontId="1" fillId="0" borderId="3" xfId="0" applyFont="1" applyBorder="1" applyAlignment="1">
      <alignment/>
    </xf>
    <xf numFmtId="0" fontId="7" fillId="0" borderId="3" xfId="0" applyFont="1" applyBorder="1" applyAlignment="1">
      <alignment/>
    </xf>
    <xf numFmtId="49" fontId="7" fillId="0" borderId="3" xfId="0" applyNumberFormat="1" applyFont="1" applyBorder="1" applyAlignment="1">
      <alignment/>
    </xf>
    <xf numFmtId="49" fontId="5" fillId="0" borderId="4" xfId="21" applyNumberFormat="1" applyFont="1" applyBorder="1" applyAlignment="1">
      <alignment horizontal="left"/>
      <protection/>
    </xf>
    <xf numFmtId="0" fontId="6" fillId="0" borderId="4" xfId="21" applyFont="1" applyBorder="1">
      <alignment/>
      <protection/>
    </xf>
    <xf numFmtId="3" fontId="1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8" fillId="0" borderId="0" xfId="20" applyNumberFormat="1" applyFont="1" applyAlignment="1">
      <alignment horizontal="left"/>
      <protection/>
    </xf>
    <xf numFmtId="49" fontId="0" fillId="0" borderId="0" xfId="20" applyNumberFormat="1" applyFont="1" applyFill="1" applyBorder="1">
      <alignment/>
      <protection/>
    </xf>
    <xf numFmtId="49" fontId="5" fillId="0" borderId="6" xfId="20" applyNumberFormat="1" applyFont="1" applyBorder="1" applyAlignment="1">
      <alignment horizontal="left"/>
      <protection/>
    </xf>
    <xf numFmtId="0" fontId="6" fillId="0" borderId="6" xfId="20" applyFont="1" applyBorder="1" applyAlignment="1">
      <alignment horizontal="left"/>
      <protection/>
    </xf>
    <xf numFmtId="3" fontId="5" fillId="0" borderId="6" xfId="0" applyNumberFormat="1" applyFont="1" applyBorder="1" applyAlignment="1">
      <alignment/>
    </xf>
    <xf numFmtId="0" fontId="4" fillId="0" borderId="1" xfId="20" applyFont="1" applyBorder="1" applyAlignment="1">
      <alignment horizontal="center"/>
      <protection/>
    </xf>
    <xf numFmtId="49" fontId="1" fillId="0" borderId="4" xfId="20" applyNumberFormat="1" applyFont="1" applyBorder="1" applyAlignment="1">
      <alignment horizontal="left"/>
      <protection/>
    </xf>
    <xf numFmtId="49" fontId="7" fillId="0" borderId="4" xfId="20" applyNumberFormat="1" applyFont="1" applyBorder="1">
      <alignment/>
      <protection/>
    </xf>
    <xf numFmtId="3" fontId="1" fillId="0" borderId="4" xfId="0" applyNumberFormat="1" applyFont="1" applyBorder="1" applyAlignment="1">
      <alignment/>
    </xf>
    <xf numFmtId="49" fontId="2" fillId="0" borderId="5" xfId="20" applyNumberFormat="1" applyFont="1" applyBorder="1" applyAlignment="1">
      <alignment horizontal="left"/>
      <protection/>
    </xf>
    <xf numFmtId="49" fontId="2" fillId="0" borderId="5" xfId="20" applyNumberFormat="1" applyFont="1" applyBorder="1">
      <alignment/>
      <protection/>
    </xf>
    <xf numFmtId="3" fontId="1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49" fontId="2" fillId="0" borderId="5" xfId="21" applyNumberFormat="1" applyFont="1" applyBorder="1" applyAlignment="1">
      <alignment horizontal="left"/>
      <protection/>
    </xf>
    <xf numFmtId="0" fontId="2" fillId="0" borderId="5" xfId="21" applyFont="1" applyBorder="1">
      <alignment/>
      <protection/>
    </xf>
    <xf numFmtId="49" fontId="1" fillId="0" borderId="2" xfId="21" applyNumberFormat="1" applyFont="1" applyBorder="1" applyAlignment="1">
      <alignment horizontal="left"/>
      <protection/>
    </xf>
    <xf numFmtId="49" fontId="7" fillId="0" borderId="2" xfId="21" applyNumberFormat="1" applyFont="1" applyBorder="1">
      <alignment/>
      <protection/>
    </xf>
    <xf numFmtId="3" fontId="1" fillId="0" borderId="8" xfId="0" applyNumberFormat="1" applyFont="1" applyBorder="1" applyAlignment="1">
      <alignment/>
    </xf>
    <xf numFmtId="49" fontId="1" fillId="0" borderId="9" xfId="20" applyNumberFormat="1" applyFont="1" applyBorder="1" applyAlignment="1">
      <alignment horizontal="left"/>
      <protection/>
    </xf>
    <xf numFmtId="49" fontId="2" fillId="0" borderId="9" xfId="20" applyNumberFormat="1" applyFont="1" applyBorder="1">
      <alignment/>
      <protection/>
    </xf>
    <xf numFmtId="3" fontId="1" fillId="0" borderId="9" xfId="0" applyNumberFormat="1" applyFont="1" applyBorder="1" applyAlignment="1">
      <alignment/>
    </xf>
    <xf numFmtId="49" fontId="1" fillId="0" borderId="10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3" fontId="5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" xfId="20" applyFont="1" applyBorder="1" applyAlignment="1">
      <alignment horizontal="center"/>
      <protection/>
    </xf>
    <xf numFmtId="3" fontId="5" fillId="0" borderId="1" xfId="0" applyNumberFormat="1" applyFont="1" applyBorder="1" applyAlignment="1">
      <alignment horizontal="center"/>
    </xf>
    <xf numFmtId="0" fontId="5" fillId="0" borderId="2" xfId="20" applyFont="1" applyBorder="1" applyAlignment="1">
      <alignment horizontal="center"/>
      <protection/>
    </xf>
    <xf numFmtId="3" fontId="5" fillId="0" borderId="5" xfId="0" applyNumberFormat="1" applyFont="1" applyBorder="1" applyAlignment="1">
      <alignment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3" fontId="5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1" xfId="20" applyNumberFormat="1" applyFont="1" applyBorder="1" applyAlignment="1">
      <alignment horizontal="center"/>
      <protection/>
    </xf>
    <xf numFmtId="3" fontId="5" fillId="0" borderId="2" xfId="20" applyNumberFormat="1" applyFont="1" applyBorder="1" applyAlignment="1">
      <alignment horizontal="center"/>
      <protection/>
    </xf>
    <xf numFmtId="3" fontId="5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5" fillId="0" borderId="10" xfId="20" applyNumberFormat="1" applyFont="1" applyBorder="1" applyAlignment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49" fontId="2" fillId="0" borderId="15" xfId="20" applyNumberFormat="1" applyFont="1" applyBorder="1" applyAlignment="1">
      <alignment horizontal="left"/>
      <protection/>
    </xf>
    <xf numFmtId="49" fontId="2" fillId="0" borderId="15" xfId="20" applyNumberFormat="1" applyFont="1" applyBorder="1">
      <alignment/>
      <protection/>
    </xf>
    <xf numFmtId="3" fontId="5" fillId="0" borderId="15" xfId="0" applyNumberFormat="1" applyFont="1" applyBorder="1" applyAlignment="1">
      <alignment/>
    </xf>
    <xf numFmtId="49" fontId="2" fillId="0" borderId="0" xfId="20" applyNumberFormat="1" applyFont="1" applyBorder="1" applyAlignment="1">
      <alignment horizontal="left"/>
      <protection/>
    </xf>
    <xf numFmtId="49" fontId="2" fillId="0" borderId="0" xfId="20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2" fillId="0" borderId="16" xfId="20" applyNumberFormat="1" applyFont="1" applyBorder="1" applyAlignment="1">
      <alignment horizontal="left"/>
      <protection/>
    </xf>
    <xf numFmtId="49" fontId="2" fillId="0" borderId="16" xfId="20" applyNumberFormat="1" applyFont="1" applyBorder="1">
      <alignment/>
      <protection/>
    </xf>
    <xf numFmtId="3" fontId="5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164" fontId="5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2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9" fontId="1" fillId="0" borderId="2" xfId="20" applyNumberFormat="1" applyFont="1" applyBorder="1" applyAlignment="1">
      <alignment horizontal="left"/>
      <protection/>
    </xf>
    <xf numFmtId="49" fontId="2" fillId="0" borderId="2" xfId="20" applyNumberFormat="1" applyFont="1" applyBorder="1">
      <alignment/>
      <protection/>
    </xf>
    <xf numFmtId="49" fontId="5" fillId="0" borderId="6" xfId="21" applyNumberFormat="1" applyFont="1" applyBorder="1" applyAlignment="1">
      <alignment horizontal="left"/>
      <protection/>
    </xf>
    <xf numFmtId="49" fontId="6" fillId="0" borderId="6" xfId="20" applyNumberFormat="1" applyFont="1" applyBorder="1">
      <alignment/>
      <protection/>
    </xf>
    <xf numFmtId="3" fontId="5" fillId="0" borderId="2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1" fillId="0" borderId="23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left"/>
    </xf>
    <xf numFmtId="3" fontId="5" fillId="0" borderId="25" xfId="0" applyNumberFormat="1" applyFont="1" applyFill="1" applyBorder="1" applyAlignment="1">
      <alignment horizontal="left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5" sqref="B115"/>
    </sheetView>
  </sheetViews>
  <sheetFormatPr defaultColWidth="9.00390625" defaultRowHeight="12.75"/>
  <cols>
    <col min="1" max="1" width="8.00390625" style="0" customWidth="1"/>
    <col min="2" max="2" width="56.125" style="0" customWidth="1"/>
    <col min="3" max="3" width="9.75390625" style="1" customWidth="1"/>
    <col min="4" max="4" width="10.25390625" style="60" hidden="1" customWidth="1"/>
    <col min="5" max="5" width="9.75390625" style="60" customWidth="1"/>
    <col min="6" max="6" width="10.25390625" style="60" hidden="1" customWidth="1"/>
    <col min="7" max="7" width="10.75390625" style="61" customWidth="1"/>
    <col min="8" max="8" width="5.625" style="89" customWidth="1"/>
    <col min="9" max="9" width="9.75390625" style="102" customWidth="1"/>
    <col min="10" max="10" width="8.75390625" style="102" customWidth="1"/>
    <col min="11" max="17" width="8.25390625" style="102" customWidth="1"/>
  </cols>
  <sheetData>
    <row r="1" spans="1:17" ht="18">
      <c r="A1" s="28" t="s">
        <v>160</v>
      </c>
      <c r="B1" s="1"/>
      <c r="Q1" s="103" t="s">
        <v>164</v>
      </c>
    </row>
    <row r="2" spans="1:17" ht="18">
      <c r="A2" s="28"/>
      <c r="B2" s="1"/>
      <c r="Q2" s="104" t="s">
        <v>103</v>
      </c>
    </row>
    <row r="3" spans="1:17" ht="12.75">
      <c r="A3" s="2" t="s">
        <v>0</v>
      </c>
      <c r="B3" s="3" t="s">
        <v>1</v>
      </c>
      <c r="C3" s="53" t="s">
        <v>92</v>
      </c>
      <c r="D3" s="62" t="s">
        <v>95</v>
      </c>
      <c r="E3" s="54" t="s">
        <v>96</v>
      </c>
      <c r="F3" s="54" t="s">
        <v>97</v>
      </c>
      <c r="G3" s="54" t="s">
        <v>98</v>
      </c>
      <c r="H3" s="90" t="s">
        <v>99</v>
      </c>
      <c r="I3" s="152" t="s">
        <v>114</v>
      </c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4" t="s">
        <v>2</v>
      </c>
      <c r="B4" s="5"/>
      <c r="C4" s="55" t="s">
        <v>93</v>
      </c>
      <c r="D4" s="63" t="s">
        <v>100</v>
      </c>
      <c r="E4" s="64" t="s">
        <v>93</v>
      </c>
      <c r="F4" s="64" t="s">
        <v>100</v>
      </c>
      <c r="G4" s="64" t="s">
        <v>161</v>
      </c>
      <c r="H4" s="91"/>
      <c r="I4" s="126">
        <v>111</v>
      </c>
      <c r="J4" s="107">
        <v>1161</v>
      </c>
      <c r="K4" s="107">
        <v>1162</v>
      </c>
      <c r="L4" s="107" t="s">
        <v>141</v>
      </c>
      <c r="M4" s="107" t="s">
        <v>151</v>
      </c>
      <c r="N4" s="107" t="s">
        <v>152</v>
      </c>
      <c r="O4" s="107" t="s">
        <v>142</v>
      </c>
      <c r="P4" s="107" t="s">
        <v>143</v>
      </c>
      <c r="Q4" s="108" t="s">
        <v>104</v>
      </c>
    </row>
    <row r="5" spans="1:17" ht="12.75" customHeight="1">
      <c r="A5" s="2"/>
      <c r="B5" s="33"/>
      <c r="C5" s="53"/>
      <c r="D5" s="62"/>
      <c r="E5" s="54"/>
      <c r="F5" s="54"/>
      <c r="G5" s="54"/>
      <c r="H5" s="92"/>
      <c r="I5" s="109"/>
      <c r="J5" s="110"/>
      <c r="K5" s="110"/>
      <c r="L5" s="110"/>
      <c r="M5" s="110"/>
      <c r="N5" s="110"/>
      <c r="O5" s="110"/>
      <c r="P5" s="110"/>
      <c r="Q5" s="105"/>
    </row>
    <row r="6" spans="1:17" ht="12.75">
      <c r="A6" s="30" t="s">
        <v>3</v>
      </c>
      <c r="B6" s="31" t="s">
        <v>4</v>
      </c>
      <c r="C6" s="32">
        <f>C7+C14+C19+C20+C24+C29+C30</f>
        <v>39560132</v>
      </c>
      <c r="D6" s="32">
        <f>D7+D14+D19+D20+D24+D29+D30</f>
        <v>0</v>
      </c>
      <c r="E6" s="32">
        <f>E7+E14+E19+E20+E24+E29+E30</f>
        <v>39771810</v>
      </c>
      <c r="F6" s="32">
        <f>F7+F14+F19+F20+F24+F29+F30</f>
        <v>38724132</v>
      </c>
      <c r="G6" s="32">
        <f>G7+G14+G19+G20+G24+G29+G30</f>
        <v>39462729</v>
      </c>
      <c r="H6" s="93">
        <f>G6/E6*100</f>
        <v>99.22286413416941</v>
      </c>
      <c r="I6" s="32">
        <f>I7+I14+I19+I20+I24+I29+I30</f>
        <v>39409872</v>
      </c>
      <c r="J6" s="32">
        <f>J7+J14+J19+J20+J24+J29+J30</f>
        <v>0</v>
      </c>
      <c r="K6" s="32">
        <f aca="true" t="shared" si="0" ref="K6:Q6">K7+K14+K19+K20+K24+K29+K30</f>
        <v>0</v>
      </c>
      <c r="L6" s="32">
        <f t="shared" si="0"/>
        <v>35575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17282</v>
      </c>
    </row>
    <row r="7" spans="1:17" ht="12.75">
      <c r="A7" s="6" t="s">
        <v>5</v>
      </c>
      <c r="B7" s="7" t="s">
        <v>61</v>
      </c>
      <c r="C7" s="25">
        <f>C8+C9+C10+C11+C12+C13</f>
        <v>8806753</v>
      </c>
      <c r="D7" s="25">
        <f>D8+D9+D10+D11+D12+D13</f>
        <v>0</v>
      </c>
      <c r="E7" s="25">
        <f>E8+E9+E10+E11+E12+E13</f>
        <v>8438161</v>
      </c>
      <c r="F7" s="25">
        <f>F8+F9+F10+F11+F12+F13</f>
        <v>8744253</v>
      </c>
      <c r="G7" s="25">
        <f>G8+G9+G10+G11+G12+G13</f>
        <v>8308127</v>
      </c>
      <c r="H7" s="94">
        <f>G7/E7*100</f>
        <v>98.45897702117796</v>
      </c>
      <c r="I7" s="86">
        <f>I8+I9+I10+I11+I12+I13</f>
        <v>8308127</v>
      </c>
      <c r="J7" s="86">
        <f aca="true" t="shared" si="1" ref="J7:Q7">J8+J9+J10+J11+J12</f>
        <v>0</v>
      </c>
      <c r="K7" s="86">
        <f t="shared" si="1"/>
        <v>0</v>
      </c>
      <c r="L7" s="86">
        <f t="shared" si="1"/>
        <v>0</v>
      </c>
      <c r="M7" s="86">
        <f t="shared" si="1"/>
        <v>0</v>
      </c>
      <c r="N7" s="86">
        <f t="shared" si="1"/>
        <v>0</v>
      </c>
      <c r="O7" s="86">
        <f t="shared" si="1"/>
        <v>0</v>
      </c>
      <c r="P7" s="86">
        <f t="shared" si="1"/>
        <v>0</v>
      </c>
      <c r="Q7" s="86">
        <f t="shared" si="1"/>
        <v>0</v>
      </c>
    </row>
    <row r="8" spans="1:17" ht="12.75">
      <c r="A8" s="6" t="s">
        <v>105</v>
      </c>
      <c r="B8" s="7" t="s">
        <v>62</v>
      </c>
      <c r="C8" s="25">
        <v>7892266</v>
      </c>
      <c r="D8" s="25"/>
      <c r="E8" s="25">
        <v>7721971</v>
      </c>
      <c r="F8" s="25">
        <v>7823546</v>
      </c>
      <c r="G8" s="85">
        <v>7688861</v>
      </c>
      <c r="H8" s="94">
        <f aca="true" t="shared" si="2" ref="H8:H38">G8/E8*100</f>
        <v>99.57122346095318</v>
      </c>
      <c r="I8" s="86">
        <v>7688861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</row>
    <row r="9" spans="1:17" ht="12.75">
      <c r="A9" s="6" t="s">
        <v>106</v>
      </c>
      <c r="B9" s="7" t="s">
        <v>63</v>
      </c>
      <c r="C9" s="25">
        <v>81500</v>
      </c>
      <c r="D9" s="25"/>
      <c r="E9" s="25">
        <v>2721</v>
      </c>
      <c r="F9" s="25">
        <v>36040</v>
      </c>
      <c r="G9" s="85">
        <v>2576</v>
      </c>
      <c r="H9" s="94">
        <f t="shared" si="2"/>
        <v>94.67107680999632</v>
      </c>
      <c r="I9" s="86">
        <v>2576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</row>
    <row r="10" spans="1:17" ht="12.75">
      <c r="A10" s="6" t="s">
        <v>107</v>
      </c>
      <c r="B10" s="7" t="s">
        <v>64</v>
      </c>
      <c r="C10" s="25">
        <v>575587</v>
      </c>
      <c r="D10" s="25"/>
      <c r="E10" s="25">
        <v>412957</v>
      </c>
      <c r="F10" s="25">
        <v>575587</v>
      </c>
      <c r="G10" s="85">
        <v>335111</v>
      </c>
      <c r="H10" s="94">
        <f t="shared" si="2"/>
        <v>81.14912690667552</v>
      </c>
      <c r="I10" s="86">
        <v>335111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</row>
    <row r="11" spans="1:17" ht="12.75">
      <c r="A11" s="6" t="s">
        <v>108</v>
      </c>
      <c r="B11" s="7" t="s">
        <v>65</v>
      </c>
      <c r="C11" s="25">
        <v>60000</v>
      </c>
      <c r="D11" s="25"/>
      <c r="E11" s="25">
        <v>91220</v>
      </c>
      <c r="F11" s="25">
        <v>91220</v>
      </c>
      <c r="G11" s="85">
        <v>89384</v>
      </c>
      <c r="H11" s="94">
        <f t="shared" si="2"/>
        <v>97.98728349046262</v>
      </c>
      <c r="I11" s="86">
        <v>89384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</row>
    <row r="12" spans="1:17" ht="12.75">
      <c r="A12" s="6" t="s">
        <v>109</v>
      </c>
      <c r="B12" s="7" t="s">
        <v>66</v>
      </c>
      <c r="C12" s="25">
        <v>174000</v>
      </c>
      <c r="D12" s="25"/>
      <c r="E12" s="25">
        <v>134174</v>
      </c>
      <c r="F12" s="25">
        <v>149000</v>
      </c>
      <c r="G12" s="85">
        <v>118644</v>
      </c>
      <c r="H12" s="94">
        <f t="shared" si="2"/>
        <v>88.42547736521233</v>
      </c>
      <c r="I12" s="86">
        <v>118644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</row>
    <row r="13" spans="1:17" ht="12.75">
      <c r="A13" s="6" t="s">
        <v>113</v>
      </c>
      <c r="B13" s="7" t="s">
        <v>68</v>
      </c>
      <c r="C13" s="25">
        <v>23400</v>
      </c>
      <c r="D13" s="25"/>
      <c r="E13" s="25">
        <v>75118</v>
      </c>
      <c r="F13" s="25">
        <v>68860</v>
      </c>
      <c r="G13" s="149">
        <v>73551</v>
      </c>
      <c r="H13" s="94">
        <f t="shared" si="2"/>
        <v>97.91394872067947</v>
      </c>
      <c r="I13" s="86">
        <v>73551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spans="1:17" ht="12.75">
      <c r="A14" s="6" t="s">
        <v>6</v>
      </c>
      <c r="B14" s="8" t="s">
        <v>7</v>
      </c>
      <c r="C14" s="25">
        <f>C15+C16+C17+C18</f>
        <v>21620595</v>
      </c>
      <c r="D14" s="25">
        <f aca="true" t="shared" si="3" ref="D14:I14">D15+D16+D17+D18</f>
        <v>0</v>
      </c>
      <c r="E14" s="25">
        <f t="shared" si="3"/>
        <v>20973717</v>
      </c>
      <c r="F14" s="25">
        <f t="shared" si="3"/>
        <v>21270595</v>
      </c>
      <c r="G14" s="111">
        <f t="shared" si="3"/>
        <v>20868598</v>
      </c>
      <c r="H14" s="94">
        <f t="shared" si="2"/>
        <v>99.49880605330948</v>
      </c>
      <c r="I14" s="25">
        <f t="shared" si="3"/>
        <v>20868598</v>
      </c>
      <c r="J14" s="25">
        <f aca="true" t="shared" si="4" ref="J14:Q14">J15+J16+J17+J18</f>
        <v>0</v>
      </c>
      <c r="K14" s="25">
        <f t="shared" si="4"/>
        <v>0</v>
      </c>
      <c r="L14" s="25">
        <f t="shared" si="4"/>
        <v>0</v>
      </c>
      <c r="M14" s="25">
        <f>M15+M16+M17+M18</f>
        <v>0</v>
      </c>
      <c r="N14" s="25">
        <f>N15+N16+N17+N18</f>
        <v>0</v>
      </c>
      <c r="O14" s="25">
        <f t="shared" si="4"/>
        <v>0</v>
      </c>
      <c r="P14" s="25">
        <f t="shared" si="4"/>
        <v>0</v>
      </c>
      <c r="Q14" s="25">
        <f t="shared" si="4"/>
        <v>0</v>
      </c>
    </row>
    <row r="15" spans="1:17" ht="12.75">
      <c r="A15" s="6" t="s">
        <v>8</v>
      </c>
      <c r="B15" s="7" t="s">
        <v>9</v>
      </c>
      <c r="C15" s="25">
        <v>9267887</v>
      </c>
      <c r="D15" s="25"/>
      <c r="E15" s="25">
        <v>8492328</v>
      </c>
      <c r="F15" s="25">
        <v>8917887</v>
      </c>
      <c r="G15" s="85">
        <v>8461064</v>
      </c>
      <c r="H15" s="94">
        <f t="shared" si="2"/>
        <v>99.63185595280822</v>
      </c>
      <c r="I15" s="86">
        <v>8461064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</row>
    <row r="16" spans="1:17" ht="12.75">
      <c r="A16" s="6" t="s">
        <v>10</v>
      </c>
      <c r="B16" s="7" t="s">
        <v>11</v>
      </c>
      <c r="C16" s="25">
        <v>6999731</v>
      </c>
      <c r="D16" s="25"/>
      <c r="E16" s="25">
        <v>7079144</v>
      </c>
      <c r="F16" s="25">
        <v>6999731</v>
      </c>
      <c r="G16" s="85">
        <v>7058224</v>
      </c>
      <c r="H16" s="94">
        <f t="shared" si="2"/>
        <v>99.70448404496362</v>
      </c>
      <c r="I16" s="86">
        <v>7058224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</row>
    <row r="17" spans="1:17" ht="12.75">
      <c r="A17" s="6" t="s">
        <v>12</v>
      </c>
      <c r="B17" s="8" t="s">
        <v>67</v>
      </c>
      <c r="C17" s="25">
        <v>434674</v>
      </c>
      <c r="D17" s="25"/>
      <c r="E17" s="25">
        <v>403942</v>
      </c>
      <c r="F17" s="25">
        <v>434674</v>
      </c>
      <c r="G17" s="85">
        <v>351007</v>
      </c>
      <c r="H17" s="94">
        <f t="shared" si="2"/>
        <v>86.89539587366502</v>
      </c>
      <c r="I17" s="86">
        <v>351007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</row>
    <row r="18" spans="1:17" ht="12.75">
      <c r="A18" s="6" t="s">
        <v>115</v>
      </c>
      <c r="B18" s="8" t="s">
        <v>116</v>
      </c>
      <c r="C18" s="25">
        <v>4918303</v>
      </c>
      <c r="D18" s="25"/>
      <c r="E18" s="25">
        <v>4998303</v>
      </c>
      <c r="F18" s="25">
        <v>4918303</v>
      </c>
      <c r="G18" s="85">
        <v>4998303</v>
      </c>
      <c r="H18" s="94">
        <f t="shared" si="2"/>
        <v>100</v>
      </c>
      <c r="I18" s="86">
        <v>4998303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</row>
    <row r="19" spans="1:17" ht="12.75">
      <c r="A19" s="9" t="s">
        <v>13</v>
      </c>
      <c r="B19" s="10" t="s">
        <v>14</v>
      </c>
      <c r="C19" s="25">
        <v>5793068</v>
      </c>
      <c r="D19" s="25"/>
      <c r="E19" s="25">
        <v>5281038</v>
      </c>
      <c r="F19" s="25">
        <v>5193068</v>
      </c>
      <c r="G19" s="85">
        <v>5259221</v>
      </c>
      <c r="H19" s="94">
        <f t="shared" si="2"/>
        <v>99.58688045797058</v>
      </c>
      <c r="I19" s="86">
        <v>5259221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</row>
    <row r="20" spans="1:17" ht="12.75">
      <c r="A20" s="6" t="s">
        <v>15</v>
      </c>
      <c r="B20" s="8" t="s">
        <v>16</v>
      </c>
      <c r="C20" s="25">
        <f>C21+C22+C23</f>
        <v>420752</v>
      </c>
      <c r="D20" s="25">
        <f aca="true" t="shared" si="5" ref="D20:I20">D21+D22+D23</f>
        <v>0</v>
      </c>
      <c r="E20" s="25">
        <f t="shared" si="5"/>
        <v>442094</v>
      </c>
      <c r="F20" s="25">
        <f t="shared" si="5"/>
        <v>440144</v>
      </c>
      <c r="G20" s="25">
        <f t="shared" si="5"/>
        <v>410199</v>
      </c>
      <c r="H20" s="94">
        <f t="shared" si="2"/>
        <v>92.78547096318881</v>
      </c>
      <c r="I20" s="25">
        <f t="shared" si="5"/>
        <v>381095</v>
      </c>
      <c r="J20" s="25">
        <f aca="true" t="shared" si="6" ref="J20:Q20">J21+J22+J23</f>
        <v>0</v>
      </c>
      <c r="K20" s="25">
        <f t="shared" si="6"/>
        <v>0</v>
      </c>
      <c r="L20" s="25">
        <f t="shared" si="6"/>
        <v>29104</v>
      </c>
      <c r="M20" s="25">
        <f>M21+M22+M23</f>
        <v>0</v>
      </c>
      <c r="N20" s="25">
        <f>N21+N22+N23</f>
        <v>0</v>
      </c>
      <c r="O20" s="25">
        <f t="shared" si="6"/>
        <v>0</v>
      </c>
      <c r="P20" s="25">
        <f t="shared" si="6"/>
        <v>0</v>
      </c>
      <c r="Q20" s="25">
        <f t="shared" si="6"/>
        <v>0</v>
      </c>
    </row>
    <row r="21" spans="1:17" ht="12.75">
      <c r="A21" s="6" t="s">
        <v>17</v>
      </c>
      <c r="B21" s="8" t="s">
        <v>69</v>
      </c>
      <c r="C21" s="25">
        <v>149780</v>
      </c>
      <c r="D21" s="25"/>
      <c r="E21" s="25">
        <v>152094</v>
      </c>
      <c r="F21" s="25">
        <v>147769</v>
      </c>
      <c r="G21" s="85">
        <v>150402</v>
      </c>
      <c r="H21" s="94">
        <f t="shared" si="2"/>
        <v>98.88753008008206</v>
      </c>
      <c r="I21" s="86">
        <v>150402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</row>
    <row r="22" spans="1:17" ht="12.75">
      <c r="A22" s="6" t="s">
        <v>117</v>
      </c>
      <c r="B22" s="8" t="s">
        <v>118</v>
      </c>
      <c r="C22" s="111">
        <v>140000</v>
      </c>
      <c r="D22" s="25"/>
      <c r="E22" s="111">
        <v>132000</v>
      </c>
      <c r="F22" s="147">
        <v>0</v>
      </c>
      <c r="G22" s="85">
        <v>109909</v>
      </c>
      <c r="H22" s="94">
        <f t="shared" si="2"/>
        <v>83.26439393939394</v>
      </c>
      <c r="I22" s="86">
        <v>109909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</row>
    <row r="23" spans="1:17" ht="12.75">
      <c r="A23" s="6" t="s">
        <v>119</v>
      </c>
      <c r="B23" s="8" t="s">
        <v>120</v>
      </c>
      <c r="C23" s="111">
        <v>130972</v>
      </c>
      <c r="D23" s="25"/>
      <c r="E23" s="111">
        <v>158000</v>
      </c>
      <c r="F23" s="147">
        <v>292375</v>
      </c>
      <c r="G23" s="85">
        <v>149888</v>
      </c>
      <c r="H23" s="94">
        <f t="shared" si="2"/>
        <v>94.86582278481012</v>
      </c>
      <c r="I23" s="86">
        <v>120784</v>
      </c>
      <c r="J23" s="111">
        <v>0</v>
      </c>
      <c r="K23" s="111">
        <v>0</v>
      </c>
      <c r="L23" s="111">
        <v>29104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</row>
    <row r="24" spans="1:17" s="127" customFormat="1" ht="12.75">
      <c r="A24" s="6" t="s">
        <v>121</v>
      </c>
      <c r="B24" s="8" t="s">
        <v>122</v>
      </c>
      <c r="C24" s="25">
        <f>C25+C26+C27+C28</f>
        <v>1722964</v>
      </c>
      <c r="D24" s="25">
        <f aca="true" t="shared" si="7" ref="D24:I24">D25+D26+D27+D28</f>
        <v>0</v>
      </c>
      <c r="E24" s="25">
        <f t="shared" si="7"/>
        <v>1886600</v>
      </c>
      <c r="F24" s="25">
        <f>F25+F26+F27+F28</f>
        <v>1880072</v>
      </c>
      <c r="G24" s="25">
        <f t="shared" si="7"/>
        <v>1866684</v>
      </c>
      <c r="H24" s="94">
        <f t="shared" si="2"/>
        <v>98.94434432312096</v>
      </c>
      <c r="I24" s="25">
        <f t="shared" si="7"/>
        <v>1842931</v>
      </c>
      <c r="J24" s="25">
        <f aca="true" t="shared" si="8" ref="J24:Q24">J25+J26+J27+J28</f>
        <v>0</v>
      </c>
      <c r="K24" s="25">
        <f t="shared" si="8"/>
        <v>0</v>
      </c>
      <c r="L24" s="25">
        <f t="shared" si="8"/>
        <v>6471</v>
      </c>
      <c r="M24" s="25">
        <f>M25+M26+M27+M28</f>
        <v>0</v>
      </c>
      <c r="N24" s="25">
        <f>N25+N26+N27+N28</f>
        <v>0</v>
      </c>
      <c r="O24" s="25">
        <f t="shared" si="8"/>
        <v>0</v>
      </c>
      <c r="P24" s="25">
        <f t="shared" si="8"/>
        <v>0</v>
      </c>
      <c r="Q24" s="25">
        <f t="shared" si="8"/>
        <v>17282</v>
      </c>
    </row>
    <row r="25" spans="1:17" ht="12.75">
      <c r="A25" s="6" t="s">
        <v>123</v>
      </c>
      <c r="B25" s="8" t="s">
        <v>127</v>
      </c>
      <c r="C25" s="25">
        <v>305098</v>
      </c>
      <c r="D25" s="25"/>
      <c r="E25" s="25">
        <v>305098</v>
      </c>
      <c r="F25" s="25">
        <v>305098</v>
      </c>
      <c r="G25" s="85">
        <v>293397</v>
      </c>
      <c r="H25" s="94">
        <f t="shared" si="2"/>
        <v>96.16483883866823</v>
      </c>
      <c r="I25" s="86">
        <v>293397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</row>
    <row r="26" spans="1:17" ht="12.75">
      <c r="A26" s="6" t="s">
        <v>124</v>
      </c>
      <c r="B26" s="7" t="s">
        <v>128</v>
      </c>
      <c r="C26" s="25">
        <v>1217866</v>
      </c>
      <c r="D26" s="25"/>
      <c r="E26" s="25">
        <v>1405927</v>
      </c>
      <c r="F26" s="25">
        <v>1374974</v>
      </c>
      <c r="G26" s="85">
        <v>1421829</v>
      </c>
      <c r="H26" s="94">
        <f t="shared" si="2"/>
        <v>101.1310686827979</v>
      </c>
      <c r="I26" s="86">
        <v>1398076</v>
      </c>
      <c r="J26" s="111">
        <v>0</v>
      </c>
      <c r="K26" s="111">
        <v>0</v>
      </c>
      <c r="L26" s="111">
        <v>6471</v>
      </c>
      <c r="M26" s="111">
        <v>0</v>
      </c>
      <c r="N26" s="111">
        <v>0</v>
      </c>
      <c r="O26" s="111">
        <v>0</v>
      </c>
      <c r="P26" s="111">
        <v>0</v>
      </c>
      <c r="Q26" s="111">
        <v>17282</v>
      </c>
    </row>
    <row r="27" spans="1:17" ht="12.75">
      <c r="A27" s="6" t="s">
        <v>125</v>
      </c>
      <c r="B27" s="7" t="s">
        <v>129</v>
      </c>
      <c r="C27" s="25">
        <v>150000</v>
      </c>
      <c r="D27" s="25"/>
      <c r="E27" s="25">
        <v>145575</v>
      </c>
      <c r="F27" s="25">
        <v>150000</v>
      </c>
      <c r="G27" s="85">
        <v>133151</v>
      </c>
      <c r="H27" s="94">
        <f t="shared" si="2"/>
        <v>91.46556757685043</v>
      </c>
      <c r="I27" s="86">
        <v>133151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</row>
    <row r="28" spans="1:17" ht="12.75">
      <c r="A28" s="6" t="s">
        <v>126</v>
      </c>
      <c r="B28" s="8" t="s">
        <v>130</v>
      </c>
      <c r="C28" s="25">
        <v>50000</v>
      </c>
      <c r="D28" s="25"/>
      <c r="E28" s="25">
        <v>30000</v>
      </c>
      <c r="F28" s="25">
        <v>50000</v>
      </c>
      <c r="G28" s="85">
        <v>18307</v>
      </c>
      <c r="H28" s="94">
        <f t="shared" si="2"/>
        <v>61.023333333333326</v>
      </c>
      <c r="I28" s="86">
        <v>18307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</row>
    <row r="29" spans="1:17" ht="12.75">
      <c r="A29" s="6" t="s">
        <v>131</v>
      </c>
      <c r="B29" s="7" t="s">
        <v>18</v>
      </c>
      <c r="C29" s="25">
        <v>1196000</v>
      </c>
      <c r="D29" s="25"/>
      <c r="E29" s="25">
        <v>1136000</v>
      </c>
      <c r="F29" s="25">
        <v>1196000</v>
      </c>
      <c r="G29" s="85">
        <v>1135700</v>
      </c>
      <c r="H29" s="94">
        <f t="shared" si="2"/>
        <v>99.97359154929578</v>
      </c>
      <c r="I29" s="86">
        <v>1135700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</row>
    <row r="30" spans="1:17" ht="12.75">
      <c r="A30" s="6" t="s">
        <v>162</v>
      </c>
      <c r="B30" s="7" t="s">
        <v>163</v>
      </c>
      <c r="C30" s="25">
        <v>0</v>
      </c>
      <c r="D30" s="25"/>
      <c r="E30" s="25">
        <v>1614200</v>
      </c>
      <c r="F30" s="25"/>
      <c r="G30" s="85">
        <v>1614200</v>
      </c>
      <c r="H30" s="94">
        <f t="shared" si="2"/>
        <v>100</v>
      </c>
      <c r="I30" s="86">
        <v>1614200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</row>
    <row r="31" spans="1:17" ht="12.75">
      <c r="A31" s="11" t="s">
        <v>19</v>
      </c>
      <c r="B31" s="12" t="s">
        <v>20</v>
      </c>
      <c r="C31" s="26">
        <f>C32+C36</f>
        <v>4645260</v>
      </c>
      <c r="D31" s="26">
        <f aca="true" t="shared" si="9" ref="D31:Q31">D32+D36</f>
        <v>0</v>
      </c>
      <c r="E31" s="26">
        <f t="shared" si="9"/>
        <v>4700436</v>
      </c>
      <c r="F31" s="26">
        <f t="shared" si="9"/>
        <v>4768311</v>
      </c>
      <c r="G31" s="87">
        <f t="shared" si="9"/>
        <v>4603446</v>
      </c>
      <c r="H31" s="141">
        <f t="shared" si="2"/>
        <v>97.93657439437533</v>
      </c>
      <c r="I31" s="112">
        <f t="shared" si="9"/>
        <v>4535103</v>
      </c>
      <c r="J31" s="113">
        <f t="shared" si="9"/>
        <v>0</v>
      </c>
      <c r="K31" s="113">
        <f t="shared" si="9"/>
        <v>0</v>
      </c>
      <c r="L31" s="113">
        <f>L32+L36</f>
        <v>61375</v>
      </c>
      <c r="M31" s="113">
        <f>M32+M36</f>
        <v>0</v>
      </c>
      <c r="N31" s="113">
        <f>N32+N36</f>
        <v>0</v>
      </c>
      <c r="O31" s="113">
        <f>O32+O36</f>
        <v>0</v>
      </c>
      <c r="P31" s="113">
        <f>P32+P36</f>
        <v>0</v>
      </c>
      <c r="Q31" s="113">
        <f t="shared" si="9"/>
        <v>6968</v>
      </c>
    </row>
    <row r="32" spans="1:17" ht="12.75">
      <c r="A32" s="6" t="s">
        <v>21</v>
      </c>
      <c r="B32" s="8" t="s">
        <v>22</v>
      </c>
      <c r="C32" s="25">
        <f>C33+C34+C35</f>
        <v>505275</v>
      </c>
      <c r="D32" s="25">
        <f aca="true" t="shared" si="10" ref="D32:I32">D33+D34+D35</f>
        <v>0</v>
      </c>
      <c r="E32" s="25">
        <f t="shared" si="10"/>
        <v>486616</v>
      </c>
      <c r="F32" s="25">
        <f>F33+F34+F35</f>
        <v>511264</v>
      </c>
      <c r="G32" s="25">
        <f t="shared" si="10"/>
        <v>398154</v>
      </c>
      <c r="H32" s="94">
        <f t="shared" si="2"/>
        <v>81.8209841024545</v>
      </c>
      <c r="I32" s="25">
        <f t="shared" si="10"/>
        <v>387260</v>
      </c>
      <c r="J32" s="25">
        <f aca="true" t="shared" si="11" ref="J32:Q32">J33+J34+J35</f>
        <v>0</v>
      </c>
      <c r="K32" s="25">
        <f t="shared" si="11"/>
        <v>0</v>
      </c>
      <c r="L32" s="25">
        <f t="shared" si="11"/>
        <v>10882</v>
      </c>
      <c r="M32" s="25">
        <f>M33+M34+M35</f>
        <v>0</v>
      </c>
      <c r="N32" s="25">
        <f>N33+N34+N35</f>
        <v>0</v>
      </c>
      <c r="O32" s="25">
        <f t="shared" si="11"/>
        <v>0</v>
      </c>
      <c r="P32" s="25">
        <f t="shared" si="11"/>
        <v>0</v>
      </c>
      <c r="Q32" s="25">
        <f t="shared" si="11"/>
        <v>12</v>
      </c>
    </row>
    <row r="33" spans="1:17" ht="12.75">
      <c r="A33" s="6" t="s">
        <v>132</v>
      </c>
      <c r="B33" s="8" t="s">
        <v>135</v>
      </c>
      <c r="C33" s="25">
        <v>382316</v>
      </c>
      <c r="D33" s="25"/>
      <c r="E33" s="25">
        <v>388657</v>
      </c>
      <c r="F33" s="25">
        <v>401872</v>
      </c>
      <c r="G33" s="85">
        <v>360077</v>
      </c>
      <c r="H33" s="94">
        <f t="shared" si="2"/>
        <v>92.64647233936351</v>
      </c>
      <c r="I33" s="86">
        <v>349183</v>
      </c>
      <c r="J33" s="111">
        <v>0</v>
      </c>
      <c r="K33" s="111">
        <v>0</v>
      </c>
      <c r="L33" s="111">
        <v>10882</v>
      </c>
      <c r="M33" s="111">
        <v>0</v>
      </c>
      <c r="N33" s="111">
        <v>0</v>
      </c>
      <c r="O33" s="111">
        <v>0</v>
      </c>
      <c r="P33" s="111">
        <v>0</v>
      </c>
      <c r="Q33" s="111">
        <v>12</v>
      </c>
    </row>
    <row r="34" spans="1:17" ht="12.75">
      <c r="A34" s="6" t="s">
        <v>133</v>
      </c>
      <c r="B34" s="8" t="s">
        <v>136</v>
      </c>
      <c r="C34" s="25">
        <v>72959</v>
      </c>
      <c r="D34" s="25"/>
      <c r="E34" s="25">
        <v>72959</v>
      </c>
      <c r="F34" s="25">
        <v>79392</v>
      </c>
      <c r="G34" s="85">
        <v>16959</v>
      </c>
      <c r="H34" s="94">
        <f t="shared" si="2"/>
        <v>23.244562014281993</v>
      </c>
      <c r="I34" s="86">
        <v>16959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</row>
    <row r="35" spans="1:17" ht="12.75">
      <c r="A35" s="6" t="s">
        <v>134</v>
      </c>
      <c r="B35" s="8" t="s">
        <v>137</v>
      </c>
      <c r="C35" s="25">
        <v>50000</v>
      </c>
      <c r="D35" s="25"/>
      <c r="E35" s="25">
        <v>25000</v>
      </c>
      <c r="F35" s="25">
        <v>30000</v>
      </c>
      <c r="G35" s="85">
        <v>21118</v>
      </c>
      <c r="H35" s="94">
        <f t="shared" si="2"/>
        <v>84.47200000000001</v>
      </c>
      <c r="I35" s="86">
        <v>21118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</row>
    <row r="36" spans="1:17" ht="12.75">
      <c r="A36" s="6" t="s">
        <v>23</v>
      </c>
      <c r="B36" s="8" t="s">
        <v>24</v>
      </c>
      <c r="C36" s="25">
        <f>C37+C38</f>
        <v>4139985</v>
      </c>
      <c r="D36" s="25">
        <f aca="true" t="shared" si="12" ref="D36:Q36">D37+D38</f>
        <v>0</v>
      </c>
      <c r="E36" s="25">
        <f t="shared" si="12"/>
        <v>4213820</v>
      </c>
      <c r="F36" s="25">
        <f>F37+F38</f>
        <v>4257047</v>
      </c>
      <c r="G36" s="85">
        <f t="shared" si="12"/>
        <v>4205292</v>
      </c>
      <c r="H36" s="94">
        <f t="shared" si="2"/>
        <v>99.7976183130746</v>
      </c>
      <c r="I36" s="86">
        <f t="shared" si="12"/>
        <v>4147843</v>
      </c>
      <c r="J36" s="111">
        <f t="shared" si="12"/>
        <v>0</v>
      </c>
      <c r="K36" s="111">
        <f t="shared" si="12"/>
        <v>0</v>
      </c>
      <c r="L36" s="111">
        <f t="shared" si="12"/>
        <v>50493</v>
      </c>
      <c r="M36" s="111">
        <f>M37+M38</f>
        <v>0</v>
      </c>
      <c r="N36" s="111">
        <f>N37+N38</f>
        <v>0</v>
      </c>
      <c r="O36" s="111">
        <f t="shared" si="12"/>
        <v>0</v>
      </c>
      <c r="P36" s="111">
        <f t="shared" si="12"/>
        <v>0</v>
      </c>
      <c r="Q36" s="111">
        <f t="shared" si="12"/>
        <v>6956</v>
      </c>
    </row>
    <row r="37" spans="1:17" ht="12.75">
      <c r="A37" s="6" t="s">
        <v>70</v>
      </c>
      <c r="B37" s="8" t="s">
        <v>71</v>
      </c>
      <c r="C37" s="25">
        <v>3856701</v>
      </c>
      <c r="D37" s="25"/>
      <c r="E37" s="25">
        <v>3958947</v>
      </c>
      <c r="F37" s="25">
        <v>3982885</v>
      </c>
      <c r="G37" s="85">
        <v>3950662</v>
      </c>
      <c r="H37" s="94">
        <f t="shared" si="2"/>
        <v>99.7907271807377</v>
      </c>
      <c r="I37" s="86">
        <v>3893706</v>
      </c>
      <c r="J37" s="111">
        <v>0</v>
      </c>
      <c r="K37" s="111">
        <v>0</v>
      </c>
      <c r="L37" s="111">
        <v>50493</v>
      </c>
      <c r="M37" s="111">
        <v>0</v>
      </c>
      <c r="N37" s="111">
        <v>0</v>
      </c>
      <c r="O37" s="111">
        <v>0</v>
      </c>
      <c r="P37" s="111">
        <v>0</v>
      </c>
      <c r="Q37" s="111">
        <v>6463</v>
      </c>
    </row>
    <row r="38" spans="1:17" ht="12.75">
      <c r="A38" s="6" t="s">
        <v>72</v>
      </c>
      <c r="B38" s="8" t="s">
        <v>73</v>
      </c>
      <c r="C38" s="25">
        <v>283284</v>
      </c>
      <c r="D38" s="25"/>
      <c r="E38" s="25">
        <v>254873</v>
      </c>
      <c r="F38" s="25">
        <v>274162</v>
      </c>
      <c r="G38" s="85">
        <v>254630</v>
      </c>
      <c r="H38" s="94">
        <f t="shared" si="2"/>
        <v>99.90465839849651</v>
      </c>
      <c r="I38" s="86">
        <v>254137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493</v>
      </c>
    </row>
    <row r="39" spans="1:17" ht="12.75">
      <c r="A39" s="34"/>
      <c r="B39" s="35"/>
      <c r="C39" s="36"/>
      <c r="D39" s="66"/>
      <c r="E39" s="66"/>
      <c r="F39" s="66"/>
      <c r="G39" s="88"/>
      <c r="H39" s="91"/>
      <c r="I39" s="106"/>
      <c r="J39" s="114"/>
      <c r="K39" s="114"/>
      <c r="L39" s="114"/>
      <c r="M39" s="114"/>
      <c r="N39" s="114"/>
      <c r="O39" s="114"/>
      <c r="P39" s="114"/>
      <c r="Q39" s="114"/>
    </row>
    <row r="40" spans="1:17" ht="12.75">
      <c r="A40" s="37" t="s">
        <v>25</v>
      </c>
      <c r="B40" s="38" t="s">
        <v>26</v>
      </c>
      <c r="C40" s="56">
        <f>C6+C31</f>
        <v>44205392</v>
      </c>
      <c r="D40" s="56">
        <f aca="true" t="shared" si="13" ref="D40:Q40">D6+D31</f>
        <v>0</v>
      </c>
      <c r="E40" s="56">
        <f t="shared" si="13"/>
        <v>44472246</v>
      </c>
      <c r="F40" s="56">
        <f t="shared" si="13"/>
        <v>43492443</v>
      </c>
      <c r="G40" s="56">
        <f t="shared" si="13"/>
        <v>44066175</v>
      </c>
      <c r="H40" s="95">
        <f>G40/E40*100</f>
        <v>99.0869114188656</v>
      </c>
      <c r="I40" s="56">
        <f t="shared" si="13"/>
        <v>43944975</v>
      </c>
      <c r="J40" s="56">
        <f t="shared" si="13"/>
        <v>0</v>
      </c>
      <c r="K40" s="56">
        <f t="shared" si="13"/>
        <v>0</v>
      </c>
      <c r="L40" s="56">
        <f t="shared" si="13"/>
        <v>96950</v>
      </c>
      <c r="M40" s="56">
        <f>M6+M31</f>
        <v>0</v>
      </c>
      <c r="N40" s="56">
        <f>N6+N31</f>
        <v>0</v>
      </c>
      <c r="O40" s="56">
        <f t="shared" si="13"/>
        <v>0</v>
      </c>
      <c r="P40" s="56">
        <f t="shared" si="13"/>
        <v>0</v>
      </c>
      <c r="Q40" s="56">
        <f t="shared" si="13"/>
        <v>24250</v>
      </c>
    </row>
    <row r="41" spans="1:8" ht="12.75">
      <c r="A41" s="72"/>
      <c r="B41" s="73"/>
      <c r="C41" s="74"/>
      <c r="D41" s="68"/>
      <c r="E41" s="68"/>
      <c r="F41" s="68"/>
      <c r="G41" s="69"/>
      <c r="H41" s="96"/>
    </row>
    <row r="42" spans="1:8" ht="12.75">
      <c r="A42" s="75"/>
      <c r="B42" s="76"/>
      <c r="C42" s="77"/>
      <c r="D42" s="78"/>
      <c r="E42" s="78"/>
      <c r="F42" s="78"/>
      <c r="G42" s="79"/>
      <c r="H42" s="97"/>
    </row>
    <row r="43" spans="1:8" ht="12.75">
      <c r="A43" s="128" t="s">
        <v>155</v>
      </c>
      <c r="B43" s="129"/>
      <c r="C43" s="130"/>
      <c r="D43" s="130"/>
      <c r="E43" s="78"/>
      <c r="F43" s="78"/>
      <c r="G43" s="79"/>
      <c r="H43" s="97"/>
    </row>
    <row r="44" spans="1:8" ht="12.75">
      <c r="A44" s="127" t="s">
        <v>138</v>
      </c>
      <c r="B44" s="131"/>
      <c r="C44" s="132"/>
      <c r="D44" s="132"/>
      <c r="E44" s="78"/>
      <c r="F44" s="78"/>
      <c r="G44" s="79"/>
      <c r="H44" s="97"/>
    </row>
    <row r="45" spans="1:8" ht="12.75">
      <c r="A45" s="127" t="s">
        <v>146</v>
      </c>
      <c r="B45" s="131"/>
      <c r="C45" s="132"/>
      <c r="D45" s="132"/>
      <c r="E45" s="78"/>
      <c r="F45" s="78"/>
      <c r="G45" s="79"/>
      <c r="H45" s="97"/>
    </row>
    <row r="46" spans="1:8" ht="12.75">
      <c r="A46" s="127" t="s">
        <v>156</v>
      </c>
      <c r="B46" s="131"/>
      <c r="C46" s="132"/>
      <c r="D46" s="132"/>
      <c r="E46" s="78"/>
      <c r="F46" s="78"/>
      <c r="G46" s="79"/>
      <c r="H46" s="97"/>
    </row>
    <row r="47" spans="1:8" ht="12.75">
      <c r="A47" s="127" t="s">
        <v>147</v>
      </c>
      <c r="B47" s="131"/>
      <c r="C47" s="132"/>
      <c r="D47" s="132"/>
      <c r="E47" s="78"/>
      <c r="F47" s="78"/>
      <c r="G47" s="79"/>
      <c r="H47" s="97"/>
    </row>
    <row r="48" spans="1:8" ht="12.75">
      <c r="A48" s="127" t="s">
        <v>148</v>
      </c>
      <c r="B48" s="131"/>
      <c r="C48" s="132"/>
      <c r="D48" s="132"/>
      <c r="E48" s="78"/>
      <c r="F48" s="78"/>
      <c r="G48" s="79"/>
      <c r="H48" s="97"/>
    </row>
    <row r="49" spans="1:8" ht="12.75">
      <c r="A49" s="127" t="s">
        <v>153</v>
      </c>
      <c r="B49" s="76"/>
      <c r="C49" s="77"/>
      <c r="D49" s="78"/>
      <c r="E49" s="78"/>
      <c r="F49" s="78"/>
      <c r="G49" s="79"/>
      <c r="H49" s="97"/>
    </row>
    <row r="50" spans="1:8" ht="12.75">
      <c r="A50" s="127" t="s">
        <v>154</v>
      </c>
      <c r="B50" s="76"/>
      <c r="C50" s="77"/>
      <c r="D50" s="78"/>
      <c r="E50" s="78"/>
      <c r="F50" s="78"/>
      <c r="G50" s="79"/>
      <c r="H50" s="97"/>
    </row>
    <row r="51" spans="1:8" ht="12.75">
      <c r="A51" s="29" t="s">
        <v>157</v>
      </c>
      <c r="B51" s="76"/>
      <c r="C51" s="77"/>
      <c r="D51" s="78"/>
      <c r="E51" s="78"/>
      <c r="F51" s="78"/>
      <c r="G51" s="79"/>
      <c r="H51" s="97"/>
    </row>
    <row r="52" spans="1:8" ht="12.75">
      <c r="A52" s="75"/>
      <c r="B52" s="76"/>
      <c r="C52" s="77"/>
      <c r="D52" s="78"/>
      <c r="E52" s="78"/>
      <c r="F52" s="78"/>
      <c r="G52" s="79"/>
      <c r="H52" s="97"/>
    </row>
    <row r="53" spans="1:8" ht="12.75">
      <c r="A53" s="75"/>
      <c r="B53" s="76"/>
      <c r="C53" s="77"/>
      <c r="D53" s="78"/>
      <c r="E53" s="78"/>
      <c r="F53" s="78"/>
      <c r="G53" s="79"/>
      <c r="H53" s="97"/>
    </row>
    <row r="54" spans="1:17" ht="12.75">
      <c r="A54" s="80"/>
      <c r="B54" s="81"/>
      <c r="C54" s="82"/>
      <c r="D54" s="83"/>
      <c r="E54" s="83"/>
      <c r="F54" s="83"/>
      <c r="G54" s="84"/>
      <c r="H54" s="98"/>
      <c r="Q54" s="103" t="s">
        <v>165</v>
      </c>
    </row>
    <row r="55" spans="1:17" ht="12.75">
      <c r="A55" s="46"/>
      <c r="B55" s="47" t="s">
        <v>74</v>
      </c>
      <c r="C55" s="48"/>
      <c r="D55" s="68"/>
      <c r="E55" s="68"/>
      <c r="F55" s="68"/>
      <c r="G55" s="69"/>
      <c r="H55" s="96"/>
      <c r="I55" s="116"/>
      <c r="J55" s="116"/>
      <c r="K55" s="116"/>
      <c r="L55" s="116"/>
      <c r="M55" s="116"/>
      <c r="N55" s="116"/>
      <c r="O55" s="116"/>
      <c r="P55" s="116"/>
      <c r="Q55" s="117"/>
    </row>
    <row r="56" spans="1:17" ht="12.75">
      <c r="A56" s="2" t="s">
        <v>0</v>
      </c>
      <c r="B56" s="3" t="s">
        <v>1</v>
      </c>
      <c r="C56" s="57" t="s">
        <v>92</v>
      </c>
      <c r="D56" s="62" t="s">
        <v>95</v>
      </c>
      <c r="E56" s="54" t="s">
        <v>96</v>
      </c>
      <c r="F56" s="54" t="s">
        <v>97</v>
      </c>
      <c r="G56" s="54" t="s">
        <v>98</v>
      </c>
      <c r="H56" s="90" t="s">
        <v>99</v>
      </c>
      <c r="I56" s="152" t="s">
        <v>114</v>
      </c>
      <c r="J56" s="153"/>
      <c r="K56" s="153"/>
      <c r="L56" s="153"/>
      <c r="M56" s="153"/>
      <c r="N56" s="153"/>
      <c r="O56" s="153"/>
      <c r="P56" s="153"/>
      <c r="Q56" s="154"/>
    </row>
    <row r="57" spans="1:17" ht="15.75">
      <c r="A57" s="49" t="s">
        <v>2</v>
      </c>
      <c r="B57" s="50"/>
      <c r="C57" s="58" t="s">
        <v>93</v>
      </c>
      <c r="D57" s="70" t="s">
        <v>100</v>
      </c>
      <c r="E57" s="71" t="s">
        <v>93</v>
      </c>
      <c r="F57" s="71" t="s">
        <v>100</v>
      </c>
      <c r="G57" s="71" t="s">
        <v>161</v>
      </c>
      <c r="H57" s="99"/>
      <c r="I57" s="133">
        <v>111</v>
      </c>
      <c r="J57" s="134">
        <v>1161</v>
      </c>
      <c r="K57" s="134">
        <v>1162</v>
      </c>
      <c r="L57" s="134" t="s">
        <v>141</v>
      </c>
      <c r="M57" s="134" t="s">
        <v>151</v>
      </c>
      <c r="N57" s="134" t="s">
        <v>152</v>
      </c>
      <c r="O57" s="134" t="s">
        <v>142</v>
      </c>
      <c r="P57" s="134" t="s">
        <v>143</v>
      </c>
      <c r="Q57" s="135" t="s">
        <v>104</v>
      </c>
    </row>
    <row r="58" spans="1:22" ht="12.75">
      <c r="A58" s="136"/>
      <c r="B58" s="137"/>
      <c r="C58" s="45"/>
      <c r="D58" s="66"/>
      <c r="E58" s="66"/>
      <c r="F58" s="66"/>
      <c r="G58" s="67"/>
      <c r="H58" s="91"/>
      <c r="I58" s="118"/>
      <c r="J58" s="119"/>
      <c r="K58" s="119"/>
      <c r="L58" s="119"/>
      <c r="M58" s="119"/>
      <c r="N58" s="119"/>
      <c r="O58" s="119"/>
      <c r="P58" s="119"/>
      <c r="Q58" s="119"/>
      <c r="R58" s="52"/>
      <c r="S58" s="52"/>
      <c r="T58" s="52"/>
      <c r="U58" s="52"/>
      <c r="V58" s="52"/>
    </row>
    <row r="59" spans="1:17" s="52" customFormat="1" ht="12.75">
      <c r="A59" s="138" t="s">
        <v>111</v>
      </c>
      <c r="B59" s="139" t="s">
        <v>112</v>
      </c>
      <c r="C59" s="140">
        <f>C60+C68+C74</f>
        <v>4720303</v>
      </c>
      <c r="D59" s="140">
        <f>D60+D68+D74</f>
        <v>0</v>
      </c>
      <c r="E59" s="140">
        <f>E60+E68+E74</f>
        <v>5024870</v>
      </c>
      <c r="F59" s="140">
        <f>F60+F68+F74</f>
        <v>6399546</v>
      </c>
      <c r="G59" s="140">
        <f>G60+G68+G74</f>
        <v>4821913</v>
      </c>
      <c r="H59" s="93">
        <f>G59/E59*100</f>
        <v>95.96095023353838</v>
      </c>
      <c r="I59" s="120">
        <f aca="true" t="shared" si="14" ref="I59:Q59">I60+I68+I74</f>
        <v>1752413</v>
      </c>
      <c r="J59" s="120">
        <f t="shared" si="14"/>
        <v>1770281</v>
      </c>
      <c r="K59" s="120">
        <f t="shared" si="14"/>
        <v>421015</v>
      </c>
      <c r="L59" s="120">
        <f t="shared" si="14"/>
        <v>14971</v>
      </c>
      <c r="M59" s="120">
        <f>M60+M68+M74</f>
        <v>284</v>
      </c>
      <c r="N59" s="120">
        <f>N60+N68+N74</f>
        <v>81</v>
      </c>
      <c r="O59" s="120">
        <f t="shared" si="14"/>
        <v>542529</v>
      </c>
      <c r="P59" s="120">
        <f t="shared" si="14"/>
        <v>320289</v>
      </c>
      <c r="Q59" s="121">
        <f t="shared" si="14"/>
        <v>50</v>
      </c>
    </row>
    <row r="60" spans="1:22" s="52" customFormat="1" ht="12.75">
      <c r="A60" s="23" t="s">
        <v>27</v>
      </c>
      <c r="B60" s="24" t="s">
        <v>28</v>
      </c>
      <c r="C60" s="51">
        <f>C61+C63+C64+C66</f>
        <v>1077094</v>
      </c>
      <c r="D60" s="51">
        <f aca="true" t="shared" si="15" ref="D60:Q60">D61+D63+D64+D66</f>
        <v>0</v>
      </c>
      <c r="E60" s="51">
        <f>E61+E63+E64+E66</f>
        <v>1297916</v>
      </c>
      <c r="F60" s="51">
        <f t="shared" si="15"/>
        <v>1370506</v>
      </c>
      <c r="G60" s="51">
        <f t="shared" si="15"/>
        <v>1290526</v>
      </c>
      <c r="H60" s="100">
        <f>G60/E60*100</f>
        <v>99.43062571075478</v>
      </c>
      <c r="I60" s="122">
        <f t="shared" si="15"/>
        <v>0</v>
      </c>
      <c r="J60" s="123">
        <f t="shared" si="15"/>
        <v>858680</v>
      </c>
      <c r="K60" s="123">
        <f t="shared" si="15"/>
        <v>200837</v>
      </c>
      <c r="L60" s="123">
        <f>L61+L63+L64+L66</f>
        <v>0</v>
      </c>
      <c r="M60" s="123">
        <f>M61+M63+M64+M66</f>
        <v>0</v>
      </c>
      <c r="N60" s="123">
        <f>N61+N63+N64+N66</f>
        <v>0</v>
      </c>
      <c r="O60" s="123">
        <f>O61+O63+O64+O66</f>
        <v>144317</v>
      </c>
      <c r="P60" s="123">
        <f>P61+P63+P64+P66</f>
        <v>86692</v>
      </c>
      <c r="Q60" s="124">
        <f t="shared" si="15"/>
        <v>0</v>
      </c>
      <c r="R60"/>
      <c r="S60"/>
      <c r="T60"/>
      <c r="U60"/>
      <c r="V60"/>
    </row>
    <row r="61" spans="1:17" ht="12.75">
      <c r="A61" s="15" t="s">
        <v>29</v>
      </c>
      <c r="B61" s="16" t="s">
        <v>76</v>
      </c>
      <c r="C61" s="39">
        <v>141389</v>
      </c>
      <c r="D61" s="25"/>
      <c r="E61" s="39">
        <v>4755</v>
      </c>
      <c r="F61" s="39">
        <v>259910</v>
      </c>
      <c r="G61" s="85">
        <v>2892</v>
      </c>
      <c r="H61" s="101">
        <f aca="true" t="shared" si="16" ref="H61:H95">G61/E61*100</f>
        <v>60.82018927444794</v>
      </c>
      <c r="I61" s="150">
        <v>0</v>
      </c>
      <c r="J61" s="111">
        <v>62</v>
      </c>
      <c r="K61" s="111">
        <v>62</v>
      </c>
      <c r="L61" s="111">
        <v>0</v>
      </c>
      <c r="M61" s="111">
        <v>0</v>
      </c>
      <c r="N61" s="111">
        <v>0</v>
      </c>
      <c r="O61" s="111">
        <v>1384</v>
      </c>
      <c r="P61" s="111">
        <v>1384</v>
      </c>
      <c r="Q61" s="111">
        <v>0</v>
      </c>
    </row>
    <row r="62" spans="1:17" ht="12.75">
      <c r="A62" s="15"/>
      <c r="B62" s="16" t="s">
        <v>75</v>
      </c>
      <c r="C62" s="39"/>
      <c r="D62" s="25"/>
      <c r="E62" s="39"/>
      <c r="F62" s="25"/>
      <c r="G62" s="65"/>
      <c r="H62" s="101"/>
      <c r="I62" s="150"/>
      <c r="J62" s="111"/>
      <c r="K62" s="111"/>
      <c r="L62" s="111"/>
      <c r="M62" s="111"/>
      <c r="N62" s="111"/>
      <c r="O62" s="111"/>
      <c r="P62" s="111"/>
      <c r="Q62" s="111"/>
    </row>
    <row r="63" spans="1:17" ht="12.75">
      <c r="A63" s="15" t="s">
        <v>30</v>
      </c>
      <c r="B63" s="17" t="s">
        <v>31</v>
      </c>
      <c r="C63" s="39">
        <v>250949</v>
      </c>
      <c r="D63" s="25"/>
      <c r="E63" s="39">
        <v>354304</v>
      </c>
      <c r="F63" s="39">
        <v>316033</v>
      </c>
      <c r="G63" s="85">
        <v>353115</v>
      </c>
      <c r="H63" s="142">
        <f t="shared" si="16"/>
        <v>99.66441248193641</v>
      </c>
      <c r="I63" s="150">
        <v>0</v>
      </c>
      <c r="J63" s="111">
        <v>199026</v>
      </c>
      <c r="K63" s="111">
        <v>63449</v>
      </c>
      <c r="L63" s="111">
        <v>0</v>
      </c>
      <c r="M63" s="111">
        <v>0</v>
      </c>
      <c r="N63" s="111">
        <v>0</v>
      </c>
      <c r="O63" s="111">
        <v>52570</v>
      </c>
      <c r="P63" s="111">
        <v>38070</v>
      </c>
      <c r="Q63" s="111">
        <v>0</v>
      </c>
    </row>
    <row r="64" spans="1:17" ht="12.75">
      <c r="A64" s="15" t="s">
        <v>32</v>
      </c>
      <c r="B64" s="17" t="s">
        <v>33</v>
      </c>
      <c r="C64" s="39">
        <v>111189</v>
      </c>
      <c r="D64" s="25"/>
      <c r="E64" s="39">
        <v>61045</v>
      </c>
      <c r="F64" s="147">
        <v>84516</v>
      </c>
      <c r="G64" s="85">
        <v>60995</v>
      </c>
      <c r="H64" s="142">
        <f t="shared" si="16"/>
        <v>99.91809320992711</v>
      </c>
      <c r="I64" s="150">
        <v>0</v>
      </c>
      <c r="J64" s="111">
        <v>33685</v>
      </c>
      <c r="K64" s="111">
        <v>1521</v>
      </c>
      <c r="L64" s="111">
        <v>0</v>
      </c>
      <c r="M64" s="111">
        <v>0</v>
      </c>
      <c r="N64" s="111">
        <v>0</v>
      </c>
      <c r="O64" s="111">
        <v>15933</v>
      </c>
      <c r="P64" s="111">
        <v>9856</v>
      </c>
      <c r="Q64" s="111">
        <v>0</v>
      </c>
    </row>
    <row r="65" spans="1:17" ht="12.75">
      <c r="A65" s="15"/>
      <c r="B65" s="18" t="s">
        <v>77</v>
      </c>
      <c r="C65" s="39"/>
      <c r="D65" s="25"/>
      <c r="E65" s="39"/>
      <c r="F65" s="148"/>
      <c r="G65" s="85"/>
      <c r="H65" s="142"/>
      <c r="I65" s="150"/>
      <c r="J65" s="111"/>
      <c r="K65" s="111"/>
      <c r="L65" s="111"/>
      <c r="M65" s="111"/>
      <c r="N65" s="111"/>
      <c r="O65" s="111"/>
      <c r="P65" s="111"/>
      <c r="Q65" s="111"/>
    </row>
    <row r="66" spans="1:17" ht="12.75">
      <c r="A66" s="15" t="s">
        <v>34</v>
      </c>
      <c r="B66" s="17" t="s">
        <v>35</v>
      </c>
      <c r="C66" s="39">
        <v>573567</v>
      </c>
      <c r="D66" s="25"/>
      <c r="E66" s="39">
        <v>877812</v>
      </c>
      <c r="F66" s="147">
        <v>710047</v>
      </c>
      <c r="G66" s="85">
        <v>873524</v>
      </c>
      <c r="H66" s="142">
        <f t="shared" si="16"/>
        <v>99.51151271570679</v>
      </c>
      <c r="I66" s="150">
        <v>0</v>
      </c>
      <c r="J66" s="111">
        <v>625907</v>
      </c>
      <c r="K66" s="111">
        <v>135805</v>
      </c>
      <c r="L66" s="111">
        <v>0</v>
      </c>
      <c r="M66" s="111">
        <v>0</v>
      </c>
      <c r="N66" s="111">
        <v>0</v>
      </c>
      <c r="O66" s="111">
        <v>74430</v>
      </c>
      <c r="P66" s="111">
        <v>37382</v>
      </c>
      <c r="Q66" s="111">
        <v>0</v>
      </c>
    </row>
    <row r="67" spans="1:22" ht="12.75">
      <c r="A67" s="15"/>
      <c r="B67" s="18" t="s">
        <v>78</v>
      </c>
      <c r="C67" s="39"/>
      <c r="D67" s="25"/>
      <c r="E67" s="39"/>
      <c r="F67" s="25"/>
      <c r="G67" s="85"/>
      <c r="H67" s="143"/>
      <c r="I67" s="150"/>
      <c r="J67" s="111"/>
      <c r="K67" s="111"/>
      <c r="L67" s="111"/>
      <c r="M67" s="111"/>
      <c r="N67" s="111"/>
      <c r="O67" s="111"/>
      <c r="P67" s="111"/>
      <c r="Q67" s="111"/>
      <c r="R67" s="52"/>
      <c r="S67" s="52"/>
      <c r="T67" s="52"/>
      <c r="U67" s="52"/>
      <c r="V67" s="52"/>
    </row>
    <row r="68" spans="1:22" s="52" customFormat="1" ht="12.75">
      <c r="A68" s="13" t="s">
        <v>36</v>
      </c>
      <c r="B68" s="14" t="s">
        <v>37</v>
      </c>
      <c r="C68" s="40">
        <f>C69+C70+C71+C72+C73</f>
        <v>113075</v>
      </c>
      <c r="D68" s="40">
        <f>D69+D70+D71+D72+D73</f>
        <v>0</v>
      </c>
      <c r="E68" s="40">
        <f>E69+E70+E71+E72+E73</f>
        <v>112089</v>
      </c>
      <c r="F68" s="40">
        <f>F69+F70+F71+F72+F73</f>
        <v>175186</v>
      </c>
      <c r="G68" s="144">
        <f>G69+G70+G71+G72+G73</f>
        <v>112089</v>
      </c>
      <c r="H68" s="143">
        <f t="shared" si="16"/>
        <v>100</v>
      </c>
      <c r="I68" s="151">
        <f aca="true" t="shared" si="17" ref="I68:Q68">I69+I70+I71+I72+I73</f>
        <v>0</v>
      </c>
      <c r="J68" s="113">
        <f t="shared" si="17"/>
        <v>44181</v>
      </c>
      <c r="K68" s="113">
        <f t="shared" si="17"/>
        <v>17874</v>
      </c>
      <c r="L68" s="113">
        <f t="shared" si="17"/>
        <v>0</v>
      </c>
      <c r="M68" s="113">
        <f t="shared" si="17"/>
        <v>0</v>
      </c>
      <c r="N68" s="113">
        <f t="shared" si="17"/>
        <v>0</v>
      </c>
      <c r="O68" s="113">
        <f t="shared" si="17"/>
        <v>33736</v>
      </c>
      <c r="P68" s="113">
        <f t="shared" si="17"/>
        <v>16298</v>
      </c>
      <c r="Q68" s="113">
        <f t="shared" si="17"/>
        <v>0</v>
      </c>
      <c r="R68"/>
      <c r="S68"/>
      <c r="T68"/>
      <c r="U68"/>
      <c r="V68"/>
    </row>
    <row r="69" spans="1:17" ht="12.75">
      <c r="A69" s="15" t="s">
        <v>38</v>
      </c>
      <c r="B69" s="17" t="s">
        <v>39</v>
      </c>
      <c r="C69" s="39">
        <v>23535</v>
      </c>
      <c r="D69" s="25"/>
      <c r="E69" s="39">
        <v>24923</v>
      </c>
      <c r="F69" s="147">
        <v>41666</v>
      </c>
      <c r="G69" s="85">
        <v>24922</v>
      </c>
      <c r="H69" s="142">
        <f t="shared" si="16"/>
        <v>99.99598764193716</v>
      </c>
      <c r="I69" s="150">
        <v>0</v>
      </c>
      <c r="J69" s="111">
        <v>6010</v>
      </c>
      <c r="K69" s="111">
        <v>1954</v>
      </c>
      <c r="L69" s="111">
        <v>0</v>
      </c>
      <c r="M69" s="111">
        <v>0</v>
      </c>
      <c r="N69" s="111">
        <v>0</v>
      </c>
      <c r="O69" s="111">
        <v>11943</v>
      </c>
      <c r="P69" s="111">
        <v>5015</v>
      </c>
      <c r="Q69" s="111">
        <v>0</v>
      </c>
    </row>
    <row r="70" spans="1:17" ht="12.75">
      <c r="A70" s="15" t="s">
        <v>40</v>
      </c>
      <c r="B70" s="18" t="s">
        <v>79</v>
      </c>
      <c r="C70" s="39">
        <v>15246</v>
      </c>
      <c r="D70" s="25"/>
      <c r="E70" s="39">
        <v>11505</v>
      </c>
      <c r="F70" s="39">
        <v>21261</v>
      </c>
      <c r="G70" s="85">
        <v>11506</v>
      </c>
      <c r="H70" s="142">
        <f t="shared" si="16"/>
        <v>100.00869187309864</v>
      </c>
      <c r="I70" s="150">
        <v>0</v>
      </c>
      <c r="J70" s="111">
        <v>3455</v>
      </c>
      <c r="K70" s="111">
        <v>3455</v>
      </c>
      <c r="L70" s="111">
        <v>0</v>
      </c>
      <c r="M70" s="111">
        <v>0</v>
      </c>
      <c r="N70" s="111">
        <v>0</v>
      </c>
      <c r="O70" s="111">
        <v>2298</v>
      </c>
      <c r="P70" s="111">
        <v>2298</v>
      </c>
      <c r="Q70" s="111">
        <v>0</v>
      </c>
    </row>
    <row r="71" spans="1:17" ht="12.75">
      <c r="A71" s="15" t="s">
        <v>41</v>
      </c>
      <c r="B71" s="18" t="s">
        <v>80</v>
      </c>
      <c r="C71" s="39">
        <v>6314</v>
      </c>
      <c r="D71" s="25"/>
      <c r="E71" s="39">
        <v>10069</v>
      </c>
      <c r="F71" s="39">
        <v>11489</v>
      </c>
      <c r="G71" s="85">
        <v>10069</v>
      </c>
      <c r="H71" s="142">
        <f t="shared" si="16"/>
        <v>100</v>
      </c>
      <c r="I71" s="150">
        <v>0</v>
      </c>
      <c r="J71" s="111">
        <v>2764</v>
      </c>
      <c r="K71" s="111">
        <v>2563</v>
      </c>
      <c r="L71" s="111">
        <v>0</v>
      </c>
      <c r="M71" s="111">
        <v>0</v>
      </c>
      <c r="N71" s="111">
        <v>0</v>
      </c>
      <c r="O71" s="111">
        <v>2271</v>
      </c>
      <c r="P71" s="111">
        <v>2471</v>
      </c>
      <c r="Q71" s="111">
        <v>0</v>
      </c>
    </row>
    <row r="72" spans="1:17" ht="12.75">
      <c r="A72" s="15" t="s">
        <v>42</v>
      </c>
      <c r="B72" s="18" t="s">
        <v>81</v>
      </c>
      <c r="C72" s="39">
        <v>45320</v>
      </c>
      <c r="D72" s="25"/>
      <c r="E72" s="39">
        <v>37215</v>
      </c>
      <c r="F72" s="147">
        <v>62107</v>
      </c>
      <c r="G72" s="85">
        <v>37215</v>
      </c>
      <c r="H72" s="142">
        <f t="shared" si="16"/>
        <v>100</v>
      </c>
      <c r="I72" s="150">
        <v>0</v>
      </c>
      <c r="J72" s="111">
        <v>19257</v>
      </c>
      <c r="K72" s="111">
        <v>6446</v>
      </c>
      <c r="L72" s="111">
        <v>0</v>
      </c>
      <c r="M72" s="111">
        <v>0</v>
      </c>
      <c r="N72" s="111">
        <v>0</v>
      </c>
      <c r="O72" s="111">
        <v>8636</v>
      </c>
      <c r="P72" s="111">
        <v>2876</v>
      </c>
      <c r="Q72" s="111">
        <v>0</v>
      </c>
    </row>
    <row r="73" spans="1:22" ht="12.75">
      <c r="A73" s="15" t="s">
        <v>43</v>
      </c>
      <c r="B73" s="18" t="s">
        <v>82</v>
      </c>
      <c r="C73" s="39">
        <v>22660</v>
      </c>
      <c r="D73" s="25"/>
      <c r="E73" s="39">
        <v>28377</v>
      </c>
      <c r="F73" s="39">
        <v>38663</v>
      </c>
      <c r="G73" s="85">
        <v>28377</v>
      </c>
      <c r="H73" s="142">
        <f t="shared" si="16"/>
        <v>100</v>
      </c>
      <c r="I73" s="150">
        <v>0</v>
      </c>
      <c r="J73" s="111">
        <v>12695</v>
      </c>
      <c r="K73" s="111">
        <v>3456</v>
      </c>
      <c r="L73" s="111">
        <v>0</v>
      </c>
      <c r="M73" s="111">
        <v>0</v>
      </c>
      <c r="N73" s="111">
        <v>0</v>
      </c>
      <c r="O73" s="111">
        <v>8588</v>
      </c>
      <c r="P73" s="111">
        <v>3638</v>
      </c>
      <c r="Q73" s="111">
        <v>0</v>
      </c>
      <c r="R73" s="52"/>
      <c r="S73" s="52"/>
      <c r="T73" s="52"/>
      <c r="U73" s="52"/>
      <c r="V73" s="52"/>
    </row>
    <row r="74" spans="1:22" s="52" customFormat="1" ht="12.75">
      <c r="A74" s="13" t="s">
        <v>44</v>
      </c>
      <c r="B74" s="14" t="s">
        <v>83</v>
      </c>
      <c r="C74" s="40">
        <f>C75+C77+C78+C80+C81+C83+C85+C87+C89+C91+C93</f>
        <v>3530134</v>
      </c>
      <c r="D74" s="40">
        <f>D75+D77+D78+D80+D81+D83+D85+D87+D89+D91+D93</f>
        <v>0</v>
      </c>
      <c r="E74" s="40">
        <f>E75+E77+E78+E80+E81+E83+E85+E87+E89+E91+E93</f>
        <v>3614865</v>
      </c>
      <c r="F74" s="40">
        <f>F75+F77+F78+F80+F81+F83+F85+F87+F89+F91+F93</f>
        <v>4853854</v>
      </c>
      <c r="G74" s="40">
        <f>G75+G77+G78+G80+G81+G83+G85+G87+G89+G91+G93</f>
        <v>3419298</v>
      </c>
      <c r="H74" s="143">
        <f t="shared" si="16"/>
        <v>94.58992244523654</v>
      </c>
      <c r="I74" s="40">
        <f>I75+I77+I78+I80+I81+I83+I85+I87+I89+I91+I93</f>
        <v>1752413</v>
      </c>
      <c r="J74" s="40">
        <f>J75+J77+J78+J80+J81+J83+J85+J87+J89+J91+J93</f>
        <v>867420</v>
      </c>
      <c r="K74" s="40">
        <f aca="true" t="shared" si="18" ref="K74:Q74">K75+K77+K78+K80+K81+K83+K85+K87+K89+K91+K93</f>
        <v>202304</v>
      </c>
      <c r="L74" s="40">
        <f t="shared" si="18"/>
        <v>14971</v>
      </c>
      <c r="M74" s="40">
        <f t="shared" si="18"/>
        <v>284</v>
      </c>
      <c r="N74" s="40">
        <f t="shared" si="18"/>
        <v>81</v>
      </c>
      <c r="O74" s="40">
        <f t="shared" si="18"/>
        <v>364476</v>
      </c>
      <c r="P74" s="40">
        <f t="shared" si="18"/>
        <v>217299</v>
      </c>
      <c r="Q74" s="26">
        <f t="shared" si="18"/>
        <v>50</v>
      </c>
      <c r="R74"/>
      <c r="S74"/>
      <c r="T74"/>
      <c r="U74"/>
      <c r="V74"/>
    </row>
    <row r="75" spans="1:17" ht="12.75">
      <c r="A75" s="15" t="s">
        <v>45</v>
      </c>
      <c r="B75" s="16" t="s">
        <v>84</v>
      </c>
      <c r="C75" s="39">
        <v>948148</v>
      </c>
      <c r="D75" s="25"/>
      <c r="E75" s="39">
        <v>950433</v>
      </c>
      <c r="F75" s="147">
        <v>1234692</v>
      </c>
      <c r="G75" s="85">
        <v>947356</v>
      </c>
      <c r="H75" s="142">
        <f t="shared" si="16"/>
        <v>99.67625282371299</v>
      </c>
      <c r="I75" s="86">
        <v>0</v>
      </c>
      <c r="J75" s="111">
        <v>563602</v>
      </c>
      <c r="K75" s="111">
        <v>137242</v>
      </c>
      <c r="L75" s="111">
        <v>0</v>
      </c>
      <c r="M75" s="111">
        <v>0</v>
      </c>
      <c r="N75" s="111">
        <v>0</v>
      </c>
      <c r="O75" s="111">
        <v>148560</v>
      </c>
      <c r="P75" s="111">
        <v>97952</v>
      </c>
      <c r="Q75" s="111">
        <v>0</v>
      </c>
    </row>
    <row r="76" spans="1:17" ht="12.75">
      <c r="A76" s="15"/>
      <c r="B76" s="16" t="s">
        <v>85</v>
      </c>
      <c r="C76" s="39"/>
      <c r="D76" s="25"/>
      <c r="E76" s="39"/>
      <c r="F76" s="25"/>
      <c r="G76" s="85"/>
      <c r="H76" s="142"/>
      <c r="I76" s="86"/>
      <c r="J76" s="111"/>
      <c r="K76" s="111"/>
      <c r="L76" s="111"/>
      <c r="M76" s="111"/>
      <c r="N76" s="111"/>
      <c r="O76" s="111"/>
      <c r="P76" s="111"/>
      <c r="Q76" s="111"/>
    </row>
    <row r="77" spans="1:17" ht="12.75">
      <c r="A77" s="15" t="s">
        <v>46</v>
      </c>
      <c r="B77" s="16" t="s">
        <v>94</v>
      </c>
      <c r="C77" s="39">
        <v>146025</v>
      </c>
      <c r="D77" s="25"/>
      <c r="E77" s="39">
        <v>17603</v>
      </c>
      <c r="F77" s="39">
        <v>240918</v>
      </c>
      <c r="G77" s="85">
        <v>17599</v>
      </c>
      <c r="H77" s="142">
        <f t="shared" si="16"/>
        <v>99.97727660057944</v>
      </c>
      <c r="I77" s="86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14114</v>
      </c>
      <c r="P77" s="111">
        <v>3485</v>
      </c>
      <c r="Q77" s="111">
        <v>0</v>
      </c>
    </row>
    <row r="78" spans="1:17" ht="12.75">
      <c r="A78" s="15" t="s">
        <v>47</v>
      </c>
      <c r="B78" s="16" t="s">
        <v>86</v>
      </c>
      <c r="C78" s="39">
        <v>217837</v>
      </c>
      <c r="D78" s="25"/>
      <c r="E78" s="39">
        <v>64770</v>
      </c>
      <c r="F78" s="39">
        <v>399192</v>
      </c>
      <c r="G78" s="85">
        <v>58155</v>
      </c>
      <c r="H78" s="142">
        <f t="shared" si="16"/>
        <v>89.7869383974062</v>
      </c>
      <c r="I78" s="86">
        <v>0</v>
      </c>
      <c r="J78" s="111">
        <v>405</v>
      </c>
      <c r="K78" s="111">
        <v>386</v>
      </c>
      <c r="L78" s="111">
        <v>0</v>
      </c>
      <c r="M78" s="111">
        <v>0</v>
      </c>
      <c r="N78" s="111">
        <v>0</v>
      </c>
      <c r="O78" s="111">
        <v>28824</v>
      </c>
      <c r="P78" s="111">
        <v>28540</v>
      </c>
      <c r="Q78" s="111">
        <v>0</v>
      </c>
    </row>
    <row r="79" spans="1:17" ht="12.75">
      <c r="A79" s="15"/>
      <c r="B79" s="16" t="s">
        <v>87</v>
      </c>
      <c r="C79" s="39"/>
      <c r="D79" s="25"/>
      <c r="E79" s="39"/>
      <c r="F79" s="39"/>
      <c r="G79" s="85"/>
      <c r="H79" s="142"/>
      <c r="I79" s="86"/>
      <c r="J79" s="111"/>
      <c r="K79" s="111"/>
      <c r="L79" s="111"/>
      <c r="M79" s="111"/>
      <c r="N79" s="111"/>
      <c r="O79" s="111"/>
      <c r="P79" s="111"/>
      <c r="Q79" s="111"/>
    </row>
    <row r="80" spans="1:17" ht="12.75">
      <c r="A80" s="15" t="s">
        <v>48</v>
      </c>
      <c r="B80" s="19" t="s">
        <v>139</v>
      </c>
      <c r="C80" s="39">
        <v>1434837</v>
      </c>
      <c r="D80" s="25"/>
      <c r="E80" s="39">
        <v>1951677</v>
      </c>
      <c r="F80" s="39">
        <v>1740249</v>
      </c>
      <c r="G80" s="85">
        <v>1767434</v>
      </c>
      <c r="H80" s="142">
        <f t="shared" si="16"/>
        <v>90.5597596323572</v>
      </c>
      <c r="I80" s="86">
        <v>1752413</v>
      </c>
      <c r="J80" s="111">
        <v>0</v>
      </c>
      <c r="K80" s="111">
        <v>0</v>
      </c>
      <c r="L80" s="111">
        <v>14971</v>
      </c>
      <c r="M80" s="111">
        <v>0</v>
      </c>
      <c r="N80" s="111">
        <v>0</v>
      </c>
      <c r="O80" s="111">
        <v>0</v>
      </c>
      <c r="P80" s="111">
        <v>0</v>
      </c>
      <c r="Q80" s="111">
        <v>50</v>
      </c>
    </row>
    <row r="81" spans="1:17" ht="12.75">
      <c r="A81" s="15" t="s">
        <v>49</v>
      </c>
      <c r="B81" s="16" t="s">
        <v>50</v>
      </c>
      <c r="C81" s="39">
        <v>89984</v>
      </c>
      <c r="D81" s="25"/>
      <c r="E81" s="39">
        <v>66815</v>
      </c>
      <c r="F81" s="39">
        <v>187192</v>
      </c>
      <c r="G81" s="85">
        <v>66813</v>
      </c>
      <c r="H81" s="142">
        <f t="shared" si="16"/>
        <v>99.9970066601811</v>
      </c>
      <c r="I81" s="86">
        <v>0</v>
      </c>
      <c r="J81" s="111">
        <v>13952</v>
      </c>
      <c r="K81" s="111">
        <v>2793</v>
      </c>
      <c r="L81" s="111">
        <v>0</v>
      </c>
      <c r="M81" s="111">
        <v>0</v>
      </c>
      <c r="N81" s="111">
        <v>0</v>
      </c>
      <c r="O81" s="111">
        <v>36438</v>
      </c>
      <c r="P81" s="111">
        <v>13630</v>
      </c>
      <c r="Q81" s="111">
        <v>0</v>
      </c>
    </row>
    <row r="82" spans="1:17" ht="12.75">
      <c r="A82" s="15"/>
      <c r="B82" s="16" t="s">
        <v>140</v>
      </c>
      <c r="C82" s="39"/>
      <c r="D82" s="25"/>
      <c r="E82" s="39"/>
      <c r="F82" s="39"/>
      <c r="G82" s="85"/>
      <c r="H82" s="142"/>
      <c r="I82" s="86"/>
      <c r="J82" s="111"/>
      <c r="K82" s="111"/>
      <c r="L82" s="111"/>
      <c r="M82" s="111"/>
      <c r="N82" s="111"/>
      <c r="O82" s="111"/>
      <c r="P82" s="111"/>
      <c r="Q82" s="111"/>
    </row>
    <row r="83" spans="1:17" ht="12.75">
      <c r="A83" s="15" t="s">
        <v>51</v>
      </c>
      <c r="B83" s="16" t="s">
        <v>144</v>
      </c>
      <c r="C83" s="39">
        <v>134073</v>
      </c>
      <c r="D83" s="25"/>
      <c r="E83" s="39">
        <v>83135</v>
      </c>
      <c r="F83" s="39">
        <v>233910</v>
      </c>
      <c r="G83" s="85">
        <v>82856</v>
      </c>
      <c r="H83" s="142">
        <f t="shared" si="16"/>
        <v>99.66440127503459</v>
      </c>
      <c r="I83" s="86">
        <v>0</v>
      </c>
      <c r="J83" s="111">
        <v>16575</v>
      </c>
      <c r="K83" s="111">
        <v>14076</v>
      </c>
      <c r="L83" s="111">
        <v>0</v>
      </c>
      <c r="M83" s="111">
        <v>0</v>
      </c>
      <c r="N83" s="111">
        <v>0</v>
      </c>
      <c r="O83" s="111">
        <v>25993</v>
      </c>
      <c r="P83" s="111">
        <v>26212</v>
      </c>
      <c r="Q83" s="111">
        <v>0</v>
      </c>
    </row>
    <row r="84" spans="1:17" ht="12.75">
      <c r="A84" s="15"/>
      <c r="B84" s="16" t="s">
        <v>145</v>
      </c>
      <c r="C84" s="39"/>
      <c r="D84" s="25"/>
      <c r="E84" s="39"/>
      <c r="F84" s="39"/>
      <c r="G84" s="85"/>
      <c r="H84" s="142"/>
      <c r="I84" s="86"/>
      <c r="J84" s="111"/>
      <c r="K84" s="111"/>
      <c r="L84" s="111"/>
      <c r="M84" s="111"/>
      <c r="N84" s="111"/>
      <c r="O84" s="111"/>
      <c r="P84" s="111"/>
      <c r="Q84" s="111"/>
    </row>
    <row r="85" spans="1:17" ht="12.75">
      <c r="A85" s="15" t="s">
        <v>52</v>
      </c>
      <c r="B85" s="16" t="s">
        <v>53</v>
      </c>
      <c r="C85" s="39">
        <v>390468</v>
      </c>
      <c r="D85" s="25"/>
      <c r="E85" s="39">
        <v>436527</v>
      </c>
      <c r="F85" s="39">
        <v>513377</v>
      </c>
      <c r="G85" s="85">
        <v>435180</v>
      </c>
      <c r="H85" s="142">
        <f t="shared" si="16"/>
        <v>99.6914280216344</v>
      </c>
      <c r="I85" s="86">
        <v>0</v>
      </c>
      <c r="J85" s="111">
        <v>267456</v>
      </c>
      <c r="K85" s="111">
        <v>46953</v>
      </c>
      <c r="L85" s="111">
        <v>0</v>
      </c>
      <c r="M85" s="111">
        <v>0</v>
      </c>
      <c r="N85" s="111">
        <v>0</v>
      </c>
      <c r="O85" s="111">
        <v>82943</v>
      </c>
      <c r="P85" s="111">
        <v>37828</v>
      </c>
      <c r="Q85" s="111">
        <v>0</v>
      </c>
    </row>
    <row r="86" spans="1:17" ht="12.75">
      <c r="A86" s="15"/>
      <c r="B86" s="16" t="s">
        <v>54</v>
      </c>
      <c r="C86" s="39"/>
      <c r="D86" s="25"/>
      <c r="E86" s="39"/>
      <c r="F86" s="39"/>
      <c r="G86" s="85"/>
      <c r="H86" s="142"/>
      <c r="I86" s="86"/>
      <c r="J86" s="111"/>
      <c r="K86" s="111"/>
      <c r="L86" s="111"/>
      <c r="M86" s="111"/>
      <c r="N86" s="111"/>
      <c r="O86" s="111"/>
      <c r="P86" s="111"/>
      <c r="Q86" s="111"/>
    </row>
    <row r="87" spans="1:17" ht="12.75">
      <c r="A87" s="15" t="s">
        <v>55</v>
      </c>
      <c r="B87" s="16" t="s">
        <v>88</v>
      </c>
      <c r="C87" s="39">
        <v>90682</v>
      </c>
      <c r="D87" s="25"/>
      <c r="E87" s="39">
        <v>43223</v>
      </c>
      <c r="F87" s="39">
        <v>155125</v>
      </c>
      <c r="G87" s="85">
        <v>43223</v>
      </c>
      <c r="H87" s="142">
        <f t="shared" si="16"/>
        <v>100</v>
      </c>
      <c r="I87" s="86">
        <v>0</v>
      </c>
      <c r="J87" s="111">
        <v>5430</v>
      </c>
      <c r="K87" s="111">
        <v>854</v>
      </c>
      <c r="L87" s="111">
        <v>0</v>
      </c>
      <c r="M87" s="111">
        <v>0</v>
      </c>
      <c r="N87" s="111">
        <v>0</v>
      </c>
      <c r="O87" s="111">
        <v>27366</v>
      </c>
      <c r="P87" s="111">
        <v>9573</v>
      </c>
      <c r="Q87" s="111">
        <v>0</v>
      </c>
    </row>
    <row r="88" spans="1:17" ht="12.75">
      <c r="A88" s="15" t="s">
        <v>56</v>
      </c>
      <c r="B88" s="16" t="s">
        <v>89</v>
      </c>
      <c r="C88" s="39"/>
      <c r="D88" s="25"/>
      <c r="E88" s="39"/>
      <c r="F88" s="39"/>
      <c r="G88" s="85"/>
      <c r="H88" s="142"/>
      <c r="I88" s="86"/>
      <c r="J88" s="111"/>
      <c r="K88" s="111"/>
      <c r="L88" s="111"/>
      <c r="M88" s="111"/>
      <c r="N88" s="111"/>
      <c r="O88" s="111"/>
      <c r="P88" s="111"/>
      <c r="Q88" s="111"/>
    </row>
    <row r="89" spans="1:17" ht="12.75">
      <c r="A89" s="20" t="s">
        <v>57</v>
      </c>
      <c r="B89" s="21" t="s">
        <v>58</v>
      </c>
      <c r="C89" s="39">
        <v>78080</v>
      </c>
      <c r="D89" s="25"/>
      <c r="E89" s="39">
        <v>0</v>
      </c>
      <c r="F89" s="39">
        <v>148631</v>
      </c>
      <c r="G89" s="85">
        <v>0</v>
      </c>
      <c r="H89" s="142">
        <v>0</v>
      </c>
      <c r="I89" s="86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</row>
    <row r="90" spans="1:17" ht="12.75">
      <c r="A90" s="20"/>
      <c r="B90" s="22" t="s">
        <v>90</v>
      </c>
      <c r="C90" s="39"/>
      <c r="D90" s="25"/>
      <c r="E90" s="39"/>
      <c r="F90" s="39"/>
      <c r="G90" s="85"/>
      <c r="H90" s="142"/>
      <c r="I90" s="86"/>
      <c r="J90" s="111"/>
      <c r="K90" s="111"/>
      <c r="L90" s="111"/>
      <c r="M90" s="111"/>
      <c r="N90" s="111"/>
      <c r="O90" s="111"/>
      <c r="P90" s="111"/>
      <c r="Q90" s="111"/>
    </row>
    <row r="91" spans="1:17" ht="12.75">
      <c r="A91" s="15" t="s">
        <v>149</v>
      </c>
      <c r="B91" s="16" t="s">
        <v>88</v>
      </c>
      <c r="C91" s="39">
        <v>0</v>
      </c>
      <c r="D91" s="25"/>
      <c r="E91" s="39">
        <v>317</v>
      </c>
      <c r="F91" s="39">
        <v>319</v>
      </c>
      <c r="G91" s="85">
        <v>317</v>
      </c>
      <c r="H91" s="142">
        <f t="shared" si="16"/>
        <v>100</v>
      </c>
      <c r="I91" s="86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238</v>
      </c>
      <c r="P91" s="111">
        <v>79</v>
      </c>
      <c r="Q91" s="111">
        <v>0</v>
      </c>
    </row>
    <row r="92" spans="1:17" ht="12.75">
      <c r="A92" s="15" t="s">
        <v>56</v>
      </c>
      <c r="B92" s="16" t="s">
        <v>150</v>
      </c>
      <c r="C92" s="39"/>
      <c r="D92" s="25"/>
      <c r="E92" s="39"/>
      <c r="F92" s="39"/>
      <c r="G92" s="85"/>
      <c r="H92" s="142"/>
      <c r="I92" s="86"/>
      <c r="J92" s="111"/>
      <c r="K92" s="111"/>
      <c r="L92" s="111"/>
      <c r="M92" s="111"/>
      <c r="N92" s="111"/>
      <c r="O92" s="111"/>
      <c r="P92" s="111"/>
      <c r="Q92" s="111"/>
    </row>
    <row r="93" spans="1:17" ht="12.75">
      <c r="A93" s="15" t="s">
        <v>158</v>
      </c>
      <c r="B93" s="16" t="s">
        <v>159</v>
      </c>
      <c r="C93" s="39">
        <v>0</v>
      </c>
      <c r="D93" s="25"/>
      <c r="E93" s="39">
        <v>365</v>
      </c>
      <c r="F93" s="39">
        <v>249</v>
      </c>
      <c r="G93" s="85">
        <v>365</v>
      </c>
      <c r="H93" s="142">
        <f t="shared" si="16"/>
        <v>100</v>
      </c>
      <c r="I93" s="86">
        <v>0</v>
      </c>
      <c r="J93" s="111">
        <v>0</v>
      </c>
      <c r="K93" s="111">
        <v>0</v>
      </c>
      <c r="L93" s="111">
        <v>0</v>
      </c>
      <c r="M93" s="111">
        <v>284</v>
      </c>
      <c r="N93" s="111">
        <v>81</v>
      </c>
      <c r="O93" s="111">
        <v>0</v>
      </c>
      <c r="P93" s="111">
        <v>0</v>
      </c>
      <c r="Q93" s="111">
        <v>0</v>
      </c>
    </row>
    <row r="94" spans="1:17" ht="12.75">
      <c r="A94" s="20"/>
      <c r="B94" s="22" t="s">
        <v>91</v>
      </c>
      <c r="C94" s="39"/>
      <c r="D94" s="25"/>
      <c r="E94" s="39"/>
      <c r="F94" s="39"/>
      <c r="G94" s="85"/>
      <c r="H94" s="142"/>
      <c r="I94" s="86"/>
      <c r="J94" s="111"/>
      <c r="K94" s="111"/>
      <c r="L94" s="111"/>
      <c r="M94" s="111"/>
      <c r="N94" s="111"/>
      <c r="O94" s="111"/>
      <c r="P94" s="111"/>
      <c r="Q94" s="111"/>
    </row>
    <row r="95" spans="1:17" ht="12.75">
      <c r="A95" s="13" t="s">
        <v>59</v>
      </c>
      <c r="B95" s="14" t="s">
        <v>110</v>
      </c>
      <c r="C95" s="40">
        <v>1000</v>
      </c>
      <c r="D95" s="25"/>
      <c r="E95" s="40">
        <v>12</v>
      </c>
      <c r="F95" s="40">
        <v>1000</v>
      </c>
      <c r="G95" s="85">
        <v>12</v>
      </c>
      <c r="H95" s="145">
        <f t="shared" si="16"/>
        <v>100</v>
      </c>
      <c r="I95" s="86">
        <v>12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</row>
    <row r="96" spans="1:17" ht="12.75">
      <c r="A96" s="43"/>
      <c r="B96" s="44"/>
      <c r="C96" s="45"/>
      <c r="D96" s="66"/>
      <c r="E96" s="66"/>
      <c r="F96" s="66"/>
      <c r="G96" s="88"/>
      <c r="H96" s="146"/>
      <c r="I96" s="106"/>
      <c r="J96" s="114"/>
      <c r="K96" s="114"/>
      <c r="L96" s="114"/>
      <c r="M96" s="114"/>
      <c r="N96" s="114"/>
      <c r="O96" s="114"/>
      <c r="P96" s="114"/>
      <c r="Q96" s="114"/>
    </row>
    <row r="97" spans="1:17" ht="12.75">
      <c r="A97" s="41" t="s">
        <v>60</v>
      </c>
      <c r="B97" s="42" t="s">
        <v>26</v>
      </c>
      <c r="C97" s="59">
        <f>C60+C68+C74+C95</f>
        <v>4721303</v>
      </c>
      <c r="D97" s="59">
        <f aca="true" t="shared" si="19" ref="D97:Q97">D60+D68+D74+D95</f>
        <v>0</v>
      </c>
      <c r="E97" s="59">
        <f t="shared" si="19"/>
        <v>5024882</v>
      </c>
      <c r="F97" s="59">
        <f t="shared" si="19"/>
        <v>6400546</v>
      </c>
      <c r="G97" s="59">
        <f t="shared" si="19"/>
        <v>4821925</v>
      </c>
      <c r="H97" s="95">
        <f>G97/E97*100</f>
        <v>95.96095987925686</v>
      </c>
      <c r="I97" s="59">
        <f t="shared" si="19"/>
        <v>1752425</v>
      </c>
      <c r="J97" s="59">
        <f t="shared" si="19"/>
        <v>1770281</v>
      </c>
      <c r="K97" s="59">
        <f t="shared" si="19"/>
        <v>421015</v>
      </c>
      <c r="L97" s="59">
        <f>L60+L68+L74+L95</f>
        <v>14971</v>
      </c>
      <c r="M97" s="59">
        <f>M60+M68+M74+M95</f>
        <v>284</v>
      </c>
      <c r="N97" s="59">
        <f>N60+N68+N74+N95</f>
        <v>81</v>
      </c>
      <c r="O97" s="59">
        <f>O60+O68+O74+O95</f>
        <v>542529</v>
      </c>
      <c r="P97" s="59">
        <f>P60+P68+P74+P95</f>
        <v>320289</v>
      </c>
      <c r="Q97" s="56">
        <f t="shared" si="19"/>
        <v>50</v>
      </c>
    </row>
    <row r="98" spans="1:17" ht="12.75">
      <c r="A98" s="27" t="s">
        <v>101</v>
      </c>
      <c r="B98" s="27" t="s">
        <v>102</v>
      </c>
      <c r="C98" s="56">
        <f>C40+C97</f>
        <v>48926695</v>
      </c>
      <c r="D98" s="56">
        <f>D40+D97</f>
        <v>0</v>
      </c>
      <c r="E98" s="56">
        <f>E40+E97</f>
        <v>49497128</v>
      </c>
      <c r="F98" s="56">
        <f>F40+F97</f>
        <v>49892989</v>
      </c>
      <c r="G98" s="56">
        <f>G40+G97</f>
        <v>48888100</v>
      </c>
      <c r="H98" s="95">
        <f>G98/E98*100</f>
        <v>98.76956901418603</v>
      </c>
      <c r="I98" s="125">
        <f aca="true" t="shared" si="20" ref="I98:Q98">I40+I97</f>
        <v>45697400</v>
      </c>
      <c r="J98" s="115">
        <f t="shared" si="20"/>
        <v>1770281</v>
      </c>
      <c r="K98" s="115">
        <f t="shared" si="20"/>
        <v>421015</v>
      </c>
      <c r="L98" s="115">
        <f t="shared" si="20"/>
        <v>111921</v>
      </c>
      <c r="M98" s="115">
        <f>M40+M97</f>
        <v>284</v>
      </c>
      <c r="N98" s="115">
        <f>N40+N97</f>
        <v>81</v>
      </c>
      <c r="O98" s="115">
        <f t="shared" si="20"/>
        <v>542529</v>
      </c>
      <c r="P98" s="115">
        <f t="shared" si="20"/>
        <v>320289</v>
      </c>
      <c r="Q98" s="115">
        <f t="shared" si="20"/>
        <v>24300</v>
      </c>
    </row>
  </sheetData>
  <mergeCells count="2">
    <mergeCell ref="I3:Q3"/>
    <mergeCell ref="I56:Q56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MPSVaR</dc:creator>
  <cp:keywords/>
  <dc:description/>
  <cp:lastModifiedBy>masarykova</cp:lastModifiedBy>
  <cp:lastPrinted>2007-01-29T09:32:56Z</cp:lastPrinted>
  <dcterms:created xsi:type="dcterms:W3CDTF">2005-02-11T07:22:06Z</dcterms:created>
  <dcterms:modified xsi:type="dcterms:W3CDTF">2007-02-28T07:56:48Z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