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65" activeTab="0"/>
  </bookViews>
  <sheets>
    <sheet name="program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<sst xmlns="http://schemas.openxmlformats.org/spreadsheetml/2006/main" count="180" uniqueCount="153">
  <si>
    <t>Kód</t>
  </si>
  <si>
    <t>Názov programu</t>
  </si>
  <si>
    <t>programu</t>
  </si>
  <si>
    <t>07C</t>
  </si>
  <si>
    <t>Sociálna inklúzia</t>
  </si>
  <si>
    <t>07C01</t>
  </si>
  <si>
    <t>07C02</t>
  </si>
  <si>
    <t>- Podpora rodiny</t>
  </si>
  <si>
    <t>07C0201</t>
  </si>
  <si>
    <t>07C0202</t>
  </si>
  <si>
    <t xml:space="preserve">  - Rodičovský príspevok</t>
  </si>
  <si>
    <t>07C0206</t>
  </si>
  <si>
    <t>07C03</t>
  </si>
  <si>
    <t>- Kompenzácia sociálnych dôsledkov ŤZP</t>
  </si>
  <si>
    <t>07C04</t>
  </si>
  <si>
    <t>- Iniciatívy v oblasti sociálnej inklúzie</t>
  </si>
  <si>
    <t>07C0401</t>
  </si>
  <si>
    <t>07C0402</t>
  </si>
  <si>
    <t>07C040A</t>
  </si>
  <si>
    <t>07D</t>
  </si>
  <si>
    <t>07D01</t>
  </si>
  <si>
    <t>07D02</t>
  </si>
  <si>
    <t>- Nesystémové dávky sociálneho poistenia</t>
  </si>
  <si>
    <t>07D04</t>
  </si>
  <si>
    <t>- Dôchodkový systém</t>
  </si>
  <si>
    <t>07E</t>
  </si>
  <si>
    <t>Tvorba a implementácia politík</t>
  </si>
  <si>
    <t>07E03</t>
  </si>
  <si>
    <t>- Riadiaca, koncepčná a výskumná činnosť</t>
  </si>
  <si>
    <t>07E04</t>
  </si>
  <si>
    <t>- Výkon št. správy na úseku soc. vecí, rodiny, práce a zamestnanosti</t>
  </si>
  <si>
    <t xml:space="preserve">07 </t>
  </si>
  <si>
    <t>Spolu</t>
  </si>
  <si>
    <t>06G02</t>
  </si>
  <si>
    <t>Kvalita služieb zamestnanosti</t>
  </si>
  <si>
    <t>06G0204</t>
  </si>
  <si>
    <t>06G0206</t>
  </si>
  <si>
    <t xml:space="preserve"> - Opatrenie iniciatívy EQUAL</t>
  </si>
  <si>
    <t>06G0207</t>
  </si>
  <si>
    <t xml:space="preserve"> - Modernizácia a zvýšenie rozsahu a kvality služieb zamestnanosti </t>
  </si>
  <si>
    <t>06G0208</t>
  </si>
  <si>
    <t xml:space="preserve"> - Rozvoj aktivačných programov uchádzačov o zamestnanie</t>
  </si>
  <si>
    <t>06G03</t>
  </si>
  <si>
    <t>Technická pomoc - MPSVR SR</t>
  </si>
  <si>
    <t>06G0303</t>
  </si>
  <si>
    <t xml:space="preserve"> - Technická pomoc EQUAL</t>
  </si>
  <si>
    <t>06G0306</t>
  </si>
  <si>
    <t>06G0307</t>
  </si>
  <si>
    <t>06G0308</t>
  </si>
  <si>
    <t>06G0309</t>
  </si>
  <si>
    <t>06G04</t>
  </si>
  <si>
    <t>06G0401</t>
  </si>
  <si>
    <t>06G0402</t>
  </si>
  <si>
    <t>06G0403</t>
  </si>
  <si>
    <t>06G0404</t>
  </si>
  <si>
    <t>06G0406</t>
  </si>
  <si>
    <t xml:space="preserve"> - Odstránenie prekážok rovnosti mužov a žien na trhu práce s dôrazom na</t>
  </si>
  <si>
    <t>zosúladenie rod. a prac. života - opatrenie 2.2. SOP ĽZ</t>
  </si>
  <si>
    <t>06G0407</t>
  </si>
  <si>
    <t>06G0408</t>
  </si>
  <si>
    <t xml:space="preserve"> - Rozvoj vzdelávania a prípravy uchádzačov o zamestnanie s cieľom zlepšiť</t>
  </si>
  <si>
    <t>ich možnosti na trhu práce - opatrenie 1.3. SOP ĽZ</t>
  </si>
  <si>
    <t>06G0409</t>
  </si>
  <si>
    <t xml:space="preserve"> </t>
  </si>
  <si>
    <t>06G040B</t>
  </si>
  <si>
    <t xml:space="preserve"> - Systémy na prepojenie odborného vzdelávania a prípravy s trhom práce</t>
  </si>
  <si>
    <t>06H09</t>
  </si>
  <si>
    <t>06K0E</t>
  </si>
  <si>
    <t>Štátne programy MPSVR SR (gestor MŠ SR)</t>
  </si>
  <si>
    <t>06</t>
  </si>
  <si>
    <t>- Pomoc v hmotnej núdzi</t>
  </si>
  <si>
    <t xml:space="preserve">  - Dávka v hmotnej núdzi</t>
  </si>
  <si>
    <t xml:space="preserve">  - Dotácia na výkon osobitného príjemcu</t>
  </si>
  <si>
    <t xml:space="preserve">  - Dotácia na stravu pre dieťa v hmotnej núdzi   </t>
  </si>
  <si>
    <t xml:space="preserve">  - Dotácia na školské potreby pre dieťa v hmotnej núdzi</t>
  </si>
  <si>
    <t xml:space="preserve">  - Dotácia na štipendium pre dieťa v hmotnej núdzi</t>
  </si>
  <si>
    <t xml:space="preserve">  - Ostatné príspevky na podporu rodiny</t>
  </si>
  <si>
    <t>07C0207</t>
  </si>
  <si>
    <t xml:space="preserve">  - Príspevok na služby</t>
  </si>
  <si>
    <t>07C0208</t>
  </si>
  <si>
    <t xml:space="preserve">  - Náhradné výživné</t>
  </si>
  <si>
    <t xml:space="preserve">  - Náhradná starostlivosť o deti</t>
  </si>
  <si>
    <t xml:space="preserve">  - Transformácia sociálnych služieb - úver z RBRE</t>
  </si>
  <si>
    <t xml:space="preserve">  - Ostatné iniciatívy</t>
  </si>
  <si>
    <t>07C040D</t>
  </si>
  <si>
    <t xml:space="preserve">  - Ústavná starostlivosť o deti</t>
  </si>
  <si>
    <t>Sociálne poistenie a starobné dôchodkové sporenie</t>
  </si>
  <si>
    <t>07E0401</t>
  </si>
  <si>
    <t xml:space="preserve">  - Špecializovaná štátna správa</t>
  </si>
  <si>
    <t>07E0402</t>
  </si>
  <si>
    <t xml:space="preserve">  - Ostatná štátna správa</t>
  </si>
  <si>
    <t>Medzirezortné programy a podprogramy, ktorých je gestorom a účastníkom</t>
  </si>
  <si>
    <t xml:space="preserve"> - opatrenie 1.2. SPD cieľ 3</t>
  </si>
  <si>
    <t xml:space="preserve"> - Skvalitnenie služieb poskytovaných inštitúciami služieb zamestnanosti</t>
  </si>
  <si>
    <t>- podopatrenie 1.1.A SOP ĽZ</t>
  </si>
  <si>
    <t>- podopatrenie 1.1.B SOP ĽZ</t>
  </si>
  <si>
    <t xml:space="preserve"> - Limitovaná technická pomoc SPD cieľ 3</t>
  </si>
  <si>
    <t xml:space="preserve"> - Nelimitovaná technická pomoc - SPD cieľ 3</t>
  </si>
  <si>
    <t xml:space="preserve"> - Limitovaná technická pomoc SOP ĽZ</t>
  </si>
  <si>
    <t xml:space="preserve"> - Nelimitovaná technická pomoc SOP ĽZ</t>
  </si>
  <si>
    <t>Aktívna politika trhu práce a zvýšenie zamestnateľnosti - MPSVR SR</t>
  </si>
  <si>
    <t xml:space="preserve"> - Uľah.vstupu a návratu uch. o zam. na trh práce a s osobitným dôrazom na </t>
  </si>
  <si>
    <t xml:space="preserve">znevýh.uch. o zam. prostred. podpory tv. prac.miest a SZČ - opatr.1.2. SOP ĽZ </t>
  </si>
  <si>
    <t xml:space="preserve"> - Zvýš.zamestnateľ. znevýhod.skupín na trhu práce a skupín ohroz.soc.</t>
  </si>
  <si>
    <t>vylúčením - opatrenie 1.1. SPD cieľ 3</t>
  </si>
  <si>
    <t xml:space="preserve"> - Národné programy na rozvoj APTP a zvýš. zamestnateľnosti</t>
  </si>
  <si>
    <t xml:space="preserve"> - Stimulovanie a skvalitň.vzdeláv. pre potreby zamestnávateľov a podnik.sektora</t>
  </si>
  <si>
    <t xml:space="preserve"> - Zvýšenie rozsahu, zlepšenie a širšie poskytovanie ďalšieho vzdel. s cieľom </t>
  </si>
  <si>
    <t>zlepšiť kvalifikáciu a adaptabilitu u zamestnancov - opatrenie 3.2. SOP ĽZ</t>
  </si>
  <si>
    <t>- podopatrenie 3.3.B SOP ĽZ</t>
  </si>
  <si>
    <t>Podprogramy, ktoré kapitola rieši ako účastník medzirezortného programu</t>
  </si>
  <si>
    <t>06K0E01</t>
  </si>
  <si>
    <t>- Stabilizácia mladých zamestnancov a doktorandov výskumu a vývoja</t>
  </si>
  <si>
    <t>zlepšením sociálneho zabezpečenia</t>
  </si>
  <si>
    <t>Schválený</t>
  </si>
  <si>
    <t>rozpočet</t>
  </si>
  <si>
    <t>- Poistné na starobné poistenie, invalidné poistenie a príspevky na SDS</t>
  </si>
  <si>
    <t xml:space="preserve"> - Zlepšenie zamestnateľnosti sk. ohroz. soc. vylúčením - opatr.2.1. SOP ĽZ</t>
  </si>
  <si>
    <t>opatrenie 2.1. SPD cieľ 3</t>
  </si>
  <si>
    <t>SR</t>
  </si>
  <si>
    <t>Upravený</t>
  </si>
  <si>
    <t>UR</t>
  </si>
  <si>
    <t>Skutočnosť</t>
  </si>
  <si>
    <t>%</t>
  </si>
  <si>
    <t>z toho:</t>
  </si>
  <si>
    <t>zdroj</t>
  </si>
  <si>
    <t>výkazy</t>
  </si>
  <si>
    <t>06 + 07</t>
  </si>
  <si>
    <t>V ý d a v k y   s p o l u   z a   k a p i t o l u</t>
  </si>
  <si>
    <t>(tis. Sk)</t>
  </si>
  <si>
    <t>zdroj 111 - rozpočtové prostriedky kapitoly</t>
  </si>
  <si>
    <t>zdroj 1161 - prostriedky Európskeho sociálneho fondu</t>
  </si>
  <si>
    <t>zdroj 1162 - spolufinancovanie zo štátneho rozpočtu</t>
  </si>
  <si>
    <t>zdroje</t>
  </si>
  <si>
    <t>iné</t>
  </si>
  <si>
    <t>07C0101</t>
  </si>
  <si>
    <t>07C0102</t>
  </si>
  <si>
    <t>07C0103</t>
  </si>
  <si>
    <t>07C0104</t>
  </si>
  <si>
    <t>07C0105</t>
  </si>
  <si>
    <t>06G040D</t>
  </si>
  <si>
    <t>zlepšiť kvalifikáciu a adaptabilitu u zamestnancov - iné kapitoly</t>
  </si>
  <si>
    <t>Hospodárska mobilizácia MPSVR SR (gestor MH SR)</t>
  </si>
  <si>
    <t>06G</t>
  </si>
  <si>
    <t>Ľudské zdroje</t>
  </si>
  <si>
    <t>12/2005 Výdavky kapitoly 22 - MPSVR SR na programy</t>
  </si>
  <si>
    <t>k 31.12.2005</t>
  </si>
  <si>
    <t xml:space="preserve">zdroj </t>
  </si>
  <si>
    <t xml:space="preserve">  - Prídavok na dieťa</t>
  </si>
  <si>
    <t xml:space="preserve">iné zdroje - výdavky v súlade s § 23 zákona č. 523/2004 Z. z. o rozpočtových pravidlách verejnej správy a o zmene a doplnení niektorých zákonov v znení neskorších </t>
  </si>
  <si>
    <t xml:space="preserve">   predpisov a zdroje zo zahraničia</t>
  </si>
  <si>
    <t>Príloha č. 1/1</t>
  </si>
  <si>
    <t>Príloha č. 1/2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</si>
</sst>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20" applyNumberFormat="1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49" fontId="1" fillId="0" borderId="2" xfId="20" applyNumberFormat="1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49" fontId="1" fillId="0" borderId="3" xfId="20" applyNumberFormat="1" applyFont="1" applyBorder="1" applyAlignment="1">
      <alignment horizontal="left"/>
      <protection/>
    </xf>
    <xf numFmtId="49" fontId="7" fillId="0" borderId="3" xfId="20" applyNumberFormat="1" applyFont="1" applyBorder="1" applyAlignment="1">
      <alignment horizontal="left"/>
      <protection/>
    </xf>
    <xf numFmtId="49" fontId="7" fillId="0" borderId="3" xfId="20" applyNumberFormat="1" applyFont="1" applyBorder="1">
      <alignment/>
      <protection/>
    </xf>
    <xf numFmtId="49" fontId="1" fillId="0" borderId="3" xfId="20" applyNumberFormat="1" applyFont="1" applyFill="1" applyBorder="1" applyAlignment="1">
      <alignment horizontal="left"/>
      <protection/>
    </xf>
    <xf numFmtId="49" fontId="7" fillId="0" borderId="3" xfId="20" applyNumberFormat="1" applyFont="1" applyFill="1" applyBorder="1">
      <alignment/>
      <protection/>
    </xf>
    <xf numFmtId="49" fontId="5" fillId="0" borderId="3" xfId="20" applyNumberFormat="1" applyFont="1" applyBorder="1" applyAlignment="1">
      <alignment horizontal="left"/>
      <protection/>
    </xf>
    <xf numFmtId="49" fontId="6" fillId="0" borderId="3" xfId="20" applyNumberFormat="1" applyFont="1" applyFill="1" applyBorder="1">
      <alignment/>
      <protection/>
    </xf>
    <xf numFmtId="49" fontId="6" fillId="0" borderId="3" xfId="20" applyNumberFormat="1" applyFont="1" applyBorder="1">
      <alignment/>
      <protection/>
    </xf>
    <xf numFmtId="49" fontId="5" fillId="0" borderId="3" xfId="21" applyNumberFormat="1" applyFont="1" applyBorder="1" applyAlignment="1">
      <alignment horizontal="left"/>
      <protection/>
    </xf>
    <xf numFmtId="0" fontId="6" fillId="0" borderId="3" xfId="21" applyFont="1" applyBorder="1">
      <alignment/>
      <protection/>
    </xf>
    <xf numFmtId="49" fontId="1" fillId="0" borderId="3" xfId="21" applyNumberFormat="1" applyFont="1" applyBorder="1" applyAlignment="1">
      <alignment horizontal="left"/>
      <protection/>
    </xf>
    <xf numFmtId="0" fontId="7" fillId="0" borderId="3" xfId="21" applyFont="1" applyBorder="1" applyAlignment="1">
      <alignment horizontal="left"/>
      <protection/>
    </xf>
    <xf numFmtId="0" fontId="7" fillId="0" borderId="3" xfId="21" applyFont="1" applyBorder="1">
      <alignment/>
      <protection/>
    </xf>
    <xf numFmtId="49" fontId="7" fillId="0" borderId="3" xfId="21" applyNumberFormat="1" applyFont="1" applyBorder="1">
      <alignment/>
      <protection/>
    </xf>
    <xf numFmtId="49" fontId="7" fillId="0" borderId="3" xfId="21" applyNumberFormat="1" applyFont="1" applyBorder="1" applyAlignment="1">
      <alignment horizontal="left"/>
      <protection/>
    </xf>
    <xf numFmtId="0" fontId="1" fillId="0" borderId="3" xfId="0" applyFont="1" applyBorder="1" applyAlignment="1">
      <alignment/>
    </xf>
    <xf numFmtId="0" fontId="7" fillId="0" borderId="3" xfId="0" applyFont="1" applyBorder="1" applyAlignment="1">
      <alignment/>
    </xf>
    <xf numFmtId="49" fontId="7" fillId="0" borderId="3" xfId="0" applyNumberFormat="1" applyFont="1" applyBorder="1" applyAlignment="1">
      <alignment/>
    </xf>
    <xf numFmtId="49" fontId="5" fillId="0" borderId="4" xfId="21" applyNumberFormat="1" applyFont="1" applyBorder="1" applyAlignment="1">
      <alignment horizontal="left"/>
      <protection/>
    </xf>
    <xf numFmtId="0" fontId="6" fillId="0" borderId="4" xfId="21" applyFont="1" applyBorder="1">
      <alignment/>
      <protection/>
    </xf>
    <xf numFmtId="3" fontId="1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8" fillId="0" borderId="0" xfId="20" applyNumberFormat="1" applyFont="1" applyAlignment="1">
      <alignment horizontal="left"/>
      <protection/>
    </xf>
    <xf numFmtId="49" fontId="0" fillId="0" borderId="0" xfId="20" applyNumberFormat="1" applyFont="1" applyFill="1" applyBorder="1">
      <alignment/>
      <protection/>
    </xf>
    <xf numFmtId="49" fontId="5" fillId="0" borderId="6" xfId="20" applyNumberFormat="1" applyFont="1" applyBorder="1" applyAlignment="1">
      <alignment horizontal="left"/>
      <protection/>
    </xf>
    <xf numFmtId="0" fontId="6" fillId="0" borderId="6" xfId="20" applyFont="1" applyBorder="1" applyAlignment="1">
      <alignment horizontal="left"/>
      <protection/>
    </xf>
    <xf numFmtId="3" fontId="5" fillId="0" borderId="6" xfId="0" applyNumberFormat="1" applyFont="1" applyBorder="1" applyAlignment="1">
      <alignment/>
    </xf>
    <xf numFmtId="0" fontId="4" fillId="0" borderId="1" xfId="20" applyFont="1" applyBorder="1" applyAlignment="1">
      <alignment horizontal="center"/>
      <protection/>
    </xf>
    <xf numFmtId="49" fontId="1" fillId="0" borderId="4" xfId="20" applyNumberFormat="1" applyFont="1" applyBorder="1" applyAlignment="1">
      <alignment horizontal="left"/>
      <protection/>
    </xf>
    <xf numFmtId="49" fontId="7" fillId="0" borderId="4" xfId="20" applyNumberFormat="1" applyFont="1" applyBorder="1">
      <alignment/>
      <protection/>
    </xf>
    <xf numFmtId="3" fontId="1" fillId="0" borderId="4" xfId="0" applyNumberFormat="1" applyFont="1" applyBorder="1" applyAlignment="1">
      <alignment/>
    </xf>
    <xf numFmtId="49" fontId="2" fillId="0" borderId="6" xfId="20" applyNumberFormat="1" applyFont="1" applyBorder="1">
      <alignment/>
      <protection/>
    </xf>
    <xf numFmtId="49" fontId="2" fillId="0" borderId="5" xfId="20" applyNumberFormat="1" applyFont="1" applyBorder="1" applyAlignment="1">
      <alignment horizontal="left"/>
      <protection/>
    </xf>
    <xf numFmtId="49" fontId="2" fillId="0" borderId="5" xfId="20" applyNumberFormat="1" applyFont="1" applyBorder="1">
      <alignment/>
      <protection/>
    </xf>
    <xf numFmtId="3" fontId="1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49" fontId="2" fillId="0" borderId="5" xfId="21" applyNumberFormat="1" applyFont="1" applyBorder="1" applyAlignment="1">
      <alignment horizontal="left"/>
      <protection/>
    </xf>
    <xf numFmtId="0" fontId="2" fillId="0" borderId="5" xfId="21" applyFont="1" applyBorder="1">
      <alignment/>
      <protection/>
    </xf>
    <xf numFmtId="49" fontId="1" fillId="0" borderId="2" xfId="21" applyNumberFormat="1" applyFont="1" applyBorder="1" applyAlignment="1">
      <alignment horizontal="left"/>
      <protection/>
    </xf>
    <xf numFmtId="49" fontId="7" fillId="0" borderId="2" xfId="21" applyNumberFormat="1" applyFont="1" applyBorder="1">
      <alignment/>
      <protection/>
    </xf>
    <xf numFmtId="3" fontId="1" fillId="0" borderId="8" xfId="0" applyNumberFormat="1" applyFont="1" applyBorder="1" applyAlignment="1">
      <alignment/>
    </xf>
    <xf numFmtId="49" fontId="1" fillId="0" borderId="6" xfId="20" applyNumberFormat="1" applyFont="1" applyBorder="1" applyAlignment="1">
      <alignment horizontal="left"/>
      <protection/>
    </xf>
    <xf numFmtId="3" fontId="1" fillId="0" borderId="9" xfId="0" applyNumberFormat="1" applyFont="1" applyBorder="1" applyAlignment="1">
      <alignment/>
    </xf>
    <xf numFmtId="49" fontId="1" fillId="0" borderId="10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3" fontId="5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" xfId="20" applyFont="1" applyBorder="1" applyAlignment="1">
      <alignment horizontal="center"/>
      <protection/>
    </xf>
    <xf numFmtId="3" fontId="5" fillId="0" borderId="1" xfId="0" applyNumberFormat="1" applyFont="1" applyBorder="1" applyAlignment="1">
      <alignment horizontal="center"/>
    </xf>
    <xf numFmtId="0" fontId="5" fillId="0" borderId="2" xfId="20" applyFont="1" applyBorder="1" applyAlignment="1">
      <alignment horizontal="center"/>
      <protection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12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1" xfId="20" applyNumberFormat="1" applyFont="1" applyBorder="1" applyAlignment="1">
      <alignment horizontal="center"/>
      <protection/>
    </xf>
    <xf numFmtId="3" fontId="5" fillId="0" borderId="2" xfId="20" applyNumberFormat="1" applyFont="1" applyBorder="1" applyAlignment="1">
      <alignment horizontal="center"/>
      <protection/>
    </xf>
    <xf numFmtId="3" fontId="5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5" fillId="0" borderId="10" xfId="20" applyNumberFormat="1" applyFont="1" applyBorder="1" applyAlignment="1">
      <alignment horizontal="center"/>
      <protection/>
    </xf>
    <xf numFmtId="3" fontId="5" fillId="0" borderId="10" xfId="0" applyNumberFormat="1" applyFont="1" applyBorder="1" applyAlignment="1">
      <alignment horizontal="center"/>
    </xf>
    <xf numFmtId="49" fontId="2" fillId="0" borderId="15" xfId="20" applyNumberFormat="1" applyFont="1" applyBorder="1" applyAlignment="1">
      <alignment horizontal="left"/>
      <protection/>
    </xf>
    <xf numFmtId="49" fontId="2" fillId="0" borderId="15" xfId="20" applyNumberFormat="1" applyFont="1" applyBorder="1">
      <alignment/>
      <protection/>
    </xf>
    <xf numFmtId="3" fontId="5" fillId="0" borderId="15" xfId="0" applyNumberFormat="1" applyFont="1" applyBorder="1" applyAlignment="1">
      <alignment/>
    </xf>
    <xf numFmtId="49" fontId="2" fillId="0" borderId="0" xfId="20" applyNumberFormat="1" applyFont="1" applyBorder="1" applyAlignment="1">
      <alignment horizontal="left"/>
      <protection/>
    </xf>
    <xf numFmtId="49" fontId="2" fillId="0" borderId="0" xfId="20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2" fillId="0" borderId="16" xfId="20" applyNumberFormat="1" applyFont="1" applyBorder="1">
      <alignment/>
      <protection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164" fontId="5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9" fontId="6" fillId="0" borderId="2" xfId="20" applyNumberFormat="1" applyFont="1" applyBorder="1">
      <alignment/>
      <protection/>
    </xf>
    <xf numFmtId="3" fontId="5" fillId="0" borderId="8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5" fillId="0" borderId="2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49" fontId="0" fillId="0" borderId="0" xfId="20" applyNumberFormat="1" applyFont="1" applyBorder="1">
      <alignment/>
      <protection/>
    </xf>
    <xf numFmtId="49" fontId="1" fillId="0" borderId="16" xfId="20" applyNumberFormat="1" applyFont="1" applyBorder="1" applyAlignment="1">
      <alignment horizontal="left"/>
      <protection/>
    </xf>
    <xf numFmtId="0" fontId="1" fillId="0" borderId="16" xfId="0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0" sqref="C99:C100"/>
    </sheetView>
  </sheetViews>
  <sheetFormatPr defaultColWidth="9.00390625" defaultRowHeight="12.75"/>
  <cols>
    <col min="1" max="1" width="8.00390625" style="0" customWidth="1"/>
    <col min="2" max="2" width="55.375" style="0" customWidth="1"/>
    <col min="3" max="3" width="10.375" style="1" customWidth="1"/>
    <col min="4" max="4" width="9.875" style="64" hidden="1" customWidth="1"/>
    <col min="5" max="5" width="9.875" style="64" bestFit="1" customWidth="1"/>
    <col min="6" max="6" width="9.25390625" style="64" hidden="1" customWidth="1"/>
    <col min="7" max="7" width="11.25390625" style="65" bestFit="1" customWidth="1"/>
    <col min="8" max="8" width="9.125" style="91" customWidth="1"/>
    <col min="9" max="9" width="9.875" style="111" bestFit="1" customWidth="1"/>
    <col min="10" max="11" width="0" style="111" hidden="1" customWidth="1"/>
    <col min="12" max="13" width="9.125" style="111" customWidth="1"/>
    <col min="14" max="15" width="0" style="111" hidden="1" customWidth="1"/>
    <col min="16" max="16" width="9.125" style="111" customWidth="1"/>
  </cols>
  <sheetData>
    <row r="1" spans="1:16" ht="18">
      <c r="A1" s="29" t="s">
        <v>145</v>
      </c>
      <c r="B1" s="1"/>
      <c r="P1" s="112" t="s">
        <v>151</v>
      </c>
    </row>
    <row r="2" spans="1:16" ht="18">
      <c r="A2" s="29"/>
      <c r="B2" s="1"/>
      <c r="P2" s="113" t="s">
        <v>129</v>
      </c>
    </row>
    <row r="3" spans="1:16" ht="12.75">
      <c r="A3" s="2" t="s">
        <v>0</v>
      </c>
      <c r="B3" s="3" t="s">
        <v>1</v>
      </c>
      <c r="C3" s="54" t="s">
        <v>114</v>
      </c>
      <c r="D3" s="66" t="s">
        <v>119</v>
      </c>
      <c r="E3" s="55" t="s">
        <v>120</v>
      </c>
      <c r="F3" s="55" t="s">
        <v>121</v>
      </c>
      <c r="G3" s="55" t="s">
        <v>122</v>
      </c>
      <c r="H3" s="92" t="s">
        <v>123</v>
      </c>
      <c r="I3" s="114" t="s">
        <v>147</v>
      </c>
      <c r="J3" s="115" t="s">
        <v>124</v>
      </c>
      <c r="K3" s="115"/>
      <c r="L3" s="115" t="s">
        <v>125</v>
      </c>
      <c r="M3" s="115" t="s">
        <v>125</v>
      </c>
      <c r="N3" s="115" t="s">
        <v>124</v>
      </c>
      <c r="O3" s="116"/>
      <c r="P3" s="115" t="s">
        <v>134</v>
      </c>
    </row>
    <row r="4" spans="1:16" ht="12.75" customHeight="1">
      <c r="A4" s="4" t="s">
        <v>2</v>
      </c>
      <c r="B4" s="5"/>
      <c r="C4" s="56" t="s">
        <v>115</v>
      </c>
      <c r="D4" s="67" t="s">
        <v>126</v>
      </c>
      <c r="E4" s="68" t="s">
        <v>115</v>
      </c>
      <c r="F4" s="68" t="s">
        <v>126</v>
      </c>
      <c r="G4" s="68" t="s">
        <v>146</v>
      </c>
      <c r="H4" s="93"/>
      <c r="I4" s="151">
        <v>111</v>
      </c>
      <c r="J4" s="118">
        <v>911</v>
      </c>
      <c r="K4" s="118">
        <v>921</v>
      </c>
      <c r="L4" s="119">
        <v>1161</v>
      </c>
      <c r="M4" s="119">
        <v>1162</v>
      </c>
      <c r="N4" s="118">
        <v>911</v>
      </c>
      <c r="O4" s="57">
        <v>921</v>
      </c>
      <c r="P4" s="120" t="s">
        <v>133</v>
      </c>
    </row>
    <row r="5" spans="1:16" ht="12.75" customHeight="1">
      <c r="A5" s="2"/>
      <c r="B5" s="34"/>
      <c r="C5" s="54"/>
      <c r="D5" s="66"/>
      <c r="E5" s="55"/>
      <c r="F5" s="55"/>
      <c r="G5" s="55"/>
      <c r="H5" s="94"/>
      <c r="I5" s="121"/>
      <c r="J5" s="122"/>
      <c r="K5" s="122"/>
      <c r="L5" s="123"/>
      <c r="M5" s="123"/>
      <c r="N5" s="122"/>
      <c r="O5" s="58"/>
      <c r="P5" s="115"/>
    </row>
    <row r="6" spans="1:16" ht="12.75">
      <c r="A6" s="31" t="s">
        <v>3</v>
      </c>
      <c r="B6" s="32" t="s">
        <v>4</v>
      </c>
      <c r="C6" s="33">
        <f>C7+C13+C19+C20</f>
        <v>32776474</v>
      </c>
      <c r="D6" s="33">
        <f aca="true" t="shared" si="0" ref="D6:P6">D7+D13+D19+D20</f>
        <v>0</v>
      </c>
      <c r="E6" s="33">
        <f t="shared" si="0"/>
        <v>32018525</v>
      </c>
      <c r="F6" s="33">
        <f t="shared" si="0"/>
        <v>0</v>
      </c>
      <c r="G6" s="88">
        <f t="shared" si="0"/>
        <v>29612231</v>
      </c>
      <c r="H6" s="95">
        <f>G6/E6*100</f>
        <v>92.48468191461036</v>
      </c>
      <c r="I6" s="124">
        <f t="shared" si="0"/>
        <v>29594997</v>
      </c>
      <c r="J6" s="125">
        <f t="shared" si="0"/>
        <v>0</v>
      </c>
      <c r="K6" s="125">
        <f t="shared" si="0"/>
        <v>0</v>
      </c>
      <c r="L6" s="125">
        <f t="shared" si="0"/>
        <v>0</v>
      </c>
      <c r="M6" s="125">
        <f t="shared" si="0"/>
        <v>0</v>
      </c>
      <c r="N6" s="125">
        <f t="shared" si="0"/>
        <v>0</v>
      </c>
      <c r="O6" s="125">
        <f t="shared" si="0"/>
        <v>0</v>
      </c>
      <c r="P6" s="125">
        <f t="shared" si="0"/>
        <v>17234</v>
      </c>
    </row>
    <row r="7" spans="1:16" ht="12.75">
      <c r="A7" s="6" t="s">
        <v>5</v>
      </c>
      <c r="B7" s="7" t="s">
        <v>70</v>
      </c>
      <c r="C7" s="26">
        <f>C8+C9+C10+C11+C12</f>
        <v>9640816</v>
      </c>
      <c r="D7" s="26">
        <f>D8+D9+D10+D11+D12</f>
        <v>0</v>
      </c>
      <c r="E7" s="26">
        <f>E8+E9+E10+E11+E12</f>
        <v>9148266</v>
      </c>
      <c r="F7" s="26">
        <f>F8+F9+F10+F11+F12</f>
        <v>0</v>
      </c>
      <c r="G7" s="86">
        <f>G8+G9+G10+G11+G12</f>
        <v>7471046</v>
      </c>
      <c r="H7" s="96">
        <f>G7/E7*100</f>
        <v>81.66625238050577</v>
      </c>
      <c r="I7" s="87">
        <f>I8+I9+I10+I11+I12</f>
        <v>7471046</v>
      </c>
      <c r="J7" s="87">
        <f aca="true" t="shared" si="1" ref="J7:P7">J8+J9+J10+J11+J12</f>
        <v>0</v>
      </c>
      <c r="K7" s="87">
        <f t="shared" si="1"/>
        <v>0</v>
      </c>
      <c r="L7" s="87">
        <f t="shared" si="1"/>
        <v>0</v>
      </c>
      <c r="M7" s="87">
        <f t="shared" si="1"/>
        <v>0</v>
      </c>
      <c r="N7" s="87">
        <f t="shared" si="1"/>
        <v>0</v>
      </c>
      <c r="O7" s="87">
        <f t="shared" si="1"/>
        <v>0</v>
      </c>
      <c r="P7" s="87">
        <f t="shared" si="1"/>
        <v>0</v>
      </c>
    </row>
    <row r="8" spans="1:16" ht="12.75">
      <c r="A8" s="6" t="s">
        <v>135</v>
      </c>
      <c r="B8" s="7" t="s">
        <v>71</v>
      </c>
      <c r="C8" s="26">
        <v>8956309</v>
      </c>
      <c r="D8" s="26"/>
      <c r="E8" s="26">
        <v>8487384</v>
      </c>
      <c r="F8" s="26"/>
      <c r="G8" s="86">
        <v>7041720</v>
      </c>
      <c r="H8" s="96">
        <f aca="true" t="shared" si="2" ref="H8:H33">G8/E8*100</f>
        <v>82.96690711767017</v>
      </c>
      <c r="I8" s="87">
        <v>7041720</v>
      </c>
      <c r="J8" s="126"/>
      <c r="K8" s="126"/>
      <c r="L8" s="126"/>
      <c r="M8" s="126"/>
      <c r="N8" s="126"/>
      <c r="O8" s="126"/>
      <c r="P8" s="126"/>
    </row>
    <row r="9" spans="1:16" ht="12.75">
      <c r="A9" s="6" t="s">
        <v>136</v>
      </c>
      <c r="B9" s="7" t="s">
        <v>72</v>
      </c>
      <c r="C9" s="26">
        <v>81920</v>
      </c>
      <c r="D9" s="26"/>
      <c r="E9" s="26">
        <v>39665</v>
      </c>
      <c r="F9" s="26"/>
      <c r="G9" s="86">
        <v>2019</v>
      </c>
      <c r="H9" s="96">
        <f t="shared" si="2"/>
        <v>5.090129837388126</v>
      </c>
      <c r="I9" s="87">
        <v>2019</v>
      </c>
      <c r="J9" s="126"/>
      <c r="K9" s="126"/>
      <c r="L9" s="126"/>
      <c r="M9" s="126"/>
      <c r="N9" s="126"/>
      <c r="O9" s="126"/>
      <c r="P9" s="126"/>
    </row>
    <row r="10" spans="1:16" ht="12.75">
      <c r="A10" s="6" t="s">
        <v>137</v>
      </c>
      <c r="B10" s="7" t="s">
        <v>73</v>
      </c>
      <c r="C10" s="26">
        <v>375587</v>
      </c>
      <c r="D10" s="26"/>
      <c r="E10" s="26">
        <v>375587</v>
      </c>
      <c r="F10" s="26"/>
      <c r="G10" s="86">
        <v>281134</v>
      </c>
      <c r="H10" s="96">
        <f t="shared" si="2"/>
        <v>74.85189849488934</v>
      </c>
      <c r="I10" s="87">
        <v>281134</v>
      </c>
      <c r="J10" s="126"/>
      <c r="K10" s="126"/>
      <c r="L10" s="126"/>
      <c r="M10" s="126"/>
      <c r="N10" s="126"/>
      <c r="O10" s="126"/>
      <c r="P10" s="126"/>
    </row>
    <row r="11" spans="1:16" ht="12.75">
      <c r="A11" s="6" t="s">
        <v>138</v>
      </c>
      <c r="B11" s="7" t="s">
        <v>74</v>
      </c>
      <c r="C11" s="26">
        <v>60000</v>
      </c>
      <c r="D11" s="26"/>
      <c r="E11" s="26">
        <v>78630</v>
      </c>
      <c r="F11" s="26"/>
      <c r="G11" s="86">
        <v>72273</v>
      </c>
      <c r="H11" s="96">
        <f t="shared" si="2"/>
        <v>91.91529950400611</v>
      </c>
      <c r="I11" s="87">
        <v>72273</v>
      </c>
      <c r="J11" s="126"/>
      <c r="K11" s="126"/>
      <c r="L11" s="126"/>
      <c r="M11" s="126"/>
      <c r="N11" s="126"/>
      <c r="O11" s="126"/>
      <c r="P11" s="126"/>
    </row>
    <row r="12" spans="1:16" ht="12.75">
      <c r="A12" s="6" t="s">
        <v>139</v>
      </c>
      <c r="B12" s="7" t="s">
        <v>75</v>
      </c>
      <c r="C12" s="26">
        <v>167000</v>
      </c>
      <c r="D12" s="26"/>
      <c r="E12" s="26">
        <v>167000</v>
      </c>
      <c r="F12" s="26"/>
      <c r="G12" s="86">
        <v>73900</v>
      </c>
      <c r="H12" s="96">
        <f t="shared" si="2"/>
        <v>44.25149700598802</v>
      </c>
      <c r="I12" s="87">
        <v>73900</v>
      </c>
      <c r="J12" s="126"/>
      <c r="K12" s="126"/>
      <c r="L12" s="126"/>
      <c r="M12" s="126"/>
      <c r="N12" s="126"/>
      <c r="O12" s="126"/>
      <c r="P12" s="126"/>
    </row>
    <row r="13" spans="1:16" ht="12.75">
      <c r="A13" s="6" t="s">
        <v>6</v>
      </c>
      <c r="B13" s="8" t="s">
        <v>7</v>
      </c>
      <c r="C13" s="26">
        <f>C14+C15+C16+C17+C18</f>
        <v>15934556</v>
      </c>
      <c r="D13" s="26">
        <f>D14+D15+D16+D17+D18</f>
        <v>0</v>
      </c>
      <c r="E13" s="26">
        <f>E14+E15+E16+E17+E18</f>
        <v>16021151</v>
      </c>
      <c r="F13" s="26">
        <f aca="true" t="shared" si="3" ref="F13:P13">F14+F15+F16+F17+F18</f>
        <v>0</v>
      </c>
      <c r="G13" s="86">
        <f t="shared" si="3"/>
        <v>15595659</v>
      </c>
      <c r="H13" s="96">
        <f t="shared" si="2"/>
        <v>97.3441858203571</v>
      </c>
      <c r="I13" s="87">
        <f t="shared" si="3"/>
        <v>15595659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6">
        <f t="shared" si="3"/>
        <v>0</v>
      </c>
      <c r="O13" s="126">
        <f t="shared" si="3"/>
        <v>0</v>
      </c>
      <c r="P13" s="126">
        <f t="shared" si="3"/>
        <v>0</v>
      </c>
    </row>
    <row r="14" spans="1:16" ht="12.75">
      <c r="A14" s="6" t="s">
        <v>8</v>
      </c>
      <c r="B14" s="7" t="s">
        <v>148</v>
      </c>
      <c r="C14" s="26">
        <v>9240008</v>
      </c>
      <c r="D14" s="26"/>
      <c r="E14" s="26">
        <v>8780499</v>
      </c>
      <c r="F14" s="26"/>
      <c r="G14" s="86">
        <v>8673715</v>
      </c>
      <c r="H14" s="96">
        <f t="shared" si="2"/>
        <v>98.78385043947958</v>
      </c>
      <c r="I14" s="87">
        <v>8673715</v>
      </c>
      <c r="J14" s="126"/>
      <c r="K14" s="126"/>
      <c r="L14" s="126"/>
      <c r="M14" s="126"/>
      <c r="N14" s="126"/>
      <c r="O14" s="126"/>
      <c r="P14" s="126"/>
    </row>
    <row r="15" spans="1:16" ht="12.75">
      <c r="A15" s="6" t="s">
        <v>9</v>
      </c>
      <c r="B15" s="7" t="s">
        <v>10</v>
      </c>
      <c r="C15" s="26">
        <v>6069435</v>
      </c>
      <c r="D15" s="26"/>
      <c r="E15" s="26">
        <v>6576964</v>
      </c>
      <c r="F15" s="26"/>
      <c r="G15" s="86">
        <v>6528272</v>
      </c>
      <c r="H15" s="96">
        <f t="shared" si="2"/>
        <v>99.2596584077395</v>
      </c>
      <c r="I15" s="87">
        <v>6528272</v>
      </c>
      <c r="J15" s="126"/>
      <c r="K15" s="126"/>
      <c r="L15" s="126"/>
      <c r="M15" s="126"/>
      <c r="N15" s="126"/>
      <c r="O15" s="126"/>
      <c r="P15" s="126"/>
    </row>
    <row r="16" spans="1:16" ht="12.75">
      <c r="A16" s="6" t="s">
        <v>11</v>
      </c>
      <c r="B16" s="8" t="s">
        <v>76</v>
      </c>
      <c r="C16" s="26">
        <v>357813</v>
      </c>
      <c r="D16" s="26"/>
      <c r="E16" s="26">
        <v>379538</v>
      </c>
      <c r="F16" s="26"/>
      <c r="G16" s="86">
        <v>355235</v>
      </c>
      <c r="H16" s="96">
        <f t="shared" si="2"/>
        <v>93.59668860562051</v>
      </c>
      <c r="I16" s="87">
        <v>355235</v>
      </c>
      <c r="J16" s="126"/>
      <c r="K16" s="126"/>
      <c r="L16" s="126"/>
      <c r="M16" s="126"/>
      <c r="N16" s="126"/>
      <c r="O16" s="126"/>
      <c r="P16" s="126"/>
    </row>
    <row r="17" spans="1:16" ht="12.75">
      <c r="A17" s="6" t="s">
        <v>77</v>
      </c>
      <c r="B17" s="8" t="s">
        <v>78</v>
      </c>
      <c r="C17" s="26">
        <v>243900</v>
      </c>
      <c r="D17" s="26"/>
      <c r="E17" s="26">
        <v>243900</v>
      </c>
      <c r="F17" s="26"/>
      <c r="G17" s="86">
        <v>0</v>
      </c>
      <c r="H17" s="96">
        <f t="shared" si="2"/>
        <v>0</v>
      </c>
      <c r="I17" s="87">
        <v>0</v>
      </c>
      <c r="J17" s="126"/>
      <c r="K17" s="126"/>
      <c r="L17" s="126"/>
      <c r="M17" s="126"/>
      <c r="N17" s="126"/>
      <c r="O17" s="126"/>
      <c r="P17" s="126"/>
    </row>
    <row r="18" spans="1:16" ht="12.75">
      <c r="A18" s="6" t="s">
        <v>79</v>
      </c>
      <c r="B18" s="8" t="s">
        <v>80</v>
      </c>
      <c r="C18" s="26">
        <v>23400</v>
      </c>
      <c r="D18" s="26"/>
      <c r="E18" s="26">
        <v>40250</v>
      </c>
      <c r="F18" s="26"/>
      <c r="G18" s="86">
        <v>38437</v>
      </c>
      <c r="H18" s="96">
        <f t="shared" si="2"/>
        <v>95.49565217391304</v>
      </c>
      <c r="I18" s="87">
        <v>38437</v>
      </c>
      <c r="J18" s="126"/>
      <c r="K18" s="126"/>
      <c r="L18" s="126"/>
      <c r="M18" s="126"/>
      <c r="N18" s="126"/>
      <c r="O18" s="126"/>
      <c r="P18" s="126"/>
    </row>
    <row r="19" spans="1:16" ht="12.75">
      <c r="A19" s="9" t="s">
        <v>12</v>
      </c>
      <c r="B19" s="10" t="s">
        <v>13</v>
      </c>
      <c r="C19" s="26">
        <v>5713101</v>
      </c>
      <c r="D19" s="26"/>
      <c r="E19" s="26">
        <v>5320371</v>
      </c>
      <c r="F19" s="26"/>
      <c r="G19" s="86">
        <v>5048975</v>
      </c>
      <c r="H19" s="96">
        <f t="shared" si="2"/>
        <v>94.89892716128256</v>
      </c>
      <c r="I19" s="87">
        <v>5048975</v>
      </c>
      <c r="J19" s="126"/>
      <c r="K19" s="126"/>
      <c r="L19" s="126"/>
      <c r="M19" s="126"/>
      <c r="N19" s="126"/>
      <c r="O19" s="126"/>
      <c r="P19" s="126"/>
    </row>
    <row r="20" spans="1:16" ht="12.75">
      <c r="A20" s="6" t="s">
        <v>14</v>
      </c>
      <c r="B20" s="8" t="s">
        <v>15</v>
      </c>
      <c r="C20" s="26">
        <f>C21+C22+C23+C24</f>
        <v>1488001</v>
      </c>
      <c r="D20" s="26">
        <f aca="true" t="shared" si="4" ref="D20:P20">D21+D22+D23+D24</f>
        <v>0</v>
      </c>
      <c r="E20" s="26">
        <f t="shared" si="4"/>
        <v>1528737</v>
      </c>
      <c r="F20" s="26">
        <f t="shared" si="4"/>
        <v>0</v>
      </c>
      <c r="G20" s="86">
        <f t="shared" si="4"/>
        <v>1496551</v>
      </c>
      <c r="H20" s="96">
        <f t="shared" si="2"/>
        <v>97.89460188377727</v>
      </c>
      <c r="I20" s="87">
        <f t="shared" si="4"/>
        <v>1479317</v>
      </c>
      <c r="J20" s="126">
        <f t="shared" si="4"/>
        <v>0</v>
      </c>
      <c r="K20" s="126">
        <f t="shared" si="4"/>
        <v>0</v>
      </c>
      <c r="L20" s="126">
        <f t="shared" si="4"/>
        <v>0</v>
      </c>
      <c r="M20" s="126">
        <f t="shared" si="4"/>
        <v>0</v>
      </c>
      <c r="N20" s="126">
        <f t="shared" si="4"/>
        <v>0</v>
      </c>
      <c r="O20" s="126">
        <f t="shared" si="4"/>
        <v>0</v>
      </c>
      <c r="P20" s="126">
        <f t="shared" si="4"/>
        <v>17234</v>
      </c>
    </row>
    <row r="21" spans="1:16" ht="12.75">
      <c r="A21" s="6" t="s">
        <v>16</v>
      </c>
      <c r="B21" s="8" t="s">
        <v>81</v>
      </c>
      <c r="C21" s="26">
        <v>200873</v>
      </c>
      <c r="D21" s="26"/>
      <c r="E21" s="26">
        <v>200873</v>
      </c>
      <c r="F21" s="26"/>
      <c r="G21" s="86">
        <v>155396</v>
      </c>
      <c r="H21" s="96">
        <f t="shared" si="2"/>
        <v>77.36032219362482</v>
      </c>
      <c r="I21" s="87">
        <v>155396</v>
      </c>
      <c r="J21" s="126"/>
      <c r="K21" s="126"/>
      <c r="L21" s="126"/>
      <c r="M21" s="126"/>
      <c r="N21" s="126"/>
      <c r="O21" s="126"/>
      <c r="P21" s="126"/>
    </row>
    <row r="22" spans="1:16" ht="12.75">
      <c r="A22" s="6" t="s">
        <v>17</v>
      </c>
      <c r="B22" s="8" t="s">
        <v>82</v>
      </c>
      <c r="C22" s="26">
        <v>29221</v>
      </c>
      <c r="D22" s="26"/>
      <c r="E22" s="26">
        <v>29221</v>
      </c>
      <c r="F22" s="26"/>
      <c r="G22" s="86">
        <v>29220</v>
      </c>
      <c r="H22" s="96">
        <f t="shared" si="2"/>
        <v>99.99657780363437</v>
      </c>
      <c r="I22" s="87">
        <v>29220</v>
      </c>
      <c r="J22" s="126"/>
      <c r="K22" s="126"/>
      <c r="L22" s="126"/>
      <c r="M22" s="126"/>
      <c r="N22" s="126"/>
      <c r="O22" s="126"/>
      <c r="P22" s="126"/>
    </row>
    <row r="23" spans="1:16" ht="12.75">
      <c r="A23" s="6" t="s">
        <v>18</v>
      </c>
      <c r="B23" s="8" t="s">
        <v>83</v>
      </c>
      <c r="C23" s="26">
        <v>199707</v>
      </c>
      <c r="D23" s="26"/>
      <c r="E23" s="26">
        <v>179384</v>
      </c>
      <c r="F23" s="26"/>
      <c r="G23" s="86">
        <v>177447</v>
      </c>
      <c r="H23" s="96">
        <f t="shared" si="2"/>
        <v>98.92019355126432</v>
      </c>
      <c r="I23" s="87">
        <v>176802</v>
      </c>
      <c r="J23" s="126"/>
      <c r="K23" s="126"/>
      <c r="L23" s="126"/>
      <c r="M23" s="126"/>
      <c r="N23" s="126"/>
      <c r="O23" s="126"/>
      <c r="P23" s="126">
        <v>645</v>
      </c>
    </row>
    <row r="24" spans="1:16" ht="12.75">
      <c r="A24" s="6" t="s">
        <v>84</v>
      </c>
      <c r="B24" s="8" t="s">
        <v>85</v>
      </c>
      <c r="C24" s="26">
        <v>1058200</v>
      </c>
      <c r="D24" s="26"/>
      <c r="E24" s="126">
        <v>1119259</v>
      </c>
      <c r="F24" s="126"/>
      <c r="G24" s="146">
        <v>1134488</v>
      </c>
      <c r="H24" s="96">
        <f t="shared" si="2"/>
        <v>101.36063234693668</v>
      </c>
      <c r="I24" s="87">
        <v>1117899</v>
      </c>
      <c r="J24" s="126"/>
      <c r="K24" s="126"/>
      <c r="L24" s="126"/>
      <c r="M24" s="126"/>
      <c r="N24" s="126"/>
      <c r="O24" s="126"/>
      <c r="P24" s="126">
        <v>16589</v>
      </c>
    </row>
    <row r="25" spans="1:16" ht="12.75">
      <c r="A25" s="11" t="s">
        <v>19</v>
      </c>
      <c r="B25" s="12" t="s">
        <v>86</v>
      </c>
      <c r="C25" s="27">
        <f>C26+C27+C28</f>
        <v>6798933</v>
      </c>
      <c r="D25" s="27">
        <f aca="true" t="shared" si="5" ref="D25:P25">D26+D27+D28</f>
        <v>0</v>
      </c>
      <c r="E25" s="27">
        <f t="shared" si="5"/>
        <v>6767252</v>
      </c>
      <c r="F25" s="27">
        <f t="shared" si="5"/>
        <v>0</v>
      </c>
      <c r="G25" s="89">
        <f t="shared" si="5"/>
        <v>6114170</v>
      </c>
      <c r="H25" s="96">
        <f t="shared" si="2"/>
        <v>90.34937667460883</v>
      </c>
      <c r="I25" s="127">
        <f t="shared" si="5"/>
        <v>6114170</v>
      </c>
      <c r="J25" s="128">
        <f t="shared" si="5"/>
        <v>0</v>
      </c>
      <c r="K25" s="128">
        <f t="shared" si="5"/>
        <v>0</v>
      </c>
      <c r="L25" s="128">
        <f t="shared" si="5"/>
        <v>0</v>
      </c>
      <c r="M25" s="128">
        <f t="shared" si="5"/>
        <v>0</v>
      </c>
      <c r="N25" s="128">
        <f t="shared" si="5"/>
        <v>0</v>
      </c>
      <c r="O25" s="128">
        <f t="shared" si="5"/>
        <v>0</v>
      </c>
      <c r="P25" s="128">
        <f t="shared" si="5"/>
        <v>0</v>
      </c>
    </row>
    <row r="26" spans="1:16" ht="12.75">
      <c r="A26" s="6" t="s">
        <v>20</v>
      </c>
      <c r="B26" s="8" t="s">
        <v>116</v>
      </c>
      <c r="C26" s="26">
        <v>5037526</v>
      </c>
      <c r="D26" s="26"/>
      <c r="E26" s="26">
        <v>5037526</v>
      </c>
      <c r="F26" s="26"/>
      <c r="G26" s="86">
        <v>4746600</v>
      </c>
      <c r="H26" s="96">
        <f t="shared" si="2"/>
        <v>94.22482385202578</v>
      </c>
      <c r="I26" s="87">
        <v>4746600</v>
      </c>
      <c r="J26" s="126"/>
      <c r="K26" s="126"/>
      <c r="L26" s="126"/>
      <c r="M26" s="126"/>
      <c r="N26" s="126"/>
      <c r="O26" s="126"/>
      <c r="P26" s="126"/>
    </row>
    <row r="27" spans="1:16" ht="12.75">
      <c r="A27" s="6" t="s">
        <v>21</v>
      </c>
      <c r="B27" s="7" t="s">
        <v>22</v>
      </c>
      <c r="C27" s="26">
        <v>1623699</v>
      </c>
      <c r="D27" s="26"/>
      <c r="E27" s="26">
        <v>1598451</v>
      </c>
      <c r="F27" s="26"/>
      <c r="G27" s="86">
        <v>1275972</v>
      </c>
      <c r="H27" s="96">
        <f t="shared" si="2"/>
        <v>79.82553109228873</v>
      </c>
      <c r="I27" s="87">
        <v>1275972</v>
      </c>
      <c r="J27" s="126"/>
      <c r="K27" s="126"/>
      <c r="L27" s="126"/>
      <c r="M27" s="126"/>
      <c r="N27" s="126"/>
      <c r="O27" s="126"/>
      <c r="P27" s="126"/>
    </row>
    <row r="28" spans="1:16" ht="12.75">
      <c r="A28" s="6" t="s">
        <v>23</v>
      </c>
      <c r="B28" s="8" t="s">
        <v>24</v>
      </c>
      <c r="C28" s="26">
        <v>137708</v>
      </c>
      <c r="D28" s="26"/>
      <c r="E28" s="126">
        <v>131275</v>
      </c>
      <c r="F28" s="126"/>
      <c r="G28" s="146">
        <v>91598</v>
      </c>
      <c r="H28" s="147">
        <f t="shared" si="2"/>
        <v>69.77566177870882</v>
      </c>
      <c r="I28" s="87">
        <v>91598</v>
      </c>
      <c r="J28" s="126"/>
      <c r="K28" s="126"/>
      <c r="L28" s="126"/>
      <c r="M28" s="126"/>
      <c r="N28" s="126"/>
      <c r="O28" s="126"/>
      <c r="P28" s="126"/>
    </row>
    <row r="29" spans="1:16" ht="12.75">
      <c r="A29" s="11" t="s">
        <v>25</v>
      </c>
      <c r="B29" s="13" t="s">
        <v>26</v>
      </c>
      <c r="C29" s="27">
        <f>C30+C31</f>
        <v>3864856</v>
      </c>
      <c r="D29" s="27">
        <f aca="true" t="shared" si="6" ref="D29:P29">D30+D31</f>
        <v>0</v>
      </c>
      <c r="E29" s="27">
        <f t="shared" si="6"/>
        <v>4268372</v>
      </c>
      <c r="F29" s="27">
        <f t="shared" si="6"/>
        <v>0</v>
      </c>
      <c r="G29" s="89">
        <f t="shared" si="6"/>
        <v>4248662</v>
      </c>
      <c r="H29" s="96">
        <f t="shared" si="2"/>
        <v>99.53823143812207</v>
      </c>
      <c r="I29" s="127">
        <f t="shared" si="6"/>
        <v>4243698</v>
      </c>
      <c r="J29" s="128">
        <f t="shared" si="6"/>
        <v>0</v>
      </c>
      <c r="K29" s="128">
        <f t="shared" si="6"/>
        <v>0</v>
      </c>
      <c r="L29" s="128">
        <f t="shared" si="6"/>
        <v>0</v>
      </c>
      <c r="M29" s="128">
        <f t="shared" si="6"/>
        <v>0</v>
      </c>
      <c r="N29" s="128">
        <f t="shared" si="6"/>
        <v>0</v>
      </c>
      <c r="O29" s="128">
        <f t="shared" si="6"/>
        <v>0</v>
      </c>
      <c r="P29" s="128">
        <f t="shared" si="6"/>
        <v>4964</v>
      </c>
    </row>
    <row r="30" spans="1:16" ht="12.75">
      <c r="A30" s="6" t="s">
        <v>27</v>
      </c>
      <c r="B30" s="8" t="s">
        <v>28</v>
      </c>
      <c r="C30" s="26">
        <v>462553</v>
      </c>
      <c r="D30" s="26"/>
      <c r="E30" s="26">
        <v>429276</v>
      </c>
      <c r="F30" s="26"/>
      <c r="G30" s="86">
        <v>413194</v>
      </c>
      <c r="H30" s="96">
        <f t="shared" si="2"/>
        <v>96.25369226325255</v>
      </c>
      <c r="I30" s="87">
        <v>413048</v>
      </c>
      <c r="J30" s="126"/>
      <c r="K30" s="126"/>
      <c r="L30" s="126"/>
      <c r="M30" s="126"/>
      <c r="N30" s="126"/>
      <c r="O30" s="126"/>
      <c r="P30" s="126">
        <v>146</v>
      </c>
    </row>
    <row r="31" spans="1:16" ht="12.75">
      <c r="A31" s="6" t="s">
        <v>29</v>
      </c>
      <c r="B31" s="8" t="s">
        <v>30</v>
      </c>
      <c r="C31" s="26">
        <f>C32+C33</f>
        <v>3402303</v>
      </c>
      <c r="D31" s="26">
        <f aca="true" t="shared" si="7" ref="D31:P31">D32+D33</f>
        <v>0</v>
      </c>
      <c r="E31" s="26">
        <f t="shared" si="7"/>
        <v>3839096</v>
      </c>
      <c r="F31" s="26">
        <f t="shared" si="7"/>
        <v>0</v>
      </c>
      <c r="G31" s="86">
        <f t="shared" si="7"/>
        <v>3835468</v>
      </c>
      <c r="H31" s="96">
        <f t="shared" si="2"/>
        <v>99.90549858612549</v>
      </c>
      <c r="I31" s="87">
        <f t="shared" si="7"/>
        <v>3830650</v>
      </c>
      <c r="J31" s="126">
        <f t="shared" si="7"/>
        <v>0</v>
      </c>
      <c r="K31" s="126">
        <f t="shared" si="7"/>
        <v>0</v>
      </c>
      <c r="L31" s="126">
        <f t="shared" si="7"/>
        <v>0</v>
      </c>
      <c r="M31" s="126">
        <f t="shared" si="7"/>
        <v>0</v>
      </c>
      <c r="N31" s="126">
        <f t="shared" si="7"/>
        <v>0</v>
      </c>
      <c r="O31" s="126">
        <f t="shared" si="7"/>
        <v>0</v>
      </c>
      <c r="P31" s="126">
        <f t="shared" si="7"/>
        <v>4818</v>
      </c>
    </row>
    <row r="32" spans="1:16" ht="12.75">
      <c r="A32" s="6" t="s">
        <v>87</v>
      </c>
      <c r="B32" s="8" t="s">
        <v>88</v>
      </c>
      <c r="C32" s="26">
        <v>3177095</v>
      </c>
      <c r="D32" s="26"/>
      <c r="E32" s="26">
        <v>3602816</v>
      </c>
      <c r="F32" s="26"/>
      <c r="G32" s="86">
        <v>3599707</v>
      </c>
      <c r="H32" s="96">
        <f t="shared" si="2"/>
        <v>99.91370638966852</v>
      </c>
      <c r="I32" s="87">
        <v>3594893</v>
      </c>
      <c r="J32" s="126"/>
      <c r="K32" s="126"/>
      <c r="L32" s="126"/>
      <c r="M32" s="126"/>
      <c r="N32" s="126"/>
      <c r="O32" s="126"/>
      <c r="P32" s="126">
        <v>4814</v>
      </c>
    </row>
    <row r="33" spans="1:16" ht="12.75">
      <c r="A33" s="6" t="s">
        <v>89</v>
      </c>
      <c r="B33" s="8" t="s">
        <v>90</v>
      </c>
      <c r="C33" s="26">
        <v>225208</v>
      </c>
      <c r="D33" s="26"/>
      <c r="E33" s="26">
        <v>236280</v>
      </c>
      <c r="F33" s="26"/>
      <c r="G33" s="86">
        <v>235761</v>
      </c>
      <c r="H33" s="96">
        <f t="shared" si="2"/>
        <v>99.78034535297105</v>
      </c>
      <c r="I33" s="87">
        <v>235757</v>
      </c>
      <c r="J33" s="126"/>
      <c r="K33" s="126"/>
      <c r="L33" s="126"/>
      <c r="M33" s="126"/>
      <c r="N33" s="126"/>
      <c r="O33" s="126"/>
      <c r="P33" s="126">
        <v>4</v>
      </c>
    </row>
    <row r="34" spans="1:16" ht="12.75">
      <c r="A34" s="35"/>
      <c r="B34" s="36"/>
      <c r="C34" s="37"/>
      <c r="D34" s="69"/>
      <c r="E34" s="69"/>
      <c r="F34" s="69"/>
      <c r="G34" s="90"/>
      <c r="H34" s="93"/>
      <c r="I34" s="117"/>
      <c r="J34" s="129"/>
      <c r="K34" s="129"/>
      <c r="L34" s="129"/>
      <c r="M34" s="129"/>
      <c r="N34" s="129"/>
      <c r="O34" s="129"/>
      <c r="P34" s="129"/>
    </row>
    <row r="35" spans="1:16" ht="12.75">
      <c r="A35" s="39" t="s">
        <v>31</v>
      </c>
      <c r="B35" s="40" t="s">
        <v>32</v>
      </c>
      <c r="C35" s="59">
        <f>C6+C25+C29</f>
        <v>43440263</v>
      </c>
      <c r="D35" s="59">
        <f aca="true" t="shared" si="8" ref="D35:P35">D6+D25+D29</f>
        <v>0</v>
      </c>
      <c r="E35" s="59">
        <f t="shared" si="8"/>
        <v>43054149</v>
      </c>
      <c r="F35" s="59">
        <f t="shared" si="8"/>
        <v>0</v>
      </c>
      <c r="G35" s="59">
        <f t="shared" si="8"/>
        <v>39975063</v>
      </c>
      <c r="H35" s="97">
        <f>G35/E35*100</f>
        <v>92.84834081844238</v>
      </c>
      <c r="I35" s="130">
        <f t="shared" si="8"/>
        <v>39952865</v>
      </c>
      <c r="J35" s="131">
        <f t="shared" si="8"/>
        <v>0</v>
      </c>
      <c r="K35" s="131">
        <f t="shared" si="8"/>
        <v>0</v>
      </c>
      <c r="L35" s="131">
        <f t="shared" si="8"/>
        <v>0</v>
      </c>
      <c r="M35" s="131">
        <f t="shared" si="8"/>
        <v>0</v>
      </c>
      <c r="N35" s="131">
        <f t="shared" si="8"/>
        <v>0</v>
      </c>
      <c r="O35" s="131">
        <f t="shared" si="8"/>
        <v>0</v>
      </c>
      <c r="P35" s="131">
        <f t="shared" si="8"/>
        <v>22198</v>
      </c>
    </row>
    <row r="36" spans="1:8" ht="12.75">
      <c r="A36" s="75"/>
      <c r="B36" s="76"/>
      <c r="C36" s="77"/>
      <c r="D36" s="71"/>
      <c r="E36" s="71"/>
      <c r="F36" s="71"/>
      <c r="G36" s="72"/>
      <c r="H36" s="98"/>
    </row>
    <row r="37" spans="1:8" ht="12.75">
      <c r="A37" s="78"/>
      <c r="B37" s="79"/>
      <c r="C37" s="80"/>
      <c r="D37" s="81"/>
      <c r="E37" s="81"/>
      <c r="F37" s="81"/>
      <c r="G37" s="82"/>
      <c r="H37" s="99"/>
    </row>
    <row r="38" spans="1:8" ht="12.75">
      <c r="A38" s="30" t="s">
        <v>130</v>
      </c>
      <c r="B38" s="79"/>
      <c r="C38" s="80"/>
      <c r="D38" s="81"/>
      <c r="E38" s="81"/>
      <c r="F38" s="81"/>
      <c r="G38" s="82"/>
      <c r="H38" s="99"/>
    </row>
    <row r="39" spans="1:8" ht="12.75">
      <c r="A39" s="30" t="s">
        <v>131</v>
      </c>
      <c r="B39" s="79"/>
      <c r="C39" s="80"/>
      <c r="D39" s="81"/>
      <c r="E39" s="81"/>
      <c r="F39" s="81"/>
      <c r="G39" s="82"/>
      <c r="H39" s="99"/>
    </row>
    <row r="40" spans="1:8" ht="12.75">
      <c r="A40" s="30" t="s">
        <v>132</v>
      </c>
      <c r="B40" s="79"/>
      <c r="C40" s="80"/>
      <c r="D40" s="81"/>
      <c r="E40" s="81"/>
      <c r="F40" s="81"/>
      <c r="G40" s="82"/>
      <c r="H40" s="99"/>
    </row>
    <row r="41" spans="1:8" ht="12.75">
      <c r="A41" s="30" t="s">
        <v>149</v>
      </c>
      <c r="B41" s="79"/>
      <c r="C41" s="80"/>
      <c r="D41" s="81"/>
      <c r="E41" s="81"/>
      <c r="F41" s="81"/>
      <c r="G41" s="82"/>
      <c r="H41" s="99"/>
    </row>
    <row r="42" spans="1:8" ht="12.75">
      <c r="A42" s="30"/>
      <c r="B42" s="153" t="s">
        <v>150</v>
      </c>
      <c r="C42" s="80"/>
      <c r="D42" s="81"/>
      <c r="E42" s="81"/>
      <c r="F42" s="81"/>
      <c r="G42" s="82"/>
      <c r="H42" s="99"/>
    </row>
    <row r="43" spans="1:8" ht="12.75">
      <c r="A43" s="30"/>
      <c r="B43" s="153"/>
      <c r="C43" s="80"/>
      <c r="D43" s="81"/>
      <c r="E43" s="81"/>
      <c r="F43" s="81"/>
      <c r="G43" s="82"/>
      <c r="H43" s="99"/>
    </row>
    <row r="44" spans="1:8" ht="12.75">
      <c r="A44" s="30"/>
      <c r="B44" s="153"/>
      <c r="C44" s="80"/>
      <c r="D44" s="81"/>
      <c r="E44" s="81"/>
      <c r="F44" s="81"/>
      <c r="G44" s="82"/>
      <c r="H44" s="99"/>
    </row>
    <row r="45" spans="1:8" ht="12.75">
      <c r="A45" s="30"/>
      <c r="B45" s="153"/>
      <c r="C45" s="80"/>
      <c r="D45" s="81"/>
      <c r="E45" s="81"/>
      <c r="F45" s="81"/>
      <c r="G45" s="82"/>
      <c r="H45" s="99"/>
    </row>
    <row r="46" spans="1:8" ht="12.75">
      <c r="A46" s="30"/>
      <c r="B46" s="79"/>
      <c r="C46" s="80"/>
      <c r="D46" s="81"/>
      <c r="E46" s="81"/>
      <c r="F46" s="81"/>
      <c r="G46" s="82"/>
      <c r="H46" s="99"/>
    </row>
    <row r="47" spans="1:16" ht="12.75">
      <c r="A47" s="78"/>
      <c r="B47" s="79"/>
      <c r="C47" s="80"/>
      <c r="D47" s="81"/>
      <c r="E47" s="81"/>
      <c r="F47" s="81"/>
      <c r="G47" s="82"/>
      <c r="H47" s="99"/>
      <c r="P47" s="112" t="s">
        <v>152</v>
      </c>
    </row>
    <row r="48" spans="1:16" ht="12.75">
      <c r="A48" s="154"/>
      <c r="B48" s="83" t="s">
        <v>91</v>
      </c>
      <c r="C48" s="84"/>
      <c r="D48" s="84"/>
      <c r="E48" s="84"/>
      <c r="F48" s="84"/>
      <c r="G48" s="85"/>
      <c r="H48" s="100"/>
      <c r="I48" s="155"/>
      <c r="J48" s="155"/>
      <c r="K48" s="155"/>
      <c r="L48" s="155"/>
      <c r="M48" s="155"/>
      <c r="N48" s="155"/>
      <c r="O48" s="155"/>
      <c r="P48" s="155"/>
    </row>
    <row r="49" spans="1:16" ht="12.75">
      <c r="A49" s="2" t="s">
        <v>0</v>
      </c>
      <c r="B49" s="3" t="s">
        <v>1</v>
      </c>
      <c r="C49" s="60" t="s">
        <v>114</v>
      </c>
      <c r="D49" s="66" t="s">
        <v>119</v>
      </c>
      <c r="E49" s="55" t="s">
        <v>120</v>
      </c>
      <c r="F49" s="55" t="s">
        <v>121</v>
      </c>
      <c r="G49" s="55" t="s">
        <v>122</v>
      </c>
      <c r="H49" s="92" t="s">
        <v>123</v>
      </c>
      <c r="I49" s="114" t="s">
        <v>147</v>
      </c>
      <c r="J49" s="115" t="s">
        <v>124</v>
      </c>
      <c r="K49" s="115"/>
      <c r="L49" s="115" t="s">
        <v>125</v>
      </c>
      <c r="M49" s="115" t="s">
        <v>125</v>
      </c>
      <c r="N49" s="115" t="s">
        <v>124</v>
      </c>
      <c r="O49" s="116"/>
      <c r="P49" s="115" t="s">
        <v>134</v>
      </c>
    </row>
    <row r="50" spans="1:16" ht="15.75">
      <c r="A50" s="50" t="s">
        <v>2</v>
      </c>
      <c r="B50" s="51"/>
      <c r="C50" s="61" t="s">
        <v>115</v>
      </c>
      <c r="D50" s="73" t="s">
        <v>126</v>
      </c>
      <c r="E50" s="74" t="s">
        <v>115</v>
      </c>
      <c r="F50" s="74" t="s">
        <v>126</v>
      </c>
      <c r="G50" s="74" t="s">
        <v>146</v>
      </c>
      <c r="H50" s="101"/>
      <c r="I50" s="152">
        <v>111</v>
      </c>
      <c r="J50" s="132">
        <v>911</v>
      </c>
      <c r="K50" s="132">
        <v>921</v>
      </c>
      <c r="L50" s="133">
        <v>1161</v>
      </c>
      <c r="M50" s="133">
        <v>1162</v>
      </c>
      <c r="N50" s="132">
        <v>911</v>
      </c>
      <c r="O50" s="62">
        <v>921</v>
      </c>
      <c r="P50" s="134" t="s">
        <v>133</v>
      </c>
    </row>
    <row r="51" spans="1:16" ht="12.75">
      <c r="A51" s="48"/>
      <c r="B51" s="38"/>
      <c r="C51" s="49"/>
      <c r="D51" s="69"/>
      <c r="E51" s="69"/>
      <c r="F51" s="69"/>
      <c r="G51" s="70"/>
      <c r="H51" s="93"/>
      <c r="I51" s="135"/>
      <c r="J51" s="136"/>
      <c r="K51" s="136"/>
      <c r="L51" s="136"/>
      <c r="M51" s="136"/>
      <c r="N51" s="136"/>
      <c r="O51" s="136"/>
      <c r="P51" s="136"/>
    </row>
    <row r="52" spans="1:16" s="53" customFormat="1" ht="12.75">
      <c r="A52" s="24" t="s">
        <v>143</v>
      </c>
      <c r="B52" s="104" t="s">
        <v>144</v>
      </c>
      <c r="C52" s="105">
        <f>C53+C61+C67</f>
        <v>4701035</v>
      </c>
      <c r="D52" s="105">
        <f>D53+D61+D67</f>
        <v>0</v>
      </c>
      <c r="E52" s="137">
        <f>E53+E61+E67</f>
        <v>3612755</v>
      </c>
      <c r="F52" s="105">
        <f>F53+F61+F67</f>
        <v>0</v>
      </c>
      <c r="G52" s="105">
        <f>G53+G61+G67</f>
        <v>3388118</v>
      </c>
      <c r="H52" s="95">
        <f>G52/E52*100</f>
        <v>93.78211365010912</v>
      </c>
      <c r="I52" s="137">
        <f aca="true" t="shared" si="9" ref="I52:P52">I53+I61+I67</f>
        <v>1653636</v>
      </c>
      <c r="J52" s="137">
        <f t="shared" si="9"/>
        <v>0</v>
      </c>
      <c r="K52" s="137">
        <f t="shared" si="9"/>
        <v>0</v>
      </c>
      <c r="L52" s="137">
        <f t="shared" si="9"/>
        <v>1476094</v>
      </c>
      <c r="M52" s="137">
        <f t="shared" si="9"/>
        <v>258359</v>
      </c>
      <c r="N52" s="137">
        <f t="shared" si="9"/>
        <v>0</v>
      </c>
      <c r="O52" s="137">
        <f t="shared" si="9"/>
        <v>0</v>
      </c>
      <c r="P52" s="118">
        <f t="shared" si="9"/>
        <v>29</v>
      </c>
    </row>
    <row r="53" spans="1:16" s="53" customFormat="1" ht="12.75">
      <c r="A53" s="24" t="s">
        <v>33</v>
      </c>
      <c r="B53" s="25" t="s">
        <v>34</v>
      </c>
      <c r="C53" s="52">
        <f>C54+C56+C57+C59</f>
        <v>979781</v>
      </c>
      <c r="D53" s="52">
        <f aca="true" t="shared" si="10" ref="D53:P53">D54+D56+D57+D59</f>
        <v>0</v>
      </c>
      <c r="E53" s="52">
        <f t="shared" si="10"/>
        <v>699225</v>
      </c>
      <c r="F53" s="52">
        <f t="shared" si="10"/>
        <v>0</v>
      </c>
      <c r="G53" s="52">
        <f t="shared" si="10"/>
        <v>691707</v>
      </c>
      <c r="H53" s="102">
        <f>G53/E53*100</f>
        <v>98.92480961064035</v>
      </c>
      <c r="I53" s="138">
        <f t="shared" si="10"/>
        <v>0</v>
      </c>
      <c r="J53" s="139">
        <f t="shared" si="10"/>
        <v>0</v>
      </c>
      <c r="K53" s="139">
        <f t="shared" si="10"/>
        <v>0</v>
      </c>
      <c r="L53" s="139">
        <f t="shared" si="10"/>
        <v>582041</v>
      </c>
      <c r="M53" s="139">
        <f t="shared" si="10"/>
        <v>109666</v>
      </c>
      <c r="N53" s="139">
        <f t="shared" si="10"/>
        <v>0</v>
      </c>
      <c r="O53" s="139">
        <f t="shared" si="10"/>
        <v>0</v>
      </c>
      <c r="P53" s="140">
        <f t="shared" si="10"/>
        <v>0</v>
      </c>
    </row>
    <row r="54" spans="1:16" ht="12.75">
      <c r="A54" s="16" t="s">
        <v>35</v>
      </c>
      <c r="B54" s="17" t="s">
        <v>93</v>
      </c>
      <c r="C54" s="41">
        <v>127764</v>
      </c>
      <c r="D54" s="26"/>
      <c r="E54" s="41">
        <v>2139</v>
      </c>
      <c r="F54" s="26"/>
      <c r="G54" s="106">
        <v>2139</v>
      </c>
      <c r="H54" s="103">
        <f aca="true" t="shared" si="11" ref="H54:H89">G54/E54*100</f>
        <v>100</v>
      </c>
      <c r="I54" s="87"/>
      <c r="J54" s="126"/>
      <c r="K54" s="126"/>
      <c r="L54" s="126">
        <v>1914</v>
      </c>
      <c r="M54" s="126">
        <v>225</v>
      </c>
      <c r="N54" s="126"/>
      <c r="O54" s="126"/>
      <c r="P54" s="126"/>
    </row>
    <row r="55" spans="1:16" ht="12.75">
      <c r="A55" s="16"/>
      <c r="B55" s="17" t="s">
        <v>92</v>
      </c>
      <c r="C55" s="41"/>
      <c r="D55" s="26"/>
      <c r="E55" s="41"/>
      <c r="F55" s="26"/>
      <c r="G55" s="106"/>
      <c r="H55" s="103"/>
      <c r="I55" s="87"/>
      <c r="J55" s="126"/>
      <c r="K55" s="126"/>
      <c r="L55" s="126"/>
      <c r="M55" s="126"/>
      <c r="N55" s="126"/>
      <c r="O55" s="126"/>
      <c r="P55" s="126"/>
    </row>
    <row r="56" spans="1:16" ht="12.75">
      <c r="A56" s="16" t="s">
        <v>36</v>
      </c>
      <c r="B56" s="18" t="s">
        <v>37</v>
      </c>
      <c r="C56" s="41">
        <v>232425</v>
      </c>
      <c r="D56" s="26"/>
      <c r="E56" s="41">
        <v>47322</v>
      </c>
      <c r="F56" s="26"/>
      <c r="G56" s="106">
        <v>47298</v>
      </c>
      <c r="H56" s="103">
        <f t="shared" si="11"/>
        <v>99.94928363129199</v>
      </c>
      <c r="I56" s="87"/>
      <c r="J56" s="126"/>
      <c r="K56" s="126"/>
      <c r="L56" s="126">
        <v>47263</v>
      </c>
      <c r="M56" s="126">
        <v>35</v>
      </c>
      <c r="N56" s="126"/>
      <c r="O56" s="126"/>
      <c r="P56" s="126"/>
    </row>
    <row r="57" spans="1:16" ht="12.75">
      <c r="A57" s="16" t="s">
        <v>38</v>
      </c>
      <c r="B57" s="18" t="s">
        <v>39</v>
      </c>
      <c r="C57" s="41">
        <v>154898</v>
      </c>
      <c r="D57" s="26"/>
      <c r="E57" s="41">
        <v>73931</v>
      </c>
      <c r="F57" s="26"/>
      <c r="G57" s="106">
        <v>72783</v>
      </c>
      <c r="H57" s="103">
        <f t="shared" si="11"/>
        <v>98.44720076828393</v>
      </c>
      <c r="I57" s="87"/>
      <c r="J57" s="126"/>
      <c r="K57" s="126"/>
      <c r="L57" s="126">
        <v>68693</v>
      </c>
      <c r="M57" s="126">
        <v>4090</v>
      </c>
      <c r="N57" s="126"/>
      <c r="O57" s="126"/>
      <c r="P57" s="126"/>
    </row>
    <row r="58" spans="1:16" ht="12.75">
      <c r="A58" s="16"/>
      <c r="B58" s="19" t="s">
        <v>94</v>
      </c>
      <c r="C58" s="41"/>
      <c r="D58" s="26"/>
      <c r="E58" s="41"/>
      <c r="F58" s="26"/>
      <c r="G58" s="106"/>
      <c r="H58" s="103"/>
      <c r="I58" s="87"/>
      <c r="J58" s="126"/>
      <c r="K58" s="126"/>
      <c r="L58" s="126"/>
      <c r="M58" s="126"/>
      <c r="N58" s="126"/>
      <c r="O58" s="126"/>
      <c r="P58" s="126"/>
    </row>
    <row r="59" spans="1:16" ht="12.75">
      <c r="A59" s="16" t="s">
        <v>40</v>
      </c>
      <c r="B59" s="18" t="s">
        <v>41</v>
      </c>
      <c r="C59" s="41">
        <v>464694</v>
      </c>
      <c r="D59" s="26"/>
      <c r="E59" s="41">
        <v>575833</v>
      </c>
      <c r="F59" s="26"/>
      <c r="G59" s="106">
        <v>569487</v>
      </c>
      <c r="H59" s="103">
        <f t="shared" si="11"/>
        <v>98.89794436928763</v>
      </c>
      <c r="I59" s="87"/>
      <c r="J59" s="126"/>
      <c r="K59" s="126"/>
      <c r="L59" s="126">
        <v>464171</v>
      </c>
      <c r="M59" s="126">
        <v>105316</v>
      </c>
      <c r="N59" s="126"/>
      <c r="O59" s="126"/>
      <c r="P59" s="126"/>
    </row>
    <row r="60" spans="1:16" ht="12.75">
      <c r="A60" s="16"/>
      <c r="B60" s="19" t="s">
        <v>95</v>
      </c>
      <c r="C60" s="41"/>
      <c r="D60" s="26"/>
      <c r="E60" s="41"/>
      <c r="F60" s="26"/>
      <c r="G60" s="106"/>
      <c r="H60" s="102"/>
      <c r="I60" s="87"/>
      <c r="J60" s="126"/>
      <c r="K60" s="126"/>
      <c r="L60" s="126"/>
      <c r="M60" s="126"/>
      <c r="N60" s="126"/>
      <c r="O60" s="126"/>
      <c r="P60" s="126"/>
    </row>
    <row r="61" spans="1:16" s="53" customFormat="1" ht="12.75">
      <c r="A61" s="14" t="s">
        <v>42</v>
      </c>
      <c r="B61" s="15" t="s">
        <v>43</v>
      </c>
      <c r="C61" s="42">
        <f>C62+C63+C64+C65+C66</f>
        <v>96710</v>
      </c>
      <c r="D61" s="42">
        <f aca="true" t="shared" si="12" ref="D61:P61">D62+D63+D64+D65+D66</f>
        <v>0</v>
      </c>
      <c r="E61" s="42">
        <f>E62+E63+E64+E65+E66</f>
        <v>29135</v>
      </c>
      <c r="F61" s="42">
        <f t="shared" si="12"/>
        <v>0</v>
      </c>
      <c r="G61" s="107">
        <f t="shared" si="12"/>
        <v>29062</v>
      </c>
      <c r="H61" s="102">
        <f t="shared" si="11"/>
        <v>99.74944225158744</v>
      </c>
      <c r="I61" s="141">
        <f t="shared" si="12"/>
        <v>0</v>
      </c>
      <c r="J61" s="142">
        <f t="shared" si="12"/>
        <v>0</v>
      </c>
      <c r="K61" s="142">
        <f t="shared" si="12"/>
        <v>0</v>
      </c>
      <c r="L61" s="142">
        <f t="shared" si="12"/>
        <v>20685</v>
      </c>
      <c r="M61" s="142">
        <f t="shared" si="12"/>
        <v>8377</v>
      </c>
      <c r="N61" s="142">
        <f t="shared" si="12"/>
        <v>0</v>
      </c>
      <c r="O61" s="142">
        <f t="shared" si="12"/>
        <v>0</v>
      </c>
      <c r="P61" s="128">
        <f t="shared" si="12"/>
        <v>0</v>
      </c>
    </row>
    <row r="62" spans="1:16" ht="12.75">
      <c r="A62" s="16" t="s">
        <v>44</v>
      </c>
      <c r="B62" s="18" t="s">
        <v>45</v>
      </c>
      <c r="C62" s="41">
        <v>15549</v>
      </c>
      <c r="D62" s="26"/>
      <c r="E62" s="148">
        <v>1683</v>
      </c>
      <c r="F62" s="126"/>
      <c r="G62" s="149">
        <v>1704</v>
      </c>
      <c r="H62" s="103">
        <f t="shared" si="11"/>
        <v>101.24777183600713</v>
      </c>
      <c r="I62" s="87"/>
      <c r="J62" s="126"/>
      <c r="K62" s="126"/>
      <c r="L62" s="126">
        <v>1383</v>
      </c>
      <c r="M62" s="126">
        <v>321</v>
      </c>
      <c r="N62" s="126"/>
      <c r="O62" s="126"/>
      <c r="P62" s="126"/>
    </row>
    <row r="63" spans="1:16" ht="12.75">
      <c r="A63" s="16" t="s">
        <v>46</v>
      </c>
      <c r="B63" s="19" t="s">
        <v>96</v>
      </c>
      <c r="C63" s="41">
        <v>13020</v>
      </c>
      <c r="D63" s="26"/>
      <c r="E63" s="148">
        <v>7034</v>
      </c>
      <c r="F63" s="126"/>
      <c r="G63" s="149">
        <v>7052</v>
      </c>
      <c r="H63" s="103">
        <f t="shared" si="11"/>
        <v>100.25589991470002</v>
      </c>
      <c r="I63" s="87"/>
      <c r="J63" s="126"/>
      <c r="K63" s="126"/>
      <c r="L63" s="126">
        <v>3630</v>
      </c>
      <c r="M63" s="126">
        <v>3422</v>
      </c>
      <c r="N63" s="126"/>
      <c r="O63" s="126"/>
      <c r="P63" s="126"/>
    </row>
    <row r="64" spans="1:16" ht="12.75">
      <c r="A64" s="16" t="s">
        <v>47</v>
      </c>
      <c r="B64" s="19" t="s">
        <v>97</v>
      </c>
      <c r="C64" s="41">
        <v>6708</v>
      </c>
      <c r="D64" s="26"/>
      <c r="E64" s="148">
        <v>1475</v>
      </c>
      <c r="F64" s="126"/>
      <c r="G64" s="149">
        <v>1474</v>
      </c>
      <c r="H64" s="103">
        <f t="shared" si="11"/>
        <v>99.9322033898305</v>
      </c>
      <c r="I64" s="87"/>
      <c r="J64" s="126"/>
      <c r="K64" s="126"/>
      <c r="L64" s="126">
        <v>853</v>
      </c>
      <c r="M64" s="126">
        <v>621</v>
      </c>
      <c r="N64" s="126"/>
      <c r="O64" s="126"/>
      <c r="P64" s="126"/>
    </row>
    <row r="65" spans="1:16" ht="12.75">
      <c r="A65" s="16" t="s">
        <v>48</v>
      </c>
      <c r="B65" s="19" t="s">
        <v>98</v>
      </c>
      <c r="C65" s="41">
        <v>40955</v>
      </c>
      <c r="D65" s="26"/>
      <c r="E65" s="148">
        <v>14757</v>
      </c>
      <c r="F65" s="126"/>
      <c r="G65" s="149">
        <v>14646</v>
      </c>
      <c r="H65" s="103">
        <f t="shared" si="11"/>
        <v>99.24781459646269</v>
      </c>
      <c r="I65" s="87"/>
      <c r="J65" s="126"/>
      <c r="K65" s="126"/>
      <c r="L65" s="126">
        <v>11231</v>
      </c>
      <c r="M65" s="126">
        <v>3415</v>
      </c>
      <c r="N65" s="126"/>
      <c r="O65" s="126"/>
      <c r="P65" s="126"/>
    </row>
    <row r="66" spans="1:16" ht="12.75">
      <c r="A66" s="16" t="s">
        <v>49</v>
      </c>
      <c r="B66" s="19" t="s">
        <v>99</v>
      </c>
      <c r="C66" s="41">
        <v>20478</v>
      </c>
      <c r="D66" s="26"/>
      <c r="E66" s="148">
        <v>4186</v>
      </c>
      <c r="F66" s="126"/>
      <c r="G66" s="149">
        <v>4186</v>
      </c>
      <c r="H66" s="103">
        <f t="shared" si="11"/>
        <v>100</v>
      </c>
      <c r="I66" s="87"/>
      <c r="J66" s="126"/>
      <c r="K66" s="126"/>
      <c r="L66" s="126">
        <v>3588</v>
      </c>
      <c r="M66" s="126">
        <v>598</v>
      </c>
      <c r="N66" s="126"/>
      <c r="O66" s="126"/>
      <c r="P66" s="126"/>
    </row>
    <row r="67" spans="1:16" s="53" customFormat="1" ht="12.75">
      <c r="A67" s="14" t="s">
        <v>50</v>
      </c>
      <c r="B67" s="15" t="s">
        <v>100</v>
      </c>
      <c r="C67" s="42">
        <f>C68+C70+C71+C73+C74+C76+C78+C80+C82+C84</f>
        <v>3624544</v>
      </c>
      <c r="D67" s="42">
        <f>D68+D70+D71+D73+D74+D76+D78+D80+D82+D84</f>
        <v>0</v>
      </c>
      <c r="E67" s="142">
        <f>E68+E70+E71+E73+E74+E76+E78+E80+E82+E84</f>
        <v>2884395</v>
      </c>
      <c r="F67" s="142">
        <f>F68+F70+F71+F73+F74+F76+F78+F80+F82+F84</f>
        <v>0</v>
      </c>
      <c r="G67" s="150">
        <f>G68+G70+G71+G73+G74+G76+G78+G80+G82+G84</f>
        <v>2667349</v>
      </c>
      <c r="H67" s="102">
        <f t="shared" si="11"/>
        <v>92.47516376917864</v>
      </c>
      <c r="I67" s="143">
        <f>I68+I70+I71+I73+I74+I76+I78+I80+I82+I84</f>
        <v>1653636</v>
      </c>
      <c r="J67" s="141">
        <f aca="true" t="shared" si="13" ref="J67:P67">J68+J70+J71+J73+J74+J76+J78+J80+J82+J84</f>
        <v>0</v>
      </c>
      <c r="K67" s="141">
        <f t="shared" si="13"/>
        <v>0</v>
      </c>
      <c r="L67" s="141">
        <f t="shared" si="13"/>
        <v>873368</v>
      </c>
      <c r="M67" s="128">
        <f t="shared" si="13"/>
        <v>140316</v>
      </c>
      <c r="N67" s="141">
        <f t="shared" si="13"/>
        <v>0</v>
      </c>
      <c r="O67" s="141">
        <f t="shared" si="13"/>
        <v>0</v>
      </c>
      <c r="P67" s="127">
        <f t="shared" si="13"/>
        <v>29</v>
      </c>
    </row>
    <row r="68" spans="1:16" ht="12.75">
      <c r="A68" s="16" t="s">
        <v>51</v>
      </c>
      <c r="B68" s="17" t="s">
        <v>101</v>
      </c>
      <c r="C68" s="41">
        <v>794475</v>
      </c>
      <c r="D68" s="26"/>
      <c r="E68" s="148">
        <v>579660</v>
      </c>
      <c r="F68" s="126"/>
      <c r="G68" s="149">
        <v>580659</v>
      </c>
      <c r="H68" s="103">
        <f t="shared" si="11"/>
        <v>100.17234240761826</v>
      </c>
      <c r="I68" s="87"/>
      <c r="J68" s="126"/>
      <c r="K68" s="126"/>
      <c r="L68" s="126">
        <v>487699</v>
      </c>
      <c r="M68" s="126">
        <v>92960</v>
      </c>
      <c r="N68" s="126"/>
      <c r="O68" s="126"/>
      <c r="P68" s="126"/>
    </row>
    <row r="69" spans="1:16" ht="12.75">
      <c r="A69" s="16"/>
      <c r="B69" s="17" t="s">
        <v>102</v>
      </c>
      <c r="C69" s="41"/>
      <c r="D69" s="26"/>
      <c r="E69" s="41"/>
      <c r="F69" s="26"/>
      <c r="G69" s="106"/>
      <c r="H69" s="103"/>
      <c r="I69" s="87"/>
      <c r="J69" s="126"/>
      <c r="K69" s="126"/>
      <c r="L69" s="126"/>
      <c r="M69" s="126"/>
      <c r="N69" s="126"/>
      <c r="O69" s="126"/>
      <c r="P69" s="126"/>
    </row>
    <row r="70" spans="1:16" ht="12.75">
      <c r="A70" s="16" t="s">
        <v>52</v>
      </c>
      <c r="B70" s="17" t="s">
        <v>117</v>
      </c>
      <c r="C70" s="41">
        <v>131939</v>
      </c>
      <c r="D70" s="26"/>
      <c r="E70" s="41">
        <v>46165</v>
      </c>
      <c r="F70" s="26"/>
      <c r="G70" s="106">
        <v>43770</v>
      </c>
      <c r="H70" s="103">
        <f t="shared" si="11"/>
        <v>94.81208707895593</v>
      </c>
      <c r="I70" s="87">
        <v>3166</v>
      </c>
      <c r="J70" s="126"/>
      <c r="K70" s="126"/>
      <c r="L70" s="126">
        <v>32137</v>
      </c>
      <c r="M70" s="126">
        <v>8467</v>
      </c>
      <c r="N70" s="126"/>
      <c r="O70" s="126"/>
      <c r="P70" s="126"/>
    </row>
    <row r="71" spans="1:16" ht="12.75">
      <c r="A71" s="16" t="s">
        <v>53</v>
      </c>
      <c r="B71" s="17" t="s">
        <v>103</v>
      </c>
      <c r="C71" s="41">
        <v>196824</v>
      </c>
      <c r="D71" s="26"/>
      <c r="E71" s="41">
        <v>30901</v>
      </c>
      <c r="F71" s="26"/>
      <c r="G71" s="106">
        <v>30901</v>
      </c>
      <c r="H71" s="103">
        <f t="shared" si="11"/>
        <v>100</v>
      </c>
      <c r="I71" s="87"/>
      <c r="J71" s="126"/>
      <c r="K71" s="126"/>
      <c r="L71" s="126">
        <v>30901</v>
      </c>
      <c r="M71" s="126"/>
      <c r="N71" s="126"/>
      <c r="O71" s="126"/>
      <c r="P71" s="126"/>
    </row>
    <row r="72" spans="1:16" ht="12.75">
      <c r="A72" s="16"/>
      <c r="B72" s="17" t="s">
        <v>104</v>
      </c>
      <c r="C72" s="41"/>
      <c r="D72" s="26"/>
      <c r="E72" s="41"/>
      <c r="F72" s="26"/>
      <c r="G72" s="106"/>
      <c r="H72" s="103"/>
      <c r="I72" s="87"/>
      <c r="J72" s="126"/>
      <c r="K72" s="126"/>
      <c r="L72" s="126"/>
      <c r="M72" s="126"/>
      <c r="N72" s="126"/>
      <c r="O72" s="126"/>
      <c r="P72" s="126"/>
    </row>
    <row r="73" spans="1:16" ht="12.75">
      <c r="A73" s="16" t="s">
        <v>54</v>
      </c>
      <c r="B73" s="20" t="s">
        <v>105</v>
      </c>
      <c r="C73" s="41">
        <v>1685159</v>
      </c>
      <c r="D73" s="26"/>
      <c r="E73" s="41">
        <v>1852611</v>
      </c>
      <c r="F73" s="26"/>
      <c r="G73" s="106">
        <v>1650499</v>
      </c>
      <c r="H73" s="103">
        <f t="shared" si="11"/>
        <v>89.09042427147415</v>
      </c>
      <c r="I73" s="87">
        <v>1650470</v>
      </c>
      <c r="J73" s="126"/>
      <c r="K73" s="126"/>
      <c r="L73" s="126"/>
      <c r="M73" s="126"/>
      <c r="N73" s="126"/>
      <c r="O73" s="126"/>
      <c r="P73" s="126">
        <v>29</v>
      </c>
    </row>
    <row r="74" spans="1:16" ht="12.75">
      <c r="A74" s="16" t="s">
        <v>55</v>
      </c>
      <c r="B74" s="17" t="s">
        <v>56</v>
      </c>
      <c r="C74" s="41">
        <v>108412</v>
      </c>
      <c r="D74" s="26"/>
      <c r="E74" s="41">
        <v>11204</v>
      </c>
      <c r="F74" s="26"/>
      <c r="G74" s="106">
        <v>11204</v>
      </c>
      <c r="H74" s="103">
        <f t="shared" si="11"/>
        <v>100</v>
      </c>
      <c r="I74" s="87"/>
      <c r="J74" s="126"/>
      <c r="K74" s="126"/>
      <c r="L74" s="126">
        <v>11204</v>
      </c>
      <c r="M74" s="126"/>
      <c r="N74" s="126"/>
      <c r="O74" s="126"/>
      <c r="P74" s="126"/>
    </row>
    <row r="75" spans="1:16" ht="12.75">
      <c r="A75" s="16"/>
      <c r="B75" s="17" t="s">
        <v>57</v>
      </c>
      <c r="C75" s="41"/>
      <c r="D75" s="26"/>
      <c r="E75" s="41"/>
      <c r="F75" s="26"/>
      <c r="G75" s="106"/>
      <c r="H75" s="103"/>
      <c r="I75" s="87"/>
      <c r="J75" s="126"/>
      <c r="K75" s="126"/>
      <c r="L75" s="126"/>
      <c r="M75" s="126"/>
      <c r="N75" s="126"/>
      <c r="O75" s="126"/>
      <c r="P75" s="126"/>
    </row>
    <row r="76" spans="1:16" ht="12.75">
      <c r="A76" s="16" t="s">
        <v>58</v>
      </c>
      <c r="B76" s="17" t="s">
        <v>106</v>
      </c>
      <c r="C76" s="41">
        <v>121136</v>
      </c>
      <c r="D76" s="26"/>
      <c r="E76" s="41">
        <v>8980</v>
      </c>
      <c r="F76" s="26"/>
      <c r="G76" s="106">
        <v>8980</v>
      </c>
      <c r="H76" s="103">
        <f t="shared" si="11"/>
        <v>100</v>
      </c>
      <c r="I76" s="87"/>
      <c r="J76" s="126"/>
      <c r="K76" s="126"/>
      <c r="L76" s="126">
        <v>8980</v>
      </c>
      <c r="M76" s="126"/>
      <c r="N76" s="126"/>
      <c r="O76" s="126"/>
      <c r="P76" s="126"/>
    </row>
    <row r="77" spans="1:16" ht="12.75">
      <c r="A77" s="16"/>
      <c r="B77" s="17" t="s">
        <v>118</v>
      </c>
      <c r="C77" s="41"/>
      <c r="D77" s="26"/>
      <c r="E77" s="41"/>
      <c r="F77" s="26"/>
      <c r="G77" s="106"/>
      <c r="H77" s="103"/>
      <c r="I77" s="87"/>
      <c r="J77" s="126"/>
      <c r="K77" s="126"/>
      <c r="L77" s="126"/>
      <c r="M77" s="126"/>
      <c r="N77" s="126"/>
      <c r="O77" s="126"/>
      <c r="P77" s="126"/>
    </row>
    <row r="78" spans="1:16" ht="12.75">
      <c r="A78" s="16" t="s">
        <v>59</v>
      </c>
      <c r="B78" s="17" t="s">
        <v>60</v>
      </c>
      <c r="C78" s="41">
        <v>434121</v>
      </c>
      <c r="D78" s="26"/>
      <c r="E78" s="41">
        <v>342345</v>
      </c>
      <c r="F78" s="26"/>
      <c r="G78" s="106">
        <v>328807</v>
      </c>
      <c r="H78" s="103">
        <f t="shared" si="11"/>
        <v>96.04550964670143</v>
      </c>
      <c r="I78" s="87"/>
      <c r="J78" s="126"/>
      <c r="K78" s="126"/>
      <c r="L78" s="126">
        <v>289957</v>
      </c>
      <c r="M78" s="126">
        <v>38850</v>
      </c>
      <c r="N78" s="126"/>
      <c r="O78" s="126"/>
      <c r="P78" s="126"/>
    </row>
    <row r="79" spans="1:16" ht="12.75">
      <c r="A79" s="16"/>
      <c r="B79" s="17" t="s">
        <v>61</v>
      </c>
      <c r="C79" s="41"/>
      <c r="D79" s="26"/>
      <c r="E79" s="41"/>
      <c r="F79" s="26"/>
      <c r="G79" s="106"/>
      <c r="H79" s="103"/>
      <c r="I79" s="87"/>
      <c r="J79" s="126"/>
      <c r="K79" s="126"/>
      <c r="L79" s="126"/>
      <c r="M79" s="126"/>
      <c r="N79" s="126"/>
      <c r="O79" s="126"/>
      <c r="P79" s="126"/>
    </row>
    <row r="80" spans="1:16" ht="12.75">
      <c r="A80" s="16" t="s">
        <v>62</v>
      </c>
      <c r="B80" s="17" t="s">
        <v>107</v>
      </c>
      <c r="C80" s="41">
        <v>81927</v>
      </c>
      <c r="D80" s="26"/>
      <c r="E80" s="41">
        <v>12372</v>
      </c>
      <c r="F80" s="26"/>
      <c r="G80" s="106">
        <v>12372</v>
      </c>
      <c r="H80" s="103">
        <f t="shared" si="11"/>
        <v>100</v>
      </c>
      <c r="I80" s="87"/>
      <c r="J80" s="126"/>
      <c r="K80" s="126"/>
      <c r="L80" s="126">
        <v>12372</v>
      </c>
      <c r="M80" s="126"/>
      <c r="N80" s="126"/>
      <c r="O80" s="126"/>
      <c r="P80" s="126"/>
    </row>
    <row r="81" spans="1:16" ht="12.75">
      <c r="A81" s="16" t="s">
        <v>63</v>
      </c>
      <c r="B81" s="17" t="s">
        <v>108</v>
      </c>
      <c r="C81" s="41"/>
      <c r="D81" s="26"/>
      <c r="E81" s="41"/>
      <c r="F81" s="26"/>
      <c r="G81" s="106"/>
      <c r="H81" s="103"/>
      <c r="I81" s="87"/>
      <c r="J81" s="126"/>
      <c r="K81" s="126"/>
      <c r="L81" s="126"/>
      <c r="M81" s="126"/>
      <c r="N81" s="126"/>
      <c r="O81" s="126"/>
      <c r="P81" s="126"/>
    </row>
    <row r="82" spans="1:16" ht="12.75">
      <c r="A82" s="21" t="s">
        <v>64</v>
      </c>
      <c r="B82" s="22" t="s">
        <v>65</v>
      </c>
      <c r="C82" s="41">
        <v>70551</v>
      </c>
      <c r="D82" s="26"/>
      <c r="E82" s="41">
        <v>0</v>
      </c>
      <c r="F82" s="26"/>
      <c r="G82" s="106">
        <v>0</v>
      </c>
      <c r="H82" s="103">
        <v>0</v>
      </c>
      <c r="I82" s="87"/>
      <c r="J82" s="126"/>
      <c r="K82" s="126"/>
      <c r="L82" s="126"/>
      <c r="M82" s="126"/>
      <c r="N82" s="126"/>
      <c r="O82" s="126"/>
      <c r="P82" s="126"/>
    </row>
    <row r="83" spans="1:16" ht="12.75">
      <c r="A83" s="21"/>
      <c r="B83" s="23" t="s">
        <v>109</v>
      </c>
      <c r="C83" s="41"/>
      <c r="D83" s="26"/>
      <c r="E83" s="41"/>
      <c r="F83" s="26"/>
      <c r="G83" s="106"/>
      <c r="H83" s="103"/>
      <c r="I83" s="87"/>
      <c r="J83" s="126"/>
      <c r="K83" s="126"/>
      <c r="L83" s="126"/>
      <c r="M83" s="126"/>
      <c r="N83" s="126"/>
      <c r="O83" s="126"/>
      <c r="P83" s="126"/>
    </row>
    <row r="84" spans="1:16" ht="12.75">
      <c r="A84" s="21" t="s">
        <v>140</v>
      </c>
      <c r="B84" s="23" t="s">
        <v>107</v>
      </c>
      <c r="C84" s="41">
        <v>0</v>
      </c>
      <c r="D84" s="26"/>
      <c r="E84" s="41">
        <v>157</v>
      </c>
      <c r="F84" s="26"/>
      <c r="G84" s="106">
        <v>157</v>
      </c>
      <c r="H84" s="103">
        <f t="shared" si="11"/>
        <v>100</v>
      </c>
      <c r="I84" s="87"/>
      <c r="J84" s="126"/>
      <c r="K84" s="126"/>
      <c r="L84" s="126">
        <v>118</v>
      </c>
      <c r="M84" s="126">
        <v>39</v>
      </c>
      <c r="N84" s="126"/>
      <c r="O84" s="126"/>
      <c r="P84" s="126"/>
    </row>
    <row r="85" spans="1:16" ht="12.75">
      <c r="A85" s="21"/>
      <c r="B85" s="17" t="s">
        <v>141</v>
      </c>
      <c r="C85" s="41"/>
      <c r="D85" s="26"/>
      <c r="E85" s="41"/>
      <c r="F85" s="26"/>
      <c r="G85" s="106"/>
      <c r="H85" s="103"/>
      <c r="I85" s="87"/>
      <c r="J85" s="126"/>
      <c r="K85" s="126"/>
      <c r="L85" s="126"/>
      <c r="M85" s="126"/>
      <c r="N85" s="126"/>
      <c r="O85" s="126"/>
      <c r="P85" s="126"/>
    </row>
    <row r="86" spans="1:16" ht="12.75">
      <c r="A86" s="21"/>
      <c r="B86" s="23" t="s">
        <v>110</v>
      </c>
      <c r="C86" s="41"/>
      <c r="D86" s="26"/>
      <c r="E86" s="41"/>
      <c r="F86" s="26"/>
      <c r="G86" s="106"/>
      <c r="H86" s="103"/>
      <c r="I86" s="87"/>
      <c r="J86" s="126"/>
      <c r="K86" s="126"/>
      <c r="L86" s="126"/>
      <c r="M86" s="126"/>
      <c r="N86" s="126"/>
      <c r="O86" s="126"/>
      <c r="P86" s="126"/>
    </row>
    <row r="87" spans="1:16" ht="12.75">
      <c r="A87" s="14" t="s">
        <v>66</v>
      </c>
      <c r="B87" s="15" t="s">
        <v>142</v>
      </c>
      <c r="C87" s="42">
        <v>1000</v>
      </c>
      <c r="D87" s="26"/>
      <c r="E87" s="42">
        <v>1000</v>
      </c>
      <c r="F87" s="26"/>
      <c r="G87" s="156">
        <v>989</v>
      </c>
      <c r="H87" s="102">
        <f t="shared" si="11"/>
        <v>98.9</v>
      </c>
      <c r="I87" s="157">
        <v>989</v>
      </c>
      <c r="J87" s="126"/>
      <c r="K87" s="126"/>
      <c r="L87" s="126"/>
      <c r="M87" s="126"/>
      <c r="N87" s="126"/>
      <c r="O87" s="126"/>
      <c r="P87" s="126"/>
    </row>
    <row r="88" spans="1:16" ht="12.75">
      <c r="A88" s="14" t="s">
        <v>67</v>
      </c>
      <c r="B88" s="15" t="s">
        <v>68</v>
      </c>
      <c r="C88" s="42">
        <f>C89</f>
        <v>5000</v>
      </c>
      <c r="D88" s="42">
        <f aca="true" t="shared" si="14" ref="D88:P88">D89</f>
        <v>0</v>
      </c>
      <c r="E88" s="42">
        <f>E89</f>
        <v>5000</v>
      </c>
      <c r="F88" s="42">
        <f t="shared" si="14"/>
        <v>0</v>
      </c>
      <c r="G88" s="107">
        <f t="shared" si="14"/>
        <v>3031</v>
      </c>
      <c r="H88" s="102">
        <f t="shared" si="11"/>
        <v>60.62</v>
      </c>
      <c r="I88" s="141">
        <f t="shared" si="14"/>
        <v>3031</v>
      </c>
      <c r="J88" s="142">
        <f t="shared" si="14"/>
        <v>0</v>
      </c>
      <c r="K88" s="142">
        <f t="shared" si="14"/>
        <v>0</v>
      </c>
      <c r="L88" s="142">
        <f t="shared" si="14"/>
        <v>0</v>
      </c>
      <c r="M88" s="142">
        <f t="shared" si="14"/>
        <v>0</v>
      </c>
      <c r="N88" s="142">
        <f t="shared" si="14"/>
        <v>0</v>
      </c>
      <c r="O88" s="142">
        <f t="shared" si="14"/>
        <v>0</v>
      </c>
      <c r="P88" s="128">
        <f t="shared" si="14"/>
        <v>0</v>
      </c>
    </row>
    <row r="89" spans="1:16" ht="12.75">
      <c r="A89" s="16" t="s">
        <v>111</v>
      </c>
      <c r="B89" s="19" t="s">
        <v>112</v>
      </c>
      <c r="C89" s="41">
        <v>5000</v>
      </c>
      <c r="D89" s="26"/>
      <c r="E89" s="41">
        <v>5000</v>
      </c>
      <c r="F89" s="26"/>
      <c r="G89" s="106">
        <v>3031</v>
      </c>
      <c r="H89" s="103">
        <f t="shared" si="11"/>
        <v>60.62</v>
      </c>
      <c r="I89" s="87">
        <v>3031</v>
      </c>
      <c r="J89" s="126"/>
      <c r="K89" s="126"/>
      <c r="L89" s="126"/>
      <c r="M89" s="126"/>
      <c r="N89" s="126"/>
      <c r="O89" s="126"/>
      <c r="P89" s="126"/>
    </row>
    <row r="90" spans="1:16" ht="12.75">
      <c r="A90" s="16"/>
      <c r="B90" s="19" t="s">
        <v>113</v>
      </c>
      <c r="C90" s="41"/>
      <c r="D90" s="26"/>
      <c r="E90" s="26"/>
      <c r="F90" s="26"/>
      <c r="G90" s="106"/>
      <c r="H90" s="102"/>
      <c r="I90" s="87"/>
      <c r="J90" s="126"/>
      <c r="K90" s="126"/>
      <c r="L90" s="126"/>
      <c r="M90" s="126"/>
      <c r="N90" s="126"/>
      <c r="O90" s="126"/>
      <c r="P90" s="126"/>
    </row>
    <row r="91" spans="1:16" ht="12.75">
      <c r="A91" s="45"/>
      <c r="B91" s="46"/>
      <c r="C91" s="47"/>
      <c r="D91" s="69"/>
      <c r="E91" s="69"/>
      <c r="F91" s="69"/>
      <c r="G91" s="108"/>
      <c r="H91" s="93"/>
      <c r="I91" s="117"/>
      <c r="J91" s="129"/>
      <c r="K91" s="129"/>
      <c r="L91" s="129"/>
      <c r="M91" s="129"/>
      <c r="N91" s="129"/>
      <c r="O91" s="129"/>
      <c r="P91" s="129"/>
    </row>
    <row r="92" spans="1:16" ht="12.75">
      <c r="A92" s="43" t="s">
        <v>69</v>
      </c>
      <c r="B92" s="44" t="s">
        <v>32</v>
      </c>
      <c r="C92" s="63">
        <f>C53+C61+C67+C87+C88</f>
        <v>4707035</v>
      </c>
      <c r="D92" s="63">
        <f aca="true" t="shared" si="15" ref="D92:P92">D53+D61+D67+D87+D88</f>
        <v>0</v>
      </c>
      <c r="E92" s="63">
        <f t="shared" si="15"/>
        <v>3618755</v>
      </c>
      <c r="F92" s="63">
        <f t="shared" si="15"/>
        <v>0</v>
      </c>
      <c r="G92" s="109">
        <f t="shared" si="15"/>
        <v>3392138</v>
      </c>
      <c r="H92" s="97">
        <f>G92/E92*100</f>
        <v>93.73770813442745</v>
      </c>
      <c r="I92" s="144">
        <f t="shared" si="15"/>
        <v>1657656</v>
      </c>
      <c r="J92" s="145">
        <f t="shared" si="15"/>
        <v>0</v>
      </c>
      <c r="K92" s="145">
        <f t="shared" si="15"/>
        <v>0</v>
      </c>
      <c r="L92" s="145">
        <f t="shared" si="15"/>
        <v>1476094</v>
      </c>
      <c r="M92" s="145">
        <f t="shared" si="15"/>
        <v>258359</v>
      </c>
      <c r="N92" s="145">
        <f t="shared" si="15"/>
        <v>0</v>
      </c>
      <c r="O92" s="145">
        <f t="shared" si="15"/>
        <v>0</v>
      </c>
      <c r="P92" s="131">
        <f t="shared" si="15"/>
        <v>29</v>
      </c>
    </row>
    <row r="93" spans="1:16" ht="12.75">
      <c r="A93" s="28" t="s">
        <v>127</v>
      </c>
      <c r="B93" s="28" t="s">
        <v>128</v>
      </c>
      <c r="C93" s="59">
        <f>C35+C92</f>
        <v>48147298</v>
      </c>
      <c r="D93" s="59">
        <f>D35+D92</f>
        <v>0</v>
      </c>
      <c r="E93" s="59">
        <f>E35+E92</f>
        <v>46672904</v>
      </c>
      <c r="F93" s="59">
        <f>F35+F92</f>
        <v>0</v>
      </c>
      <c r="G93" s="110">
        <f>G35+G92</f>
        <v>43367201</v>
      </c>
      <c r="H93" s="97">
        <f>G93/E93*100</f>
        <v>92.91729736808321</v>
      </c>
      <c r="I93" s="144">
        <f aca="true" t="shared" si="16" ref="I93:P93">I35+I92</f>
        <v>41610521</v>
      </c>
      <c r="J93" s="131">
        <f t="shared" si="16"/>
        <v>0</v>
      </c>
      <c r="K93" s="131">
        <f t="shared" si="16"/>
        <v>0</v>
      </c>
      <c r="L93" s="131">
        <f t="shared" si="16"/>
        <v>1476094</v>
      </c>
      <c r="M93" s="131">
        <f t="shared" si="16"/>
        <v>258359</v>
      </c>
      <c r="N93" s="131">
        <f t="shared" si="16"/>
        <v>0</v>
      </c>
      <c r="O93" s="131">
        <f t="shared" si="16"/>
        <v>0</v>
      </c>
      <c r="P93" s="131">
        <f t="shared" si="16"/>
        <v>22227</v>
      </c>
    </row>
    <row r="94" ht="12.75">
      <c r="C94" s="64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MPSVaR</dc:creator>
  <cp:keywords/>
  <dc:description/>
  <cp:lastModifiedBy>masarykova</cp:lastModifiedBy>
  <cp:lastPrinted>2006-03-10T09:13:01Z</cp:lastPrinted>
  <dcterms:created xsi:type="dcterms:W3CDTF">2005-02-11T07:22:06Z</dcterms:created>
  <dcterms:modified xsi:type="dcterms:W3CDTF">2006-03-24T07:11:34Z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