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<sst xmlns="http://schemas.openxmlformats.org/spreadsheetml/2006/main" count="35" uniqueCount="27">
  <si>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Vek bytov</t>
  </si>
  <si>
    <t>Celkové náklady v mil. Sk</t>
  </si>
  <si>
    <r>
      <t xml:space="preserve">Celkové náklady </t>
    </r>
    <r>
      <rPr>
        <sz val="8"/>
        <rFont val="Arial"/>
        <family val="2"/>
      </rPr>
      <t>(2)</t>
    </r>
    <r>
      <rPr>
        <sz val="10"/>
        <rFont val="Arial"/>
        <family val="0"/>
      </rPr>
      <t xml:space="preserve">  k 1.1.2007 v mil. Sk</t>
    </r>
  </si>
  <si>
    <r>
      <t xml:space="preserve">Celková potreba </t>
    </r>
    <r>
      <rPr>
        <sz val="8"/>
        <rFont val="Arial"/>
        <family val="2"/>
      </rPr>
      <t>(3)</t>
    </r>
    <r>
      <rPr>
        <sz val="10"/>
        <rFont val="Arial"/>
        <family val="0"/>
      </rPr>
      <t xml:space="preserve"> k 1.1.2007v mil. Sk</t>
    </r>
  </si>
  <si>
    <t>Aktuálna potreba k 1.1.2007 v mil. Sk</t>
  </si>
  <si>
    <r>
      <t xml:space="preserve">Potreba </t>
    </r>
    <r>
      <rPr>
        <sz val="8"/>
        <rFont val="Arial"/>
        <family val="2"/>
      </rPr>
      <t>(4)</t>
    </r>
    <r>
      <rPr>
        <sz val="10"/>
        <rFont val="Arial"/>
        <family val="0"/>
      </rPr>
      <t xml:space="preserve"> 2007-2013 v mil. Sk</t>
    </r>
  </si>
  <si>
    <t>0-10</t>
  </si>
  <si>
    <t>11-20</t>
  </si>
  <si>
    <t>21-30</t>
  </si>
  <si>
    <t>31-40</t>
  </si>
  <si>
    <t>41-60</t>
  </si>
  <si>
    <t>Systémové poruchy -predpokladané</t>
  </si>
  <si>
    <t>(1)</t>
  </si>
  <si>
    <t>*</t>
  </si>
  <si>
    <t>Systémové poruchy - identifikované</t>
  </si>
  <si>
    <t>Systémové poruchy - zateplenie</t>
  </si>
  <si>
    <t xml:space="preserve">Zateplenie </t>
  </si>
  <si>
    <t>SPOLU</t>
  </si>
  <si>
    <t>Investované do SP do 31.12.2004</t>
  </si>
  <si>
    <t>Investované do obnovy do 31.12.2004</t>
  </si>
  <si>
    <t xml:space="preserve">Investície do SP v rokoch 2005-2006 </t>
  </si>
  <si>
    <t xml:space="preserve">Investície do obnovy v rokoch 2005-2006 </t>
  </si>
  <si>
    <t>SP- systémové poruchy</t>
  </si>
  <si>
    <t>(1)- náklady na odstránenie systémových porúch a zateplenie sú zahrnuté do nákladov na opravu a obnovu podľa veku bytov</t>
  </si>
  <si>
    <t>(2) Celkové náklady sú modifikované a presun 19 517 bytov z vekovej kategórie 0-20 rokov do vekovej kategórie 21-30 rokov</t>
  </si>
  <si>
    <t>(3) Celková potreba je znížená o investície vynaložené na odstránenie SP a obnovu do 31.12.2004</t>
  </si>
  <si>
    <t>(4) Celková potreba je znížená o investície vynaložené na odstránenie SP a obnovu v rokoch 2005-2006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</si>
</sst>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000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0" fillId="0" borderId="1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0" xfId="0" applyFill="1" applyBorder="1" applyAlignment="1">
      <alignment/>
    </xf>
    <xf numFmtId="49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9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49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3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/>
    </xf>
    <xf numFmtId="49" fontId="1" fillId="0" borderId="7" xfId="0" applyNumberFormat="1" applyFont="1" applyBorder="1" applyAlignment="1">
      <alignment horizontal="right" vertical="top"/>
    </xf>
    <xf numFmtId="4" fontId="0" fillId="0" borderId="0" xfId="0" applyNumberFormat="1" applyBorder="1" applyAlignment="1">
      <alignment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/>
    </xf>
    <xf numFmtId="49" fontId="1" fillId="0" borderId="11" xfId="0" applyNumberFormat="1" applyFont="1" applyBorder="1" applyAlignment="1">
      <alignment horizontal="right" vertical="top"/>
    </xf>
    <xf numFmtId="0" fontId="0" fillId="0" borderId="7" xfId="0" applyBorder="1" applyAlignment="1">
      <alignment vertical="center"/>
    </xf>
    <xf numFmtId="49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9" fontId="1" fillId="0" borderId="22" xfId="0" applyNumberFormat="1" applyFont="1" applyBorder="1" applyAlignment="1">
      <alignment horizontal="right" vertical="top"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2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49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0" xfId="0" applyAlignment="1">
      <alignment vertical="top"/>
    </xf>
    <xf numFmtId="3" fontId="0" fillId="0" borderId="28" xfId="0" applyNumberFormat="1" applyBorder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1" sqref="A1:I29"/>
    </sheetView>
  </sheetViews>
  <sheetFormatPr defaultColWidth="9.140625" defaultRowHeight="12.75"/>
  <cols>
    <col min="1" max="1" width="34.140625" style="0" customWidth="1"/>
    <col min="2" max="3" width="18.140625" style="0" customWidth="1"/>
    <col min="4" max="5" width="0" style="0" hidden="1" customWidth="1"/>
    <col min="6" max="6" width="18.140625" style="0" customWidth="1"/>
    <col min="7" max="7" width="0" style="0" hidden="1" customWidth="1"/>
    <col min="8" max="8" width="18.140625" style="0" customWidth="1"/>
  </cols>
  <sheetData>
    <row r="1" spans="1:9" ht="51.75" thickBot="1">
      <c r="A1" s="1" t="s">
        <v>0</v>
      </c>
      <c r="B1" s="2" t="s">
        <v>1</v>
      </c>
      <c r="C1" s="3" t="s">
        <v>2</v>
      </c>
      <c r="D1" s="3"/>
      <c r="E1" s="3"/>
      <c r="F1" s="3" t="s">
        <v>3</v>
      </c>
      <c r="G1" s="3" t="s">
        <v>4</v>
      </c>
      <c r="H1" s="4" t="s">
        <v>5</v>
      </c>
      <c r="I1" s="5"/>
    </row>
    <row r="2" spans="1:9" ht="12.75">
      <c r="A2" s="6" t="s">
        <v>6</v>
      </c>
      <c r="B2" s="7">
        <v>31</v>
      </c>
      <c r="C2" s="8">
        <v>31</v>
      </c>
      <c r="D2" s="9"/>
      <c r="E2" s="10">
        <f>C2/C15</f>
        <v>8.743323406643045E-05</v>
      </c>
      <c r="F2" s="8">
        <f>E2*D11+C2</f>
        <v>32.43792696745651</v>
      </c>
      <c r="G2" s="8">
        <f>F2-E2*B18</f>
        <v>30.252270982263884</v>
      </c>
      <c r="H2" s="11">
        <f>G2-E2*B22</f>
        <v>29.06317899896043</v>
      </c>
      <c r="I2" s="12"/>
    </row>
    <row r="3" spans="1:9" ht="12.75">
      <c r="A3" s="13" t="s">
        <v>7</v>
      </c>
      <c r="B3" s="14">
        <v>29818</v>
      </c>
      <c r="C3" s="15">
        <f>(B3/182047)*162530</f>
        <v>26621.254621059394</v>
      </c>
      <c r="D3" s="16"/>
      <c r="E3" s="17">
        <f>C3/C15</f>
        <v>0.0750833027879074</v>
      </c>
      <c r="F3" s="15">
        <f>E3*D11+C3</f>
        <v>27856.074618709317</v>
      </c>
      <c r="G3" s="15">
        <f>F3-E3*B18</f>
        <v>25979.14221561721</v>
      </c>
      <c r="H3" s="18">
        <f>G3-E3*B22</f>
        <v>24958.00929770167</v>
      </c>
      <c r="I3" s="12"/>
    </row>
    <row r="4" spans="1:9" ht="12.75">
      <c r="A4" s="19" t="s">
        <v>8</v>
      </c>
      <c r="B4" s="20">
        <v>148788</v>
      </c>
      <c r="C4" s="21">
        <f>436135-277358</f>
        <v>158777</v>
      </c>
      <c r="D4" s="22">
        <f>C4/C14</f>
        <v>0.6075960508189193</v>
      </c>
      <c r="E4" s="23">
        <f>C4/C15</f>
        <v>0.4478189227537299</v>
      </c>
      <c r="F4" s="21">
        <f>E4*D11+D4*D8+C4</f>
        <v>205716.3835815965</v>
      </c>
      <c r="G4" s="21">
        <f>F4-E4*B18-D4*B17</f>
        <v>193894.15943010282</v>
      </c>
      <c r="H4" s="24">
        <f>G4-E4*B22-D4*B21</f>
        <v>187500.02405524263</v>
      </c>
      <c r="I4" s="12"/>
    </row>
    <row r="5" spans="1:9" ht="12.75">
      <c r="A5" s="19" t="s">
        <v>9</v>
      </c>
      <c r="B5" s="20">
        <v>102543</v>
      </c>
      <c r="C5" s="21">
        <v>102543</v>
      </c>
      <c r="D5" s="22">
        <f>C5/C14</f>
        <v>0.3924039491810807</v>
      </c>
      <c r="E5" s="23">
        <f>C5/C15</f>
        <v>0.2892150361572251</v>
      </c>
      <c r="F5" s="21">
        <f>E5*D11+D5*D8+C5</f>
        <v>132857.87690665305</v>
      </c>
      <c r="G5" s="21">
        <f>F5-E5*B18-D5*B17</f>
        <v>125222.72615329069</v>
      </c>
      <c r="H5" s="24">
        <f>G5-E5*B22-D5*B21</f>
        <v>121093.19968696189</v>
      </c>
      <c r="I5" s="12"/>
    </row>
    <row r="6" spans="1:9" ht="12.75">
      <c r="A6" s="13" t="s">
        <v>10</v>
      </c>
      <c r="B6" s="14">
        <v>66584</v>
      </c>
      <c r="C6" s="15">
        <v>66584</v>
      </c>
      <c r="D6" s="25"/>
      <c r="E6" s="17">
        <f>C6/C15</f>
        <v>0.18779530506707112</v>
      </c>
      <c r="F6" s="15">
        <f>E6*D11+C6</f>
        <v>69672.48158713305</v>
      </c>
      <c r="G6" s="15">
        <f>F6-E6*B18</f>
        <v>64977.97455106641</v>
      </c>
      <c r="H6" s="18">
        <f>G6-E6*B22</f>
        <v>62423.95840215424</v>
      </c>
      <c r="I6" s="12"/>
    </row>
    <row r="7" spans="1:9" ht="13.5" thickBot="1">
      <c r="A7" s="26"/>
      <c r="B7" s="27"/>
      <c r="C7" s="28"/>
      <c r="D7" s="29">
        <f>SUM(D4:D5)</f>
        <v>1</v>
      </c>
      <c r="E7" s="30">
        <f>SUM(E2:E6)</f>
        <v>0.9999999999999999</v>
      </c>
      <c r="F7" s="29"/>
      <c r="G7" s="29"/>
      <c r="H7" s="31"/>
      <c r="I7" s="12"/>
    </row>
    <row r="8" spans="1:9" ht="12.75">
      <c r="A8" s="6" t="s">
        <v>11</v>
      </c>
      <c r="B8" s="7">
        <v>24652</v>
      </c>
      <c r="C8" s="8">
        <v>24652</v>
      </c>
      <c r="D8" s="32">
        <f>C8+C9+C10</f>
        <v>65133</v>
      </c>
      <c r="E8" s="33"/>
      <c r="F8" s="34" t="s">
        <v>12</v>
      </c>
      <c r="G8" s="25" t="s">
        <v>13</v>
      </c>
      <c r="H8" s="35"/>
      <c r="I8" s="12"/>
    </row>
    <row r="9" spans="1:9" ht="12.75">
      <c r="A9" s="13" t="s">
        <v>14</v>
      </c>
      <c r="B9" s="14">
        <v>23599</v>
      </c>
      <c r="C9" s="15">
        <v>23599</v>
      </c>
      <c r="D9" s="36"/>
      <c r="E9" s="37"/>
      <c r="F9" s="38" t="s">
        <v>12</v>
      </c>
      <c r="G9" s="25" t="s">
        <v>13</v>
      </c>
      <c r="H9" s="35"/>
      <c r="I9" s="12"/>
    </row>
    <row r="10" spans="1:9" ht="12.75">
      <c r="A10" s="13" t="s">
        <v>15</v>
      </c>
      <c r="B10" s="14">
        <v>16882</v>
      </c>
      <c r="C10" s="15">
        <v>16882</v>
      </c>
      <c r="D10" s="39"/>
      <c r="E10" s="37"/>
      <c r="F10" s="38" t="s">
        <v>12</v>
      </c>
      <c r="G10" s="25" t="s">
        <v>13</v>
      </c>
      <c r="H10" s="35"/>
      <c r="I10" s="12"/>
    </row>
    <row r="11" spans="1:9" ht="13.5" thickBot="1">
      <c r="A11" s="40" t="s">
        <v>16</v>
      </c>
      <c r="B11" s="41">
        <v>16446</v>
      </c>
      <c r="C11" s="42">
        <v>16446</v>
      </c>
      <c r="D11" s="42">
        <v>16446</v>
      </c>
      <c r="E11" s="43"/>
      <c r="F11" s="44" t="s">
        <v>12</v>
      </c>
      <c r="G11" s="25" t="s">
        <v>13</v>
      </c>
      <c r="H11" s="35"/>
      <c r="I11" s="12"/>
    </row>
    <row r="12" spans="1:9" ht="13.5" thickBot="1">
      <c r="A12" s="45" t="s">
        <v>17</v>
      </c>
      <c r="B12" s="46">
        <f>SUM(B2:B11)</f>
        <v>429343</v>
      </c>
      <c r="C12" s="47">
        <f>SUM(C2:C11)</f>
        <v>436135.2546210594</v>
      </c>
      <c r="D12" s="48"/>
      <c r="E12" s="49"/>
      <c r="F12" s="50">
        <f>SUM(F2:F11)</f>
        <v>436135.2546210594</v>
      </c>
      <c r="G12" s="46">
        <f>SUM(G2:G11)</f>
        <v>410104.2546210594</v>
      </c>
      <c r="H12" s="51">
        <f>SUM(H2:H6)</f>
        <v>396004.2546210594</v>
      </c>
      <c r="I12" s="25"/>
    </row>
    <row r="13" spans="1:7" ht="12.75">
      <c r="A13" s="52"/>
      <c r="C13" s="53">
        <f>C12-B12</f>
        <v>6792.254621059401</v>
      </c>
      <c r="G13" s="54">
        <f>G12-C13</f>
        <v>403312</v>
      </c>
    </row>
    <row r="14" spans="1:3" ht="12.75">
      <c r="A14" s="52"/>
      <c r="C14" s="55">
        <f>C4+C5</f>
        <v>261320</v>
      </c>
    </row>
    <row r="15" spans="1:3" ht="12.75">
      <c r="A15" s="52"/>
      <c r="C15" s="53">
        <f>C2+C3+C4+C5+C6</f>
        <v>354556.2546210594</v>
      </c>
    </row>
    <row r="16" spans="1:3" ht="13.5" thickBot="1">
      <c r="A16" s="52"/>
      <c r="C16" s="53"/>
    </row>
    <row r="17" spans="1:2" ht="12.75">
      <c r="A17" s="56" t="s">
        <v>18</v>
      </c>
      <c r="B17" s="57">
        <f>446+387+200</f>
        <v>1033</v>
      </c>
    </row>
    <row r="18" spans="1:6" ht="13.5" thickBot="1">
      <c r="A18" s="40" t="s">
        <v>19</v>
      </c>
      <c r="B18" s="58">
        <f>556+12297+8170+400+500+3075</f>
        <v>24998</v>
      </c>
      <c r="F18" s="59"/>
    </row>
    <row r="19" spans="1:2" ht="13.5" thickBot="1">
      <c r="A19" s="45" t="s">
        <v>17</v>
      </c>
      <c r="B19" s="60">
        <f>SUM(B17:B18)</f>
        <v>26031</v>
      </c>
    </row>
    <row r="20" ht="13.5" thickBot="1">
      <c r="A20" s="52"/>
    </row>
    <row r="21" spans="1:2" ht="12.75">
      <c r="A21" s="56" t="s">
        <v>20</v>
      </c>
      <c r="B21" s="57">
        <v>500</v>
      </c>
    </row>
    <row r="22" spans="1:2" ht="13.5" thickBot="1">
      <c r="A22" s="40" t="s">
        <v>21</v>
      </c>
      <c r="B22" s="58">
        <f>1000+4000+8600</f>
        <v>13600</v>
      </c>
    </row>
    <row r="23" spans="1:2" ht="13.5" thickBot="1">
      <c r="A23" s="45" t="s">
        <v>17</v>
      </c>
      <c r="B23" s="60">
        <f>SUM(B21:B22)</f>
        <v>14100</v>
      </c>
    </row>
    <row r="24" ht="12.75">
      <c r="A24" s="61" t="s">
        <v>22</v>
      </c>
    </row>
    <row r="25" ht="12.75">
      <c r="A25" s="61" t="s">
        <v>23</v>
      </c>
    </row>
    <row r="26" ht="12.75">
      <c r="A26" s="61" t="s">
        <v>24</v>
      </c>
    </row>
    <row r="27" ht="12.75">
      <c r="A27" s="61" t="s">
        <v>25</v>
      </c>
    </row>
    <row r="28" ht="12.75">
      <c r="A28" s="61" t="s">
        <v>26</v>
      </c>
    </row>
    <row r="29" ht="12.75">
      <c r="A29" s="52"/>
    </row>
  </sheetData>
  <mergeCells count="1">
    <mergeCell ref="D8:D10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jost</dc:creator>
  <cp:keywords/>
  <dc:description/>
  <cp:lastModifiedBy>jost</cp:lastModifiedBy>
  <dcterms:created xsi:type="dcterms:W3CDTF">2005-08-31T14:02:04Z</dcterms:created>
  <dcterms:modified xsi:type="dcterms:W3CDTF">2005-08-31T14:02:38Z</dcterms:modified>
  <cp:category/>
  <cp:version/>
  <cp:contentType/>
  <cp:contentStatus/>
</cp:coreProperties>
</file>