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2" activeTab="8"/>
  </bookViews>
  <sheets>
    <sheet name="SOP_PS" sheetId="1" r:id="rId1"/>
    <sheet name="SOP-LZ" sheetId="2" r:id="rId2"/>
    <sheet name="PaRV" sheetId="3" r:id="rId3"/>
    <sheet name="OPZI" sheetId="4" r:id="rId4"/>
    <sheet name="SPD2" sheetId="5" r:id="rId5"/>
    <sheet name="SPD3" sheetId="6" r:id="rId6"/>
    <sheet name="EQUAL" sheetId="7" r:id="rId7"/>
    <sheet name="IRG IIIA ČR, PL" sheetId="8" r:id="rId8"/>
    <sheet name="INTERREG IIIA AUS" sheetId="9" r:id="rId9"/>
    <sheet name="INTERREG IIIA MR-UKR" sheetId="10" r:id="rId10"/>
  </sheets>
  <definedNames>
    <definedName name="_xlnm.Print_Area" localSheetId="6">'EQUAL'!$A$1:$L$35</definedName>
    <definedName name="_xlnm.Print_Area" localSheetId="7">'IRG IIIA ČR, PL'!$A$1:$L$70</definedName>
    <definedName name="_xlnm.Print_Area" localSheetId="3">'OPZI'!$A$2:$M$61</definedName>
    <definedName name="_xlnm.Print_Area" localSheetId="2">'PaRV'!$A$1:$L$42</definedName>
    <definedName name="_xlnm.Print_Area" localSheetId="0">'SOP_PS'!$A$1:$L$38</definedName>
    <definedName name="_xlnm.Print_Area" localSheetId="1">'SOP-LZ'!$A$1:$M$39</definedName>
    <definedName name="_xlnm.Print_Area" localSheetId="4">'SPD2'!$A$1:$M$28</definedName>
    <definedName name="_xlnm.Print_Area" localSheetId="5">'SPD3'!$A$1:$M$26</definedName>
  </definedNames>
  <calcPr fullCalcOnLoad="1"/>
</workbook>
</file>

<file path=xl/sharedStrings.xml><?xml version="1.0" encoding="utf-8"?>
<sst xmlns="http://schemas.openxmlformats.org/spreadsheetml/2006/main" count="542" uniqueCount="125">
  <si>
    <t>ERDF</t>
  </si>
  <si>
    <t>ESF</t>
  </si>
  <si>
    <t>EAGGF</t>
  </si>
  <si>
    <t>FIFG</t>
  </si>
  <si>
    <t>Priorita/Opatrenie</t>
  </si>
  <si>
    <t>Technická pomoc</t>
  </si>
  <si>
    <t>v EUR, bežné ceny</t>
  </si>
  <si>
    <t>Verejné zdroje spolu</t>
  </si>
  <si>
    <t>Zdroje ES</t>
  </si>
  <si>
    <t>Zdroje ES spolu</t>
  </si>
  <si>
    <t>Národné zdroje</t>
  </si>
  <si>
    <t>Národné zdroje spolu</t>
  </si>
  <si>
    <t>ŠR</t>
  </si>
  <si>
    <t>Súkromné zdroje</t>
  </si>
  <si>
    <t>Samo-správa</t>
  </si>
  <si>
    <t>Spolu</t>
  </si>
  <si>
    <t>Priorita č. 1 Dopravná infraštruktúra</t>
  </si>
  <si>
    <t>Verejné zdroje</t>
  </si>
  <si>
    <t>Opatrenie č. 1.1: Modernizácia a rozvoj infraštruktúry železničnej dopravy</t>
  </si>
  <si>
    <t>Podiel na celkových nákladoch (%)</t>
  </si>
  <si>
    <t>Podiel na verejných zdrojoch (%)</t>
  </si>
  <si>
    <t>Opatrenie č. 1.2: Modernizácia a rozvoj cestnej infraštruktúry</t>
  </si>
  <si>
    <t>Opatrenie č. 1.3: Modernizácia a rozvoj leteckej infraštruktúry</t>
  </si>
  <si>
    <t>Priorita č. 2 Environmentálna infraštruktúra</t>
  </si>
  <si>
    <t xml:space="preserve">Opatrenie č. 2.1: Ochrana a racionálne využívanie vôd </t>
  </si>
  <si>
    <t>Opatrenie č. 2.3: Odpadové hospodárstvo</t>
  </si>
  <si>
    <t xml:space="preserve">Opatrenie č. 2.4: Ochrana, zlepšenie a regenerácia prírodného prostredia </t>
  </si>
  <si>
    <t>Opatrenie č. 3.1: Budovanie a rozvoj občianskej infraštruktúry v regiónoch</t>
  </si>
  <si>
    <t>Podopatrenie č. 3.1.1: Budovanie a rozvoj školskej infraštruktúry</t>
  </si>
  <si>
    <t>Podopatrenie č. 3.1.2: Budovanie a rozvoj zdravotnej infraštruktúry</t>
  </si>
  <si>
    <t>Podopatrenie č. 3.1.3: Budovanie a rozvoj sociálnej infraštruktúry</t>
  </si>
  <si>
    <t>Podopatrenie č. 3.1.4: Budovanie a rozvoj kultúrnej infraštruktúry</t>
  </si>
  <si>
    <t>Opatrenie č. 3.2: Budovanie a rozvoj informačnej spoločnosti pre mimo štátnej pomoci</t>
  </si>
  <si>
    <t>Opatrenie č. 3.3: Budovanie a rozvoj inštitucionálnej infraštruktúry v oblasti regionálnej politiky</t>
  </si>
  <si>
    <t>Opatrenie č. 3.4: Renovácia a rozvoj obcí a zachovanie dedičstva vidieka</t>
  </si>
  <si>
    <t>Priorita č. 1: Rast konkurencieschopnosti priemyslu a vybraných služieb s využitím rozvoja domáceho rastového potenciálu</t>
  </si>
  <si>
    <t>Opatrenie č. 1.1: Podpora rozvoja nových a existujúcich podnikov a vybraných služieb</t>
  </si>
  <si>
    <t>Opatrenie č. 1.2: Podpora rozvoja a rekonštrukcie infraštruktúry</t>
  </si>
  <si>
    <t>Opatrenie č. 1.3: Podpora podnikateľských inovácií, poznatkov a aplikovaného výskumu</t>
  </si>
  <si>
    <t>Opatrenie č. 1.4: Podpora úspor energie a využitia obnoviteľných zdrojov energie</t>
  </si>
  <si>
    <t>Opatrenie č. 1.5: Rozvoj zahraničnej spolupráce a image SR</t>
  </si>
  <si>
    <t>Priorita 3 Lokálna infraštruktúra</t>
  </si>
  <si>
    <t xml:space="preserve">Opatrenie č. 2.2: Ochrana ovzdušia </t>
  </si>
  <si>
    <t>Priorita č. 2: Rozvoj cestovného ruchu, kultúry a kúpeľníctva</t>
  </si>
  <si>
    <t xml:space="preserve">Opatrenie č. 2.1: Podpora budovania a rekonštrukcie infraštruktúry cestovného ruchu </t>
  </si>
  <si>
    <t xml:space="preserve">Opatrenie č. 2.2: Podpora podnikateľských aktivít v oblasti cestovného ruchu </t>
  </si>
  <si>
    <t>Opatrenie č. 2.3: Podpora propagácie cestovného ruchu a tvorba informačného systému</t>
  </si>
  <si>
    <t xml:space="preserve">Priorita č.1: Rozvoj aktívnej politiky trhu práce </t>
  </si>
  <si>
    <t xml:space="preserve">Opatrenie1.1: Modernizácia a zvýšenie rozsahu a kvality služieb zamestnanosti a rozvoj aktivačných programov uchádzačov o zamestnanie - MPSVR SR </t>
  </si>
  <si>
    <t>Opatrenie č. 1.2 Uľahčenie vstupu a návratu uchádzačov o zamestnanie na trh práce s osobitným dôrazom na znevýhodnených uchádzačov o zamestnanie prostredníctvom podpory tvorby pracovných miest a samostatne zárobkovej činnosti - MPSVR SR spolu</t>
  </si>
  <si>
    <t>Opatrenie č. 1.3 Rozvoj vzdelávania a prípravy uchádzačov o zamestnanie s cieľom zlepšiť ich možnosti na trhu práce - MPSVR SR</t>
  </si>
  <si>
    <t xml:space="preserve">Priorita 2 Posilnenie sociálnej inklúzie a rovnosti príležitostí na trhu práce </t>
  </si>
  <si>
    <t>Opatrenie č. 2.1 Zlepšenie zamestnateľnosti skupín ohrozených sociálnym vylúčením - MPSVR SR</t>
  </si>
  <si>
    <t>Opatrenie č. 2.2 Odstránenie prekážok rovnosti mužov a žien na trhu práce s dôrazom na zosúladenie pracovného a rodinného života - MPSVR SR</t>
  </si>
  <si>
    <t xml:space="preserve">Priorita 3 Zvýšenie kvalifikácie a adaptability pracovnej sily a vstupujúcich na trh práce </t>
  </si>
  <si>
    <t>Opatrenie č. 3.1 Prispôsobenie odbornej prípravy a vzdelávania požiadavkám spoločnosti založenej na vedomostiach</t>
  </si>
  <si>
    <t xml:space="preserve">Opatrenie č. 3.2 Zvýšenie rozsahu a kvality ďalšieho vzdelávania s dôrazom na zvýšenie kvalifikačného potenciálu a adaptability pracovnej sily </t>
  </si>
  <si>
    <t xml:space="preserve">Opatrenie č. 3.3 Rozvoj poradenstva o povolaniach a zamestnaniach a systémov na predvídanie zmien kvalifikačných potrieb trhu práce spolu </t>
  </si>
  <si>
    <t>Priorita 1 - Podpora produktívneho poľnohospodárstva</t>
  </si>
  <si>
    <t>Podiel na celk. nákladoch (%)</t>
  </si>
  <si>
    <t>Priorita 2 Podpora trvaloudržateľného vidieka</t>
  </si>
  <si>
    <t>Opatrenie 1.3 Rozvoj podnikateľských aktivít a služieb v cestovnom ruchu</t>
  </si>
  <si>
    <t>Opatrenie 1.2 Podpora spoločných služieb pre podnikateľov</t>
  </si>
  <si>
    <t>Opatrenie 1.1 Rozvoj malého a stredného podnikania</t>
  </si>
  <si>
    <t>Priorita č. 1 Podpora hospodárskej činnosti a trvalo udržateľného rozvoja cieľového územia</t>
  </si>
  <si>
    <t xml:space="preserve">Opatrenie 1.4 Dobudovanie infraštruktúry súvisiacej s cestovným ruchom </t>
  </si>
  <si>
    <t>Opatrenie 1.5 Obnova a rozvoj obcí a zachovanie kultúrneho dedičstva</t>
  </si>
  <si>
    <t>1.1 - Investície do poľnohospodárskych podnikov</t>
  </si>
  <si>
    <t>1.2 - Zlepšenie spracovania a predajnosti poľnohospodárskych produktov</t>
  </si>
  <si>
    <t>2.1 - Lesné hospodárstvo                                                                                    2.1.1 Ziskové investície</t>
  </si>
  <si>
    <t>2.2 - Rybné hospodárstvo</t>
  </si>
  <si>
    <t>2.3 - Podpora prispôsobenia a rozvoja vidieckych oblasti                                     2.3.1 - Pozemkové úpravy</t>
  </si>
  <si>
    <t>2.3.2 - Diverzifikácia poľnohospodárskych činností</t>
  </si>
  <si>
    <t>2.1.2 Neziskové investície</t>
  </si>
  <si>
    <t>2.4 - Vzdelávanie</t>
  </si>
  <si>
    <t>2.5 Technická pomoc</t>
  </si>
  <si>
    <t>Priorita č.1: Rozvoj aktívnej politiky trhu práce a sociálnej integrácie</t>
  </si>
  <si>
    <t xml:space="preserve">Opatrenie 1.2 Zlepšenie štruktúry trhu práce a posil. implementačnej kapacity ver.služieb zamestnanosti </t>
  </si>
  <si>
    <t>Opatrenie 1.1 Zvýšenie zamestnateľnosti rizik. skupín ohrozených sociálnou exklúziou</t>
  </si>
  <si>
    <t>Priorita č.2: Rozvoj celoživotného učenia a podpora výskumu a vývoja v kontexte zvyšovania kvality ľudských zdrojov</t>
  </si>
  <si>
    <t xml:space="preserve">Opatrenie 2.2 Zapojenie výskumu a vývoja do zvyšovania konkurencieschopnosti regiónu </t>
  </si>
  <si>
    <t>Opatrenie 2.1 Rozvoj terciárneho vzdel. a ďalšieho vzdel. vo väzbe na celoživ. Učenie</t>
  </si>
  <si>
    <t xml:space="preserve">Priorita č. 1 </t>
  </si>
  <si>
    <t>Opatrenie č. P1/M1</t>
  </si>
  <si>
    <t>Opatrenie č. P1/M2</t>
  </si>
  <si>
    <t>Opatrenie č. P1/M3</t>
  </si>
  <si>
    <t>Priorita č. 2</t>
  </si>
  <si>
    <t>Opatrenie č. P2/M1</t>
  </si>
  <si>
    <t>Opatrenie č. P2/M2</t>
  </si>
  <si>
    <t xml:space="preserve">Priorita č. 3 </t>
  </si>
  <si>
    <t>Opatrenie č. P3/M1</t>
  </si>
  <si>
    <t>Opatrenie č. P3/M2</t>
  </si>
  <si>
    <t>Opatrenie č. P2/M3</t>
  </si>
  <si>
    <t>Priorita č. 4</t>
  </si>
  <si>
    <t>Opatrenie č. P4/M1</t>
  </si>
  <si>
    <t>Opatrenie č. P4/M2</t>
  </si>
  <si>
    <t xml:space="preserve">Priorita č. 5 </t>
  </si>
  <si>
    <t>Opatrenie č. P5/M1</t>
  </si>
  <si>
    <t>Opatrenie č. P5/M2</t>
  </si>
  <si>
    <t>Opatrenie č. P5/M3</t>
  </si>
  <si>
    <t>Technická asistencia</t>
  </si>
  <si>
    <t>Priorita č. 1  ZAMESTNATEĽNOSŤ</t>
  </si>
  <si>
    <t>Priorita č. 2  PODNIKANIE</t>
  </si>
  <si>
    <t>Priorita č. 3   ADAPTABILITA</t>
  </si>
  <si>
    <t>Priorita č. 4  ROVNOSŤ PRÍLEŽITOSTÍ</t>
  </si>
  <si>
    <t xml:space="preserve">Opatrenie č. 1.2  Vytváranie prostredia podporujúceho hľadanie a tvorbu efektívnych riešení v boji proti všetkým formám diskriminácie, rasizmu a xenofóbie na trhu práce.  </t>
  </si>
  <si>
    <t xml:space="preserve">Opatrenie č. 2.1  Posilňovanie kapacity mimovládnych organizácií ako aktéra zmierňovania nerovností na trhu práce ( s dôrazom na MNO poskytujúce verejnoprospešné služby obyvateľstvu ) </t>
  </si>
  <si>
    <t>Opatrenie č. 3.1  Podpora tvorby prostredia stimulujúceho rozvoj ľudských zdrojov a zabezpečujúceho ich adap-tabilitu v procese štrukturálnych zmien a nástupu nových technológií</t>
  </si>
  <si>
    <t>Opatrenie č. 4.1  Rodový výskum, rodový audit a rodová senzibilizácia ako prostriedky dosiahnutia rovnosti žien a mužov na trhu práce</t>
  </si>
  <si>
    <t xml:space="preserve">Opatrenie č. 5.1  Podporovanie sociálnej a pracovnej integrácie žiadateľov o azyl </t>
  </si>
  <si>
    <t>Opatrenie č. 1.1  Tvorba systému prevencie a podpory umiestňovania na trh práce osôb dlhodobo nezamestnaných, nízkokvalifikovaných a iných znevýhodnených skupín</t>
  </si>
  <si>
    <t>Priorita č. 5</t>
  </si>
  <si>
    <t>2.2.1 Spracovanie rýb a propagácia rybích výrobkov</t>
  </si>
  <si>
    <t>2.2.2 Akvakultúra</t>
  </si>
  <si>
    <t>1. Finančný plán Sektorového operačného programu Priemysel a služby pre obdobie rokov  2004 - 2006</t>
  </si>
  <si>
    <t>2. Finančný plán Sektorového operačného programu Ľudské zdroje pre obdobie rokov  2004 - 2006</t>
  </si>
  <si>
    <t>3. Finančný plán Sektorového operačného programu Poľnohospodárstvo a rozvoj vidieka pre obdobie rokov  2004 - 2006</t>
  </si>
  <si>
    <t>4. Finančný plán Operačného programu Základná infraštruktúra pre obdobie rokov  2004 - 2006</t>
  </si>
  <si>
    <t>5. Finančný plán Jednotného programového dokumentu NUTS II Bratislava cieľ 2 pre obdobie rokov  2004 - 2006</t>
  </si>
  <si>
    <t>6. Finančný plán Jednotného programového dokumentu NUTS II Bratislava cieľ 3 pre obdobie rokov  2004 - 2006</t>
  </si>
  <si>
    <t>7. Finančný plán Programového dokumentu iniciatívy ES EQUAL pre obdobie rokov  2004 - 2006</t>
  </si>
  <si>
    <t>8. Finančný plán Programového dokumentu iniciatívy ES INTERREG III A SR - ČR pre obdobie rokov  2004 - 2006</t>
  </si>
  <si>
    <t>9. Finančný plán Programového dokumentu iniciatívy ES INTERREG III A SR - PL pre obdobie rokov  2004 - 2006</t>
  </si>
  <si>
    <t>10. Finančný plán Programového dokumentu iniciatívy ES INTERREG III A SR - Rakúsko pre obdobie rokov  2004 - 2006</t>
  </si>
  <si>
    <t>11. Finančný plán IS INTERREG III A SR - MR - UKR pre obdobie rokov  2004 - 2006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</si>
</sst>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#,##0.0000000"/>
    <numFmt numFmtId="175" formatCode="0.0000000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2" borderId="0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2" borderId="7" xfId="0" applyNumberFormat="1" applyFont="1" applyFill="1" applyBorder="1" applyAlignment="1">
      <alignment horizontal="right" vertical="center"/>
    </xf>
    <xf numFmtId="9" fontId="4" fillId="2" borderId="6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4" fillId="2" borderId="8" xfId="0" applyNumberFormat="1" applyFont="1" applyFill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9" fontId="4" fillId="0" borderId="8" xfId="0" applyNumberFormat="1" applyFont="1" applyFill="1" applyBorder="1" applyAlignment="1">
      <alignment vertical="center"/>
    </xf>
    <xf numFmtId="9" fontId="4" fillId="0" borderId="6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Alignment="1">
      <alignment vertical="center"/>
    </xf>
    <xf numFmtId="9" fontId="4" fillId="2" borderId="8" xfId="0" applyNumberFormat="1" applyFont="1" applyFill="1" applyBorder="1" applyAlignment="1">
      <alignment vertical="center" wrapText="1"/>
    </xf>
    <xf numFmtId="9" fontId="4" fillId="0" borderId="8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9" fontId="4" fillId="2" borderId="1" xfId="0" applyNumberFormat="1" applyFont="1" applyFill="1" applyBorder="1" applyAlignment="1">
      <alignment vertical="center" wrapText="1"/>
    </xf>
    <xf numFmtId="9" fontId="4" fillId="2" borderId="9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" fontId="2" fillId="0" borderId="6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0" fillId="2" borderId="0" xfId="0" applyFill="1" applyAlignment="1">
      <alignment/>
    </xf>
    <xf numFmtId="176" fontId="0" fillId="0" borderId="0" xfId="0" applyNumberFormat="1" applyAlignment="1">
      <alignment/>
    </xf>
    <xf numFmtId="3" fontId="0" fillId="2" borderId="6" xfId="0" applyNumberFormat="1" applyFill="1" applyBorder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 quotePrefix="1">
      <alignment horizontal="left" vertical="center"/>
    </xf>
    <xf numFmtId="0" fontId="0" fillId="2" borderId="8" xfId="0" applyFill="1" applyBorder="1" applyAlignment="1" quotePrefix="1">
      <alignment horizontal="left" vertical="center"/>
    </xf>
    <xf numFmtId="0" fontId="0" fillId="2" borderId="10" xfId="0" applyFill="1" applyBorder="1" applyAlignment="1" quotePrefix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 quotePrefix="1">
      <alignment horizontal="left" vertical="center" wrapText="1"/>
    </xf>
    <xf numFmtId="0" fontId="0" fillId="2" borderId="8" xfId="0" applyFill="1" applyBorder="1" applyAlignment="1" quotePrefix="1">
      <alignment horizontal="left" vertical="center" wrapText="1"/>
    </xf>
    <xf numFmtId="0" fontId="0" fillId="2" borderId="10" xfId="0" applyFill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39"/>
  <sheetViews>
    <sheetView view="pageBreakPreview" zoomScale="75" zoomScaleNormal="50" zoomScaleSheetLayoutView="75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12.28125" style="0" customWidth="1"/>
    <col min="3" max="4" width="12.57421875" style="0" customWidth="1"/>
    <col min="5" max="5" width="11.421875" style="0" customWidth="1"/>
    <col min="6" max="7" width="9.7109375" style="0" customWidth="1"/>
    <col min="8" max="8" width="9.8515625" style="0" customWidth="1"/>
    <col min="9" max="9" width="11.140625" style="0" customWidth="1"/>
    <col min="10" max="10" width="11.00390625" style="0" customWidth="1"/>
    <col min="11" max="11" width="9.710937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1" spans="1:12" s="46" customFormat="1" ht="18">
      <c r="A1" s="44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  <c r="L2" s="2"/>
    </row>
    <row r="3" spans="1:25" ht="12.75" customHeight="1">
      <c r="A3" s="86" t="s">
        <v>4</v>
      </c>
      <c r="B3" s="79" t="s">
        <v>15</v>
      </c>
      <c r="C3" s="89" t="s">
        <v>17</v>
      </c>
      <c r="D3" s="90"/>
      <c r="E3" s="90"/>
      <c r="F3" s="90"/>
      <c r="G3" s="90"/>
      <c r="H3" s="90"/>
      <c r="I3" s="90"/>
      <c r="J3" s="90"/>
      <c r="K3" s="90"/>
      <c r="L3" s="79" t="s">
        <v>13</v>
      </c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87"/>
      <c r="B4" s="80"/>
      <c r="C4" s="79" t="s">
        <v>7</v>
      </c>
      <c r="D4" s="7" t="s">
        <v>8</v>
      </c>
      <c r="E4" s="8"/>
      <c r="F4" s="8"/>
      <c r="G4" s="8"/>
      <c r="H4" s="9"/>
      <c r="I4" s="10" t="s">
        <v>10</v>
      </c>
      <c r="J4" s="11"/>
      <c r="K4" s="11"/>
      <c r="L4" s="80"/>
      <c r="M4" s="12"/>
      <c r="N4" s="13"/>
      <c r="O4" s="12"/>
      <c r="P4" s="12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>
      <c r="A5" s="87"/>
      <c r="B5" s="80"/>
      <c r="C5" s="80"/>
      <c r="D5" s="79" t="s">
        <v>9</v>
      </c>
      <c r="E5" s="79" t="s">
        <v>0</v>
      </c>
      <c r="F5" s="79" t="s">
        <v>1</v>
      </c>
      <c r="G5" s="79" t="s">
        <v>2</v>
      </c>
      <c r="H5" s="79" t="s">
        <v>3</v>
      </c>
      <c r="I5" s="82" t="s">
        <v>11</v>
      </c>
      <c r="J5" s="84" t="s">
        <v>12</v>
      </c>
      <c r="K5" s="79" t="s">
        <v>14</v>
      </c>
      <c r="L5" s="80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16.5" customHeight="1">
      <c r="A6" s="88"/>
      <c r="B6" s="81"/>
      <c r="C6" s="81"/>
      <c r="D6" s="81"/>
      <c r="E6" s="81"/>
      <c r="F6" s="81"/>
      <c r="G6" s="81"/>
      <c r="H6" s="81"/>
      <c r="I6" s="83"/>
      <c r="J6" s="85"/>
      <c r="K6" s="81"/>
      <c r="L6" s="81"/>
      <c r="M6" s="14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16" s="17" customFormat="1" ht="25.5">
      <c r="A7" s="41" t="s">
        <v>35</v>
      </c>
      <c r="B7" s="42">
        <f>C7+L7</f>
        <v>173840441</v>
      </c>
      <c r="C7" s="42">
        <f>D7+I7</f>
        <v>127433882</v>
      </c>
      <c r="D7" s="42">
        <f>E7+F7+G7+H7</f>
        <v>77344264</v>
      </c>
      <c r="E7" s="42">
        <f>E8+E11+E14+E17+E20</f>
        <v>77344264</v>
      </c>
      <c r="F7" s="42"/>
      <c r="G7" s="42"/>
      <c r="H7" s="42"/>
      <c r="I7" s="23">
        <f>J7+K7</f>
        <v>50089618</v>
      </c>
      <c r="J7" s="74">
        <f>J8+J11+J14+J20+J17</f>
        <v>48027104</v>
      </c>
      <c r="K7" s="74">
        <f>K8+K11+K14+K20+K17</f>
        <v>2062514</v>
      </c>
      <c r="L7" s="23">
        <f>L8+L11+L14+L20+L17</f>
        <v>46406559</v>
      </c>
      <c r="M7" s="16"/>
      <c r="N7" s="16"/>
      <c r="O7" s="16"/>
      <c r="P7" s="16"/>
    </row>
    <row r="8" spans="1:16" s="17" customFormat="1" ht="25.5">
      <c r="A8" s="27" t="s">
        <v>36</v>
      </c>
      <c r="B8" s="15">
        <f>C8+L8</f>
        <v>44196724</v>
      </c>
      <c r="C8" s="15">
        <f>D8+I8</f>
        <v>28727870</v>
      </c>
      <c r="D8" s="15">
        <f>E8+F8+G8+H8</f>
        <v>15468853</v>
      </c>
      <c r="E8" s="15">
        <v>15468853</v>
      </c>
      <c r="F8" s="15"/>
      <c r="G8" s="15"/>
      <c r="H8" s="15"/>
      <c r="I8" s="15">
        <f>J8+K8</f>
        <v>13259017</v>
      </c>
      <c r="J8" s="75">
        <v>13259017</v>
      </c>
      <c r="K8" s="75"/>
      <c r="L8" s="15">
        <v>15468854</v>
      </c>
      <c r="M8" s="16"/>
      <c r="N8" s="16"/>
      <c r="O8" s="16"/>
      <c r="P8" s="16"/>
    </row>
    <row r="9" spans="1:16" s="32" customFormat="1" ht="12.75">
      <c r="A9" s="39" t="s">
        <v>19</v>
      </c>
      <c r="B9" s="24"/>
      <c r="C9" s="24"/>
      <c r="D9" s="24">
        <f>D8/B8</f>
        <v>0.3499999909495555</v>
      </c>
      <c r="E9" s="24">
        <f>E8/B8</f>
        <v>0.3499999909495555</v>
      </c>
      <c r="F9" s="24"/>
      <c r="G9" s="24"/>
      <c r="H9" s="24"/>
      <c r="I9" s="24">
        <f>I8/B8</f>
        <v>0.29999999547477774</v>
      </c>
      <c r="J9" s="24">
        <f>J8/B8</f>
        <v>0.29999999547477774</v>
      </c>
      <c r="K9" s="24">
        <f>K8/B8</f>
        <v>0</v>
      </c>
      <c r="L9" s="24">
        <f>L8/B8</f>
        <v>0.35000001357566685</v>
      </c>
      <c r="M9" s="31"/>
      <c r="N9" s="31"/>
      <c r="O9" s="31"/>
      <c r="P9" s="31"/>
    </row>
    <row r="10" spans="1:16" s="32" customFormat="1" ht="12.75">
      <c r="A10" s="39" t="s">
        <v>20</v>
      </c>
      <c r="B10" s="24"/>
      <c r="C10" s="24"/>
      <c r="D10" s="24">
        <f>D8/C8</f>
        <v>0.5384615357838921</v>
      </c>
      <c r="E10" s="24"/>
      <c r="F10" s="24"/>
      <c r="G10" s="24"/>
      <c r="H10" s="24"/>
      <c r="I10" s="24">
        <f>I8/C8</f>
        <v>0.4615384642161079</v>
      </c>
      <c r="J10" s="24"/>
      <c r="K10" s="24"/>
      <c r="L10" s="24"/>
      <c r="M10" s="31"/>
      <c r="N10" s="31"/>
      <c r="O10" s="31"/>
      <c r="P10" s="31"/>
    </row>
    <row r="11" spans="1:16" s="17" customFormat="1" ht="12.75">
      <c r="A11" s="27" t="s">
        <v>37</v>
      </c>
      <c r="B11" s="15">
        <f>C11+L11</f>
        <v>41250275</v>
      </c>
      <c r="C11" s="15">
        <f>D11+I11</f>
        <v>41250275</v>
      </c>
      <c r="D11" s="15">
        <f>E11+F11+G11+H11</f>
        <v>30937706</v>
      </c>
      <c r="E11" s="15">
        <v>30937706</v>
      </c>
      <c r="F11" s="15"/>
      <c r="G11" s="15"/>
      <c r="H11" s="15"/>
      <c r="I11" s="15">
        <f>J11+K11</f>
        <v>10312569</v>
      </c>
      <c r="J11" s="15">
        <v>8250055</v>
      </c>
      <c r="K11" s="75">
        <v>2062514</v>
      </c>
      <c r="L11" s="15"/>
      <c r="M11" s="16"/>
      <c r="N11" s="16"/>
      <c r="O11" s="16"/>
      <c r="P11" s="16"/>
    </row>
    <row r="12" spans="1:16" s="32" customFormat="1" ht="12.75">
      <c r="A12" s="39" t="s">
        <v>19</v>
      </c>
      <c r="B12" s="24"/>
      <c r="C12" s="24"/>
      <c r="D12" s="24">
        <f>D11/B11</f>
        <v>0.7499999939394344</v>
      </c>
      <c r="E12" s="24">
        <f>E11/B11</f>
        <v>0.7499999939394344</v>
      </c>
      <c r="F12" s="24"/>
      <c r="G12" s="24"/>
      <c r="H12" s="24"/>
      <c r="I12" s="24">
        <f>I11/B11</f>
        <v>0.25000000606056566</v>
      </c>
      <c r="J12" s="24">
        <f>J11/B11</f>
        <v>0.2</v>
      </c>
      <c r="K12" s="24">
        <f>K11/B11</f>
        <v>0.050000006060565656</v>
      </c>
      <c r="L12" s="24">
        <f>L11/B11</f>
        <v>0</v>
      </c>
      <c r="M12" s="31"/>
      <c r="N12" s="31"/>
      <c r="O12" s="31"/>
      <c r="P12" s="31"/>
    </row>
    <row r="13" spans="1:16" s="32" customFormat="1" ht="12.75">
      <c r="A13" s="39" t="s">
        <v>20</v>
      </c>
      <c r="B13" s="24"/>
      <c r="C13" s="24"/>
      <c r="D13" s="24">
        <f>D11/C11</f>
        <v>0.7499999939394344</v>
      </c>
      <c r="E13" s="24"/>
      <c r="F13" s="24"/>
      <c r="G13" s="24"/>
      <c r="H13" s="24"/>
      <c r="I13" s="24">
        <f>I11/C11</f>
        <v>0.25000000606056566</v>
      </c>
      <c r="J13" s="24"/>
      <c r="K13" s="24"/>
      <c r="L13" s="24"/>
      <c r="M13" s="31"/>
      <c r="N13" s="31"/>
      <c r="O13" s="31"/>
      <c r="P13" s="31"/>
    </row>
    <row r="14" spans="1:16" s="17" customFormat="1" ht="25.5">
      <c r="A14" s="27" t="s">
        <v>38</v>
      </c>
      <c r="B14" s="15">
        <f>C14+L14</f>
        <v>22098362</v>
      </c>
      <c r="C14" s="15">
        <f>D14+I14</f>
        <v>14363935</v>
      </c>
      <c r="D14" s="15">
        <f>E14+F14+G14+H14</f>
        <v>7734427</v>
      </c>
      <c r="E14" s="15">
        <v>7734427</v>
      </c>
      <c r="F14" s="15"/>
      <c r="G14" s="15"/>
      <c r="H14" s="15"/>
      <c r="I14" s="15">
        <f>J14+K14</f>
        <v>6629508</v>
      </c>
      <c r="J14" s="15">
        <v>6629508</v>
      </c>
      <c r="K14" s="15"/>
      <c r="L14" s="15">
        <v>7734427</v>
      </c>
      <c r="M14" s="16"/>
      <c r="N14" s="16"/>
      <c r="O14" s="16"/>
      <c r="P14" s="16"/>
    </row>
    <row r="15" spans="1:16" s="32" customFormat="1" ht="12.75">
      <c r="A15" s="39" t="s">
        <v>19</v>
      </c>
      <c r="B15" s="15"/>
      <c r="C15" s="15"/>
      <c r="D15" s="24">
        <f>D14/B14</f>
        <v>0.35000001357566685</v>
      </c>
      <c r="E15" s="24">
        <f>E14/B14</f>
        <v>0.35000001357566685</v>
      </c>
      <c r="F15" s="24"/>
      <c r="G15" s="24"/>
      <c r="H15" s="24"/>
      <c r="I15" s="24">
        <f>I14/B14</f>
        <v>0.29999997284866636</v>
      </c>
      <c r="J15" s="24">
        <f>J14/B14</f>
        <v>0.29999997284866636</v>
      </c>
      <c r="K15" s="24">
        <f>K14/B14</f>
        <v>0</v>
      </c>
      <c r="L15" s="24">
        <f>L14/B14</f>
        <v>0.35000001357566685</v>
      </c>
      <c r="M15" s="31"/>
      <c r="N15" s="31"/>
      <c r="O15" s="31"/>
      <c r="P15" s="31"/>
    </row>
    <row r="16" spans="1:16" s="32" customFormat="1" ht="12.75">
      <c r="A16" s="39" t="s">
        <v>20</v>
      </c>
      <c r="B16" s="15"/>
      <c r="C16" s="15"/>
      <c r="D16" s="24">
        <f>D14/C14</f>
        <v>0.5384615705932949</v>
      </c>
      <c r="E16" s="24"/>
      <c r="F16" s="24"/>
      <c r="G16" s="24"/>
      <c r="H16" s="24"/>
      <c r="I16" s="24">
        <f>I14/C14</f>
        <v>0.46153842940670503</v>
      </c>
      <c r="J16" s="24"/>
      <c r="K16" s="24"/>
      <c r="L16" s="24"/>
      <c r="M16" s="31"/>
      <c r="N16" s="31"/>
      <c r="O16" s="31"/>
      <c r="P16" s="31"/>
    </row>
    <row r="17" spans="1:16" s="17" customFormat="1" ht="25.5">
      <c r="A17" s="27" t="s">
        <v>39</v>
      </c>
      <c r="B17" s="15">
        <f>C17+L17</f>
        <v>23203278</v>
      </c>
      <c r="C17" s="15">
        <f>D17+I17</f>
        <v>11601639</v>
      </c>
      <c r="D17" s="15">
        <f>E17+F17+G17+H17</f>
        <v>11601639</v>
      </c>
      <c r="E17" s="15">
        <v>11601639</v>
      </c>
      <c r="F17" s="15"/>
      <c r="G17" s="15"/>
      <c r="H17" s="15"/>
      <c r="I17" s="15"/>
      <c r="J17" s="15">
        <v>9944262</v>
      </c>
      <c r="K17" s="15"/>
      <c r="L17" s="15">
        <v>11601639</v>
      </c>
      <c r="M17" s="16"/>
      <c r="N17" s="16"/>
      <c r="O17" s="16"/>
      <c r="P17" s="16"/>
    </row>
    <row r="18" spans="1:16" s="32" customFormat="1" ht="12.75">
      <c r="A18" s="39" t="s">
        <v>19</v>
      </c>
      <c r="B18" s="15"/>
      <c r="C18" s="15"/>
      <c r="D18" s="24">
        <f>D17/B17</f>
        <v>0.5</v>
      </c>
      <c r="E18" s="24">
        <f>E17/B17</f>
        <v>0.5</v>
      </c>
      <c r="F18" s="24"/>
      <c r="G18" s="24"/>
      <c r="H18" s="24"/>
      <c r="I18" s="24">
        <f>I17/B17</f>
        <v>0</v>
      </c>
      <c r="J18" s="24">
        <f>J17/B17</f>
        <v>0.42857142857142855</v>
      </c>
      <c r="K18" s="24">
        <f>K17/B17</f>
        <v>0</v>
      </c>
      <c r="L18" s="24">
        <f>L17/B17</f>
        <v>0.5</v>
      </c>
      <c r="M18" s="31"/>
      <c r="N18" s="31"/>
      <c r="O18" s="31"/>
      <c r="P18" s="31"/>
    </row>
    <row r="19" spans="1:16" s="32" customFormat="1" ht="12.75">
      <c r="A19" s="39" t="s">
        <v>20</v>
      </c>
      <c r="B19" s="15"/>
      <c r="C19" s="15"/>
      <c r="D19" s="24">
        <f>D17/C17</f>
        <v>1</v>
      </c>
      <c r="E19" s="24"/>
      <c r="F19" s="24"/>
      <c r="G19" s="24"/>
      <c r="H19" s="24"/>
      <c r="I19" s="24">
        <f>I17/C17</f>
        <v>0</v>
      </c>
      <c r="J19" s="24"/>
      <c r="K19" s="24"/>
      <c r="L19" s="24"/>
      <c r="M19" s="31"/>
      <c r="N19" s="31"/>
      <c r="O19" s="31"/>
      <c r="P19" s="31"/>
    </row>
    <row r="20" spans="1:16" s="17" customFormat="1" ht="12.75">
      <c r="A20" s="27" t="s">
        <v>40</v>
      </c>
      <c r="B20" s="15">
        <f>C20+L20</f>
        <v>23203278</v>
      </c>
      <c r="C20" s="15">
        <f>D20+I20</f>
        <v>11601639</v>
      </c>
      <c r="D20" s="15">
        <f>E20+F20+G20+H20</f>
        <v>11601639</v>
      </c>
      <c r="E20" s="15">
        <v>11601639</v>
      </c>
      <c r="F20" s="15"/>
      <c r="G20" s="15"/>
      <c r="H20" s="15"/>
      <c r="I20" s="15"/>
      <c r="J20" s="15">
        <v>9944262</v>
      </c>
      <c r="K20" s="15"/>
      <c r="L20" s="15">
        <v>11601639</v>
      </c>
      <c r="M20" s="16"/>
      <c r="N20" s="16"/>
      <c r="O20" s="16"/>
      <c r="P20" s="16"/>
    </row>
    <row r="21" spans="1:16" s="32" customFormat="1" ht="12.75">
      <c r="A21" s="39" t="s">
        <v>19</v>
      </c>
      <c r="B21" s="15"/>
      <c r="C21" s="15"/>
      <c r="D21" s="24">
        <f>D20/B20</f>
        <v>0.5</v>
      </c>
      <c r="E21" s="24">
        <f>E20/B20</f>
        <v>0.5</v>
      </c>
      <c r="F21" s="24"/>
      <c r="G21" s="24"/>
      <c r="H21" s="24"/>
      <c r="I21" s="24">
        <f>I20/B20</f>
        <v>0</v>
      </c>
      <c r="J21" s="24">
        <f>J20/B20</f>
        <v>0.42857142857142855</v>
      </c>
      <c r="K21" s="24">
        <f>K20/B20</f>
        <v>0</v>
      </c>
      <c r="L21" s="24">
        <f>L20/B20</f>
        <v>0.5</v>
      </c>
      <c r="M21" s="31"/>
      <c r="N21" s="31"/>
      <c r="O21" s="31"/>
      <c r="P21" s="31"/>
    </row>
    <row r="22" spans="1:16" s="32" customFormat="1" ht="12.75">
      <c r="A22" s="39" t="s">
        <v>20</v>
      </c>
      <c r="B22" s="24"/>
      <c r="C22" s="15"/>
      <c r="D22" s="24">
        <f>D20/C20</f>
        <v>1</v>
      </c>
      <c r="E22" s="24"/>
      <c r="F22" s="24"/>
      <c r="G22" s="24"/>
      <c r="H22" s="24"/>
      <c r="I22" s="24">
        <f>I20/C20</f>
        <v>0</v>
      </c>
      <c r="J22" s="24"/>
      <c r="K22" s="24"/>
      <c r="L22" s="24"/>
      <c r="M22" s="31"/>
      <c r="N22" s="31"/>
      <c r="O22" s="31"/>
      <c r="P22" s="31"/>
    </row>
    <row r="23" spans="1:16" s="17" customFormat="1" ht="12.75">
      <c r="A23" s="41" t="s">
        <v>43</v>
      </c>
      <c r="B23" s="42">
        <f>C23+L23</f>
        <v>113304325</v>
      </c>
      <c r="C23" s="42">
        <f>D23+I23</f>
        <v>94319824</v>
      </c>
      <c r="D23" s="42">
        <f>E23+F23+G23+H23</f>
        <v>63281671</v>
      </c>
      <c r="E23" s="42">
        <f>E24+E27+E30</f>
        <v>63281671</v>
      </c>
      <c r="F23" s="42"/>
      <c r="G23" s="42"/>
      <c r="H23" s="42"/>
      <c r="I23" s="23">
        <f>J23+K23</f>
        <v>31038153</v>
      </c>
      <c r="J23" s="74">
        <f>J24+J27+J30</f>
        <v>28928764</v>
      </c>
      <c r="K23" s="74">
        <f>K24+K27+K30</f>
        <v>2109389</v>
      </c>
      <c r="L23" s="23">
        <f>L24+L27+L30</f>
        <v>18984501</v>
      </c>
      <c r="M23" s="16"/>
      <c r="N23" s="16"/>
      <c r="O23" s="16"/>
      <c r="P23" s="16"/>
    </row>
    <row r="24" spans="1:16" s="17" customFormat="1" ht="25.5">
      <c r="A24" s="27" t="s">
        <v>44</v>
      </c>
      <c r="B24" s="15">
        <f>C24+L24</f>
        <v>42187780</v>
      </c>
      <c r="C24" s="15">
        <f>D24+I24</f>
        <v>42187780</v>
      </c>
      <c r="D24" s="15">
        <f>E24+F24+G24+H24</f>
        <v>31640835</v>
      </c>
      <c r="E24" s="15">
        <v>31640835</v>
      </c>
      <c r="F24" s="15"/>
      <c r="G24" s="15"/>
      <c r="H24" s="15"/>
      <c r="I24" s="15">
        <f>J24+K24</f>
        <v>10546945</v>
      </c>
      <c r="J24" s="15">
        <v>8437556</v>
      </c>
      <c r="K24" s="75">
        <v>2109389</v>
      </c>
      <c r="L24" s="15"/>
      <c r="M24" s="16"/>
      <c r="N24" s="16"/>
      <c r="O24" s="16"/>
      <c r="P24" s="16"/>
    </row>
    <row r="25" spans="1:16" s="32" customFormat="1" ht="12.75">
      <c r="A25" s="30" t="s">
        <v>19</v>
      </c>
      <c r="B25" s="24"/>
      <c r="C25" s="24"/>
      <c r="D25" s="24">
        <f>D24/B24</f>
        <v>0.75</v>
      </c>
      <c r="E25" s="24">
        <f>E24/B24</f>
        <v>0.75</v>
      </c>
      <c r="F25" s="24"/>
      <c r="G25" s="24"/>
      <c r="H25" s="24"/>
      <c r="I25" s="24">
        <f>I24/B24</f>
        <v>0.25</v>
      </c>
      <c r="J25" s="24">
        <f>J24/B24</f>
        <v>0.2</v>
      </c>
      <c r="K25" s="24">
        <f>K24/B24</f>
        <v>0.05</v>
      </c>
      <c r="L25" s="24">
        <f>L24/B24</f>
        <v>0</v>
      </c>
      <c r="M25" s="31"/>
      <c r="N25" s="31"/>
      <c r="O25" s="31"/>
      <c r="P25" s="31"/>
    </row>
    <row r="26" spans="1:16" s="32" customFormat="1" ht="12.75">
      <c r="A26" s="30" t="s">
        <v>20</v>
      </c>
      <c r="B26" s="24"/>
      <c r="C26" s="24"/>
      <c r="D26" s="24">
        <f>D24/C24</f>
        <v>0.75</v>
      </c>
      <c r="E26" s="24"/>
      <c r="F26" s="24"/>
      <c r="G26" s="24"/>
      <c r="H26" s="24"/>
      <c r="I26" s="24">
        <f>I24/C24</f>
        <v>0.25</v>
      </c>
      <c r="J26" s="24"/>
      <c r="K26" s="24"/>
      <c r="L26" s="24"/>
      <c r="M26" s="31"/>
      <c r="N26" s="31"/>
      <c r="O26" s="31"/>
      <c r="P26" s="31"/>
    </row>
    <row r="27" spans="1:16" s="17" customFormat="1" ht="25.5">
      <c r="A27" s="27" t="s">
        <v>45</v>
      </c>
      <c r="B27" s="15">
        <f>C27+L27</f>
        <v>54241433</v>
      </c>
      <c r="C27" s="15">
        <f>D27+I27</f>
        <v>35256932</v>
      </c>
      <c r="D27" s="15">
        <f>E27+F27+G27+H27</f>
        <v>18984502</v>
      </c>
      <c r="E27" s="15">
        <v>18984502</v>
      </c>
      <c r="F27" s="15"/>
      <c r="G27" s="15"/>
      <c r="H27" s="15"/>
      <c r="I27" s="15">
        <f>J27+K27</f>
        <v>16272430</v>
      </c>
      <c r="J27" s="75">
        <v>16272430</v>
      </c>
      <c r="K27" s="15">
        <v>0</v>
      </c>
      <c r="L27" s="15">
        <v>18984501</v>
      </c>
      <c r="M27" s="16"/>
      <c r="N27" s="16"/>
      <c r="O27" s="16"/>
      <c r="P27" s="16"/>
    </row>
    <row r="28" spans="1:16" s="32" customFormat="1" ht="12.75">
      <c r="A28" s="30" t="s">
        <v>19</v>
      </c>
      <c r="B28" s="24"/>
      <c r="C28" s="24"/>
      <c r="D28" s="24">
        <f>D27/B27</f>
        <v>0.350000008296241</v>
      </c>
      <c r="E28" s="24">
        <f>E27/B27</f>
        <v>0.350000008296241</v>
      </c>
      <c r="F28" s="24"/>
      <c r="G28" s="24"/>
      <c r="H28" s="24"/>
      <c r="I28" s="24">
        <f>I27/B27</f>
        <v>0.3000000018436091</v>
      </c>
      <c r="J28" s="24">
        <f>J27/B27</f>
        <v>0.3000000018436091</v>
      </c>
      <c r="K28" s="24">
        <f>K27/B27</f>
        <v>0</v>
      </c>
      <c r="L28" s="24">
        <f>L27/B27</f>
        <v>0.3499999898601499</v>
      </c>
      <c r="M28" s="31"/>
      <c r="N28" s="31"/>
      <c r="O28" s="31"/>
      <c r="P28" s="31"/>
    </row>
    <row r="29" spans="1:16" s="32" customFormat="1" ht="12.75">
      <c r="A29" s="30" t="s">
        <v>20</v>
      </c>
      <c r="B29" s="24"/>
      <c r="C29" s="24"/>
      <c r="D29" s="24">
        <f>D27/C27</f>
        <v>0.5384615428251103</v>
      </c>
      <c r="E29" s="24"/>
      <c r="F29" s="24"/>
      <c r="G29" s="24"/>
      <c r="H29" s="24"/>
      <c r="I29" s="24">
        <f>I27/C27</f>
        <v>0.4615384571748897</v>
      </c>
      <c r="J29" s="24"/>
      <c r="K29" s="24"/>
      <c r="L29" s="24"/>
      <c r="M29" s="31"/>
      <c r="N29" s="31"/>
      <c r="O29" s="31"/>
      <c r="P29" s="31"/>
    </row>
    <row r="30" spans="1:16" s="17" customFormat="1" ht="25.5">
      <c r="A30" s="27" t="s">
        <v>46</v>
      </c>
      <c r="B30" s="15">
        <f>C30+L30</f>
        <v>16875112</v>
      </c>
      <c r="C30" s="15">
        <f>D30+I30</f>
        <v>16875112</v>
      </c>
      <c r="D30" s="15">
        <f>E30+F30+G30+H30</f>
        <v>12656334</v>
      </c>
      <c r="E30" s="15">
        <v>12656334</v>
      </c>
      <c r="F30" s="15"/>
      <c r="G30" s="15"/>
      <c r="H30" s="15"/>
      <c r="I30" s="15">
        <f>J30+K30</f>
        <v>4218778</v>
      </c>
      <c r="J30" s="15">
        <v>4218778</v>
      </c>
      <c r="K30" s="15">
        <v>0</v>
      </c>
      <c r="L30" s="15"/>
      <c r="M30" s="16"/>
      <c r="N30" s="16"/>
      <c r="O30" s="16"/>
      <c r="P30" s="16"/>
    </row>
    <row r="31" spans="1:16" s="32" customFormat="1" ht="12.75">
      <c r="A31" s="30" t="s">
        <v>19</v>
      </c>
      <c r="B31" s="24"/>
      <c r="C31" s="24"/>
      <c r="D31" s="24">
        <f>D30/B30</f>
        <v>0.75</v>
      </c>
      <c r="E31" s="24">
        <f>E30/B30</f>
        <v>0.75</v>
      </c>
      <c r="F31" s="24"/>
      <c r="G31" s="24"/>
      <c r="H31" s="24"/>
      <c r="I31" s="24">
        <f>I30/B30</f>
        <v>0.25</v>
      </c>
      <c r="J31" s="24">
        <f>J30/B30</f>
        <v>0.25</v>
      </c>
      <c r="K31" s="24">
        <f>K30/B30</f>
        <v>0</v>
      </c>
      <c r="L31" s="24">
        <f>L30/B30</f>
        <v>0</v>
      </c>
      <c r="M31" s="31"/>
      <c r="N31" s="31"/>
      <c r="O31" s="31"/>
      <c r="P31" s="31"/>
    </row>
    <row r="32" spans="1:16" s="32" customFormat="1" ht="12.75">
      <c r="A32" s="30" t="s">
        <v>20</v>
      </c>
      <c r="B32" s="24"/>
      <c r="C32" s="24"/>
      <c r="D32" s="24">
        <f>D30/C30</f>
        <v>0.75</v>
      </c>
      <c r="E32" s="24"/>
      <c r="F32" s="24"/>
      <c r="G32" s="24"/>
      <c r="H32" s="24"/>
      <c r="I32" s="24">
        <f>I30/C30</f>
        <v>0.25</v>
      </c>
      <c r="J32" s="24"/>
      <c r="K32" s="24"/>
      <c r="L32" s="24"/>
      <c r="M32" s="31"/>
      <c r="N32" s="31"/>
      <c r="O32" s="31"/>
      <c r="P32" s="31"/>
    </row>
    <row r="33" spans="1:16" s="17" customFormat="1" ht="12.75">
      <c r="A33" s="41" t="s">
        <v>5</v>
      </c>
      <c r="B33" s="42">
        <f>C33+L33</f>
        <v>14112997</v>
      </c>
      <c r="C33" s="42">
        <f>D33+I33</f>
        <v>14112997</v>
      </c>
      <c r="D33" s="42">
        <f>E33+F33+G33+H33</f>
        <v>10584748</v>
      </c>
      <c r="E33" s="42">
        <v>10584748</v>
      </c>
      <c r="F33" s="42"/>
      <c r="G33" s="42"/>
      <c r="H33" s="42"/>
      <c r="I33" s="23">
        <f>J33+K33</f>
        <v>3528249</v>
      </c>
      <c r="J33" s="23">
        <v>3528249</v>
      </c>
      <c r="K33" s="23"/>
      <c r="L33" s="23"/>
      <c r="M33" s="16"/>
      <c r="N33" s="16"/>
      <c r="O33" s="16"/>
      <c r="P33" s="16"/>
    </row>
    <row r="34" spans="1:16" s="38" customFormat="1" ht="12.75">
      <c r="A34" s="30" t="s">
        <v>19</v>
      </c>
      <c r="B34" s="24"/>
      <c r="C34" s="24"/>
      <c r="D34" s="24">
        <f>D33/B33</f>
        <v>0.750000017714168</v>
      </c>
      <c r="E34" s="24">
        <f>E33/B33</f>
        <v>0.750000017714168</v>
      </c>
      <c r="F34" s="24"/>
      <c r="G34" s="24"/>
      <c r="H34" s="24"/>
      <c r="I34" s="24">
        <f>I33/B33</f>
        <v>0.24999998228583198</v>
      </c>
      <c r="J34" s="24">
        <f>J33/B33</f>
        <v>0.24999998228583198</v>
      </c>
      <c r="K34" s="24">
        <f>K33/B33</f>
        <v>0</v>
      </c>
      <c r="L34" s="24">
        <f>L33/B33</f>
        <v>0</v>
      </c>
      <c r="M34" s="37"/>
      <c r="N34" s="37"/>
      <c r="O34" s="37"/>
      <c r="P34" s="37"/>
    </row>
    <row r="35" spans="1:16" s="38" customFormat="1" ht="12.75">
      <c r="A35" s="35" t="s">
        <v>20</v>
      </c>
      <c r="B35" s="36"/>
      <c r="C35" s="36"/>
      <c r="D35" s="36">
        <f>D33/C33</f>
        <v>0.750000017714168</v>
      </c>
      <c r="E35" s="36"/>
      <c r="F35" s="36"/>
      <c r="G35" s="36"/>
      <c r="H35" s="36"/>
      <c r="I35" s="36">
        <f>I33/C33</f>
        <v>0.24999998228583198</v>
      </c>
      <c r="J35" s="36"/>
      <c r="K35" s="36"/>
      <c r="L35" s="36"/>
      <c r="M35" s="37"/>
      <c r="N35" s="37"/>
      <c r="O35" s="37"/>
      <c r="P35" s="37"/>
    </row>
    <row r="36" spans="1:16" s="43" customFormat="1" ht="12.75">
      <c r="A36" s="41" t="s">
        <v>15</v>
      </c>
      <c r="B36" s="42">
        <f>C36+L36</f>
        <v>301257763</v>
      </c>
      <c r="C36" s="42">
        <f>D36+I36</f>
        <v>235866703</v>
      </c>
      <c r="D36" s="42">
        <f aca="true" t="shared" si="0" ref="D36:L36">D33+D23+D7</f>
        <v>151210683</v>
      </c>
      <c r="E36" s="76">
        <f t="shared" si="0"/>
        <v>151210683</v>
      </c>
      <c r="F36" s="42">
        <f t="shared" si="0"/>
        <v>0</v>
      </c>
      <c r="G36" s="42">
        <f t="shared" si="0"/>
        <v>0</v>
      </c>
      <c r="H36" s="42">
        <f t="shared" si="0"/>
        <v>0</v>
      </c>
      <c r="I36" s="23">
        <f>J36+K36</f>
        <v>84656020</v>
      </c>
      <c r="J36" s="74">
        <f t="shared" si="0"/>
        <v>80484117</v>
      </c>
      <c r="K36" s="74">
        <f t="shared" si="0"/>
        <v>4171903</v>
      </c>
      <c r="L36" s="23">
        <f t="shared" si="0"/>
        <v>65391060</v>
      </c>
      <c r="M36" s="19"/>
      <c r="N36" s="19"/>
      <c r="O36" s="19"/>
      <c r="P36" s="19"/>
    </row>
    <row r="37" spans="1:16" s="38" customFormat="1" ht="12.75">
      <c r="A37" s="47" t="s">
        <v>19</v>
      </c>
      <c r="B37" s="48"/>
      <c r="C37" s="51">
        <f>C36/B36</f>
        <v>0.7829398341512613</v>
      </c>
      <c r="D37" s="51">
        <f>D36/B36</f>
        <v>0.5019312415195754</v>
      </c>
      <c r="E37" s="51">
        <f>E36/B36</f>
        <v>0.5019312415195754</v>
      </c>
      <c r="F37" s="51"/>
      <c r="G37" s="51"/>
      <c r="H37" s="51"/>
      <c r="I37" s="51">
        <f>I36/B36</f>
        <v>0.281008592631686</v>
      </c>
      <c r="J37" s="51">
        <f>J36/B36</f>
        <v>0.26716030882829067</v>
      </c>
      <c r="K37" s="51">
        <f>K36/B36</f>
        <v>0.013848283803395301</v>
      </c>
      <c r="L37" s="51">
        <f>L36/B36</f>
        <v>0.21706016584873863</v>
      </c>
      <c r="M37" s="37"/>
      <c r="N37" s="37"/>
      <c r="O37" s="37"/>
      <c r="P37" s="37"/>
    </row>
    <row r="38" spans="1:16" s="38" customFormat="1" ht="12.75">
      <c r="A38" s="49" t="s">
        <v>20</v>
      </c>
      <c r="B38" s="50"/>
      <c r="C38" s="52"/>
      <c r="D38" s="52">
        <f>D36/C36</f>
        <v>0.6410853294540688</v>
      </c>
      <c r="E38" s="52"/>
      <c r="F38" s="52"/>
      <c r="G38" s="52"/>
      <c r="H38" s="52"/>
      <c r="I38" s="52">
        <f>I36/C36</f>
        <v>0.3589146705459312</v>
      </c>
      <c r="J38" s="52"/>
      <c r="K38" s="52"/>
      <c r="L38" s="52"/>
      <c r="M38" s="37"/>
      <c r="N38" s="37"/>
      <c r="O38" s="37"/>
      <c r="P38" s="37"/>
    </row>
    <row r="39" spans="2:12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</sheetData>
  <mergeCells count="13"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1.09" bottom="0.3937007874015748" header="0.5118110236220472" footer="0.59"/>
  <pageSetup horizontalDpi="600" verticalDpi="600" orientation="landscape" paperSize="9" scale="69" r:id="rId1"/>
  <headerFooter alignWithMargins="0">
    <oddHeader>&amp;L&amp;"Times New Roman,Normálne"&amp;12Príloha 2</oddHead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L31"/>
  <sheetViews>
    <sheetView view="pageBreakPreview" zoomScale="60" workbookViewId="0" topLeftCell="A55">
      <selection activeCell="A1" sqref="A1"/>
    </sheetView>
  </sheetViews>
  <sheetFormatPr defaultColWidth="9.140625" defaultRowHeight="12.75"/>
  <cols>
    <col min="1" max="1" width="45.7109375" style="0" customWidth="1"/>
    <col min="2" max="3" width="9.8515625" style="0" customWidth="1"/>
  </cols>
  <sheetData>
    <row r="1" spans="1:12" s="46" customFormat="1" ht="18">
      <c r="A1" s="44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2" t="s">
        <v>6</v>
      </c>
      <c r="L1" s="45"/>
    </row>
    <row r="2" spans="1:12" ht="12.75">
      <c r="A2" s="91" t="s">
        <v>4</v>
      </c>
      <c r="B2" s="79" t="s">
        <v>15</v>
      </c>
      <c r="C2" s="89" t="s">
        <v>17</v>
      </c>
      <c r="D2" s="90"/>
      <c r="E2" s="90"/>
      <c r="F2" s="90"/>
      <c r="G2" s="90"/>
      <c r="H2" s="90"/>
      <c r="I2" s="90"/>
      <c r="J2" s="90"/>
      <c r="K2" s="90"/>
      <c r="L2" s="79" t="s">
        <v>13</v>
      </c>
    </row>
    <row r="3" spans="1:12" ht="12.75">
      <c r="A3" s="92"/>
      <c r="B3" s="80"/>
      <c r="C3" s="79" t="s">
        <v>7</v>
      </c>
      <c r="D3" s="7" t="s">
        <v>8</v>
      </c>
      <c r="E3" s="8"/>
      <c r="F3" s="8"/>
      <c r="G3" s="8"/>
      <c r="H3" s="9"/>
      <c r="I3" s="10" t="s">
        <v>10</v>
      </c>
      <c r="J3" s="11"/>
      <c r="K3" s="11"/>
      <c r="L3" s="80"/>
    </row>
    <row r="4" spans="1:12" ht="12.75">
      <c r="A4" s="92"/>
      <c r="B4" s="80"/>
      <c r="C4" s="80"/>
      <c r="D4" s="79" t="s">
        <v>9</v>
      </c>
      <c r="E4" s="79" t="s">
        <v>0</v>
      </c>
      <c r="F4" s="79" t="s">
        <v>1</v>
      </c>
      <c r="G4" s="79" t="s">
        <v>2</v>
      </c>
      <c r="H4" s="79" t="s">
        <v>3</v>
      </c>
      <c r="I4" s="82" t="s">
        <v>11</v>
      </c>
      <c r="J4" s="84" t="s">
        <v>12</v>
      </c>
      <c r="K4" s="79" t="s">
        <v>14</v>
      </c>
      <c r="L4" s="80"/>
    </row>
    <row r="5" spans="1:12" ht="12.75">
      <c r="A5" s="93"/>
      <c r="B5" s="81"/>
      <c r="C5" s="81"/>
      <c r="D5" s="81"/>
      <c r="E5" s="81"/>
      <c r="F5" s="81"/>
      <c r="G5" s="81"/>
      <c r="H5" s="81"/>
      <c r="I5" s="83"/>
      <c r="J5" s="85"/>
      <c r="K5" s="81"/>
      <c r="L5" s="81"/>
    </row>
    <row r="6" spans="1:12" ht="12.75" customHeight="1">
      <c r="A6" s="41" t="s">
        <v>82</v>
      </c>
      <c r="B6" s="42">
        <f>C6+L6</f>
        <v>5700002</v>
      </c>
      <c r="C6" s="42">
        <f>D6+I6</f>
        <v>5700002</v>
      </c>
      <c r="D6" s="42">
        <f>E6+F6+G6+H6</f>
        <v>4274999</v>
      </c>
      <c r="E6" s="42">
        <f>E7+E10+E13</f>
        <v>4274999</v>
      </c>
      <c r="F6" s="42"/>
      <c r="G6" s="42"/>
      <c r="H6" s="42"/>
      <c r="I6" s="23">
        <f>J6+K6</f>
        <v>1425003</v>
      </c>
      <c r="J6" s="23">
        <f>J7+J10+J13</f>
        <v>1140002</v>
      </c>
      <c r="K6" s="23">
        <f>K7+K10+K13</f>
        <v>285001</v>
      </c>
      <c r="L6" s="23"/>
    </row>
    <row r="7" spans="1:12" ht="12.75" customHeight="1">
      <c r="A7" s="27" t="s">
        <v>83</v>
      </c>
      <c r="B7" s="15">
        <f>C7+L7</f>
        <v>3705000</v>
      </c>
      <c r="C7" s="15">
        <f>D7+I7</f>
        <v>3705000</v>
      </c>
      <c r="D7" s="15">
        <f>E7+F7+G7+H7</f>
        <v>2778749</v>
      </c>
      <c r="E7" s="15">
        <v>2778749</v>
      </c>
      <c r="F7" s="15"/>
      <c r="G7" s="15"/>
      <c r="H7" s="15"/>
      <c r="I7" s="15">
        <f>J7+K7</f>
        <v>926251</v>
      </c>
      <c r="J7" s="15">
        <v>741001</v>
      </c>
      <c r="K7" s="15">
        <v>185250</v>
      </c>
      <c r="L7" s="15"/>
    </row>
    <row r="8" spans="1:12" ht="12.75" customHeight="1">
      <c r="A8" s="53" t="s">
        <v>19</v>
      </c>
      <c r="B8" s="25"/>
      <c r="C8" s="25">
        <f>C7/B7</f>
        <v>1</v>
      </c>
      <c r="D8" s="25">
        <f>D7/B7</f>
        <v>0.749999730094467</v>
      </c>
      <c r="E8" s="25">
        <f>E7/B7</f>
        <v>0.749999730094467</v>
      </c>
      <c r="F8" s="25"/>
      <c r="G8" s="25"/>
      <c r="H8" s="25"/>
      <c r="I8" s="25">
        <f>I7/B7</f>
        <v>0.2500002699055331</v>
      </c>
      <c r="J8" s="25">
        <f>J7/B7</f>
        <v>0.20000026990553307</v>
      </c>
      <c r="K8" s="25">
        <f>K7/B7</f>
        <v>0.05</v>
      </c>
      <c r="L8" s="25"/>
    </row>
    <row r="9" spans="1:12" ht="12.75" customHeight="1">
      <c r="A9" s="53" t="s">
        <v>20</v>
      </c>
      <c r="B9" s="25"/>
      <c r="C9" s="25"/>
      <c r="D9" s="25">
        <f>D7/C7</f>
        <v>0.749999730094467</v>
      </c>
      <c r="E9" s="25"/>
      <c r="F9" s="25"/>
      <c r="G9" s="25"/>
      <c r="H9" s="25"/>
      <c r="I9" s="25">
        <f>I7/C7</f>
        <v>0.2500002699055331</v>
      </c>
      <c r="J9" s="25"/>
      <c r="K9" s="25"/>
      <c r="L9" s="25"/>
    </row>
    <row r="10" spans="1:12" ht="12.75" customHeight="1">
      <c r="A10" s="27" t="s">
        <v>84</v>
      </c>
      <c r="B10" s="15">
        <f>C10+L10</f>
        <v>1425001</v>
      </c>
      <c r="C10" s="15">
        <f>D10+I10</f>
        <v>1425001</v>
      </c>
      <c r="D10" s="15">
        <f>E10+F10+G10+H10</f>
        <v>1068750</v>
      </c>
      <c r="E10" s="15">
        <v>1068750</v>
      </c>
      <c r="F10" s="15"/>
      <c r="G10" s="15"/>
      <c r="H10" s="15"/>
      <c r="I10" s="15">
        <f>J10+K10</f>
        <v>356251</v>
      </c>
      <c r="J10" s="69">
        <v>285000</v>
      </c>
      <c r="K10" s="15">
        <v>71251</v>
      </c>
      <c r="L10" s="15"/>
    </row>
    <row r="11" spans="1:12" ht="12.75" customHeight="1">
      <c r="A11" s="53" t="s">
        <v>19</v>
      </c>
      <c r="B11" s="25"/>
      <c r="C11" s="25">
        <f>C10/B10</f>
        <v>1</v>
      </c>
      <c r="D11" s="25">
        <f>D10/B10</f>
        <v>0.7499994736845799</v>
      </c>
      <c r="E11" s="25">
        <f>E10/B10</f>
        <v>0.7499994736845799</v>
      </c>
      <c r="F11" s="25"/>
      <c r="G11" s="25"/>
      <c r="H11" s="25"/>
      <c r="I11" s="25">
        <f>I10/B10</f>
        <v>0.25000052631542014</v>
      </c>
      <c r="J11" s="25">
        <f>J10/B10</f>
        <v>0.1999998596492213</v>
      </c>
      <c r="K11" s="25">
        <f>K10/B10</f>
        <v>0.05000066666619883</v>
      </c>
      <c r="L11" s="25"/>
    </row>
    <row r="12" spans="1:12" ht="12.75" customHeight="1">
      <c r="A12" s="53" t="s">
        <v>20</v>
      </c>
      <c r="B12" s="25"/>
      <c r="C12" s="25"/>
      <c r="D12" s="25">
        <f>D10/C10</f>
        <v>0.7499994736845799</v>
      </c>
      <c r="E12" s="25"/>
      <c r="F12" s="25"/>
      <c r="G12" s="25"/>
      <c r="H12" s="25"/>
      <c r="I12" s="25">
        <f>I10/C10</f>
        <v>0.25000052631542014</v>
      </c>
      <c r="J12" s="25"/>
      <c r="K12" s="25"/>
      <c r="L12" s="25"/>
    </row>
    <row r="13" spans="1:12" ht="12.75" customHeight="1">
      <c r="A13" s="27" t="s">
        <v>85</v>
      </c>
      <c r="B13" s="15">
        <f>C13+L13</f>
        <v>570001</v>
      </c>
      <c r="C13" s="15">
        <f>D13+I13</f>
        <v>570001</v>
      </c>
      <c r="D13" s="15">
        <f>E13+F13+G13+H13</f>
        <v>427500</v>
      </c>
      <c r="E13" s="15">
        <v>427500</v>
      </c>
      <c r="F13" s="15"/>
      <c r="G13" s="15"/>
      <c r="H13" s="15"/>
      <c r="I13" s="15">
        <f>J13+K13</f>
        <v>142501</v>
      </c>
      <c r="J13" s="15">
        <v>114001</v>
      </c>
      <c r="K13" s="15">
        <v>28500</v>
      </c>
      <c r="L13" s="15"/>
    </row>
    <row r="14" spans="1:12" ht="12.75" customHeight="1">
      <c r="A14" s="53" t="s">
        <v>19</v>
      </c>
      <c r="B14" s="25"/>
      <c r="C14" s="25">
        <f>C13/B13</f>
        <v>1</v>
      </c>
      <c r="D14" s="25">
        <f>D13/B13</f>
        <v>0.7499986842128347</v>
      </c>
      <c r="E14" s="25">
        <f>E13/B13</f>
        <v>0.7499986842128347</v>
      </c>
      <c r="F14" s="25"/>
      <c r="G14" s="25"/>
      <c r="H14" s="25"/>
      <c r="I14" s="25">
        <f>I13/B13</f>
        <v>0.2500013157871653</v>
      </c>
      <c r="J14" s="25">
        <f>J13/B13</f>
        <v>0.20000140350630963</v>
      </c>
      <c r="K14" s="25">
        <f>K13/B13</f>
        <v>0.049999912280855645</v>
      </c>
      <c r="L14" s="25"/>
    </row>
    <row r="15" spans="1:12" ht="12.75" customHeight="1">
      <c r="A15" s="53" t="s">
        <v>20</v>
      </c>
      <c r="B15" s="25"/>
      <c r="C15" s="25"/>
      <c r="D15" s="25">
        <f>D13/C13</f>
        <v>0.7499986842128347</v>
      </c>
      <c r="E15" s="25"/>
      <c r="F15" s="25"/>
      <c r="G15" s="25"/>
      <c r="H15" s="25"/>
      <c r="I15" s="25">
        <f>I13/C13</f>
        <v>0.2500013157871653</v>
      </c>
      <c r="J15" s="25"/>
      <c r="K15" s="25"/>
      <c r="L15" s="25"/>
    </row>
    <row r="16" spans="1:12" ht="12.75" customHeight="1">
      <c r="A16" s="41" t="s">
        <v>86</v>
      </c>
      <c r="B16" s="42">
        <f>C16+L16</f>
        <v>6080000</v>
      </c>
      <c r="C16" s="42">
        <f>D16+I16</f>
        <v>6080000</v>
      </c>
      <c r="D16" s="42">
        <f>E16+F16+G16+H16</f>
        <v>4560000</v>
      </c>
      <c r="E16" s="42">
        <f>E17+E20+E23</f>
        <v>4560000</v>
      </c>
      <c r="F16" s="42"/>
      <c r="G16" s="42"/>
      <c r="H16" s="42"/>
      <c r="I16" s="23">
        <f>J16+K16</f>
        <v>1520000</v>
      </c>
      <c r="J16" s="23">
        <f>J17+J20+J23</f>
        <v>1215999</v>
      </c>
      <c r="K16" s="23">
        <f>K17+K20+K23</f>
        <v>304001</v>
      </c>
      <c r="L16" s="23"/>
    </row>
    <row r="17" spans="1:12" ht="12.75" customHeight="1">
      <c r="A17" s="27" t="s">
        <v>87</v>
      </c>
      <c r="B17" s="15">
        <f>C17+L17</f>
        <v>2736000</v>
      </c>
      <c r="C17" s="15">
        <f>D17+I17</f>
        <v>2736000</v>
      </c>
      <c r="D17" s="15">
        <f>E17+F17+G17+H17</f>
        <v>2052000</v>
      </c>
      <c r="E17" s="15">
        <v>2052000</v>
      </c>
      <c r="F17" s="15"/>
      <c r="G17" s="15"/>
      <c r="H17" s="15"/>
      <c r="I17" s="15">
        <f>J17+K17</f>
        <v>684000</v>
      </c>
      <c r="J17" s="64">
        <v>547200</v>
      </c>
      <c r="K17" s="64">
        <v>136800</v>
      </c>
      <c r="L17" s="15"/>
    </row>
    <row r="18" spans="1:12" ht="12.75" customHeight="1">
      <c r="A18" s="53" t="s">
        <v>19</v>
      </c>
      <c r="B18" s="25"/>
      <c r="C18" s="25">
        <f>C17/B17</f>
        <v>1</v>
      </c>
      <c r="D18" s="25">
        <f>D17/B17</f>
        <v>0.75</v>
      </c>
      <c r="E18" s="25">
        <f>E17/B17</f>
        <v>0.75</v>
      </c>
      <c r="F18" s="25"/>
      <c r="G18" s="25"/>
      <c r="H18" s="25"/>
      <c r="I18" s="25">
        <f>I17/B17</f>
        <v>0.25</v>
      </c>
      <c r="J18" s="25">
        <f>J17/B17</f>
        <v>0.2</v>
      </c>
      <c r="K18" s="25">
        <f>K17/B17</f>
        <v>0.05</v>
      </c>
      <c r="L18" s="25"/>
    </row>
    <row r="19" spans="1:12" ht="12.75" customHeight="1">
      <c r="A19" s="53" t="s">
        <v>20</v>
      </c>
      <c r="B19" s="25"/>
      <c r="C19" s="25"/>
      <c r="D19" s="25">
        <f>D17/C17</f>
        <v>0.75</v>
      </c>
      <c r="E19" s="25"/>
      <c r="F19" s="25"/>
      <c r="G19" s="25"/>
      <c r="H19" s="25"/>
      <c r="I19" s="25">
        <f>I17/C17</f>
        <v>0.25</v>
      </c>
      <c r="J19" s="25"/>
      <c r="K19" s="25"/>
      <c r="L19" s="25"/>
    </row>
    <row r="20" spans="1:12" ht="12.75" customHeight="1">
      <c r="A20" s="27" t="s">
        <v>88</v>
      </c>
      <c r="B20" s="15">
        <f>C20+L20</f>
        <v>1215999</v>
      </c>
      <c r="C20" s="15">
        <f>D20+I20</f>
        <v>1215999</v>
      </c>
      <c r="D20" s="15">
        <f>E20+F20+G20+H20</f>
        <v>912000</v>
      </c>
      <c r="E20" s="15">
        <v>912000</v>
      </c>
      <c r="F20" s="15"/>
      <c r="G20" s="15"/>
      <c r="H20" s="15"/>
      <c r="I20" s="15">
        <f>J20+K20</f>
        <v>303999</v>
      </c>
      <c r="J20" s="15">
        <v>243199</v>
      </c>
      <c r="K20" s="15">
        <v>60800</v>
      </c>
      <c r="L20" s="15"/>
    </row>
    <row r="21" spans="1:12" ht="12.75" customHeight="1">
      <c r="A21" s="53" t="s">
        <v>19</v>
      </c>
      <c r="B21" s="25"/>
      <c r="C21" s="25">
        <f>C20/B20</f>
        <v>1</v>
      </c>
      <c r="D21" s="25">
        <f>D20/B20</f>
        <v>0.7500006167768231</v>
      </c>
      <c r="E21" s="25">
        <f>E20/B20</f>
        <v>0.7500006167768231</v>
      </c>
      <c r="F21" s="25"/>
      <c r="G21" s="25"/>
      <c r="H21" s="25"/>
      <c r="I21" s="25">
        <f>I20/B20</f>
        <v>0.249999383223177</v>
      </c>
      <c r="J21" s="25">
        <f>J20/B20</f>
        <v>0.19999934210472212</v>
      </c>
      <c r="K21" s="25">
        <f>K20/B20</f>
        <v>0.050000041118454866</v>
      </c>
      <c r="L21" s="25"/>
    </row>
    <row r="22" spans="1:12" ht="12.75" customHeight="1">
      <c r="A22" s="53" t="s">
        <v>20</v>
      </c>
      <c r="B22" s="25"/>
      <c r="C22" s="25"/>
      <c r="D22" s="25">
        <f>D20/C20</f>
        <v>0.7500006167768231</v>
      </c>
      <c r="E22" s="25"/>
      <c r="F22" s="25"/>
      <c r="G22" s="25"/>
      <c r="H22" s="25"/>
      <c r="I22" s="25">
        <f>I20/C20</f>
        <v>0.249999383223177</v>
      </c>
      <c r="J22" s="25"/>
      <c r="K22" s="25"/>
      <c r="L22" s="25"/>
    </row>
    <row r="23" spans="1:12" ht="12.75" customHeight="1">
      <c r="A23" s="27" t="s">
        <v>92</v>
      </c>
      <c r="B23" s="15">
        <f>C23+L23</f>
        <v>2128001</v>
      </c>
      <c r="C23" s="15">
        <f>D23+I23</f>
        <v>2128001</v>
      </c>
      <c r="D23" s="15">
        <f>E23+F23+G23+H23</f>
        <v>1596000</v>
      </c>
      <c r="E23" s="15">
        <v>1596000</v>
      </c>
      <c r="F23" s="15"/>
      <c r="G23" s="15"/>
      <c r="H23" s="15"/>
      <c r="I23" s="15">
        <f>J23+K23</f>
        <v>532001</v>
      </c>
      <c r="J23" s="15">
        <v>425600</v>
      </c>
      <c r="K23" s="15">
        <v>106401</v>
      </c>
      <c r="L23" s="15"/>
    </row>
    <row r="24" spans="1:12" ht="12.75" customHeight="1">
      <c r="A24" s="53" t="s">
        <v>19</v>
      </c>
      <c r="B24" s="25"/>
      <c r="C24" s="25">
        <f>C23/B23</f>
        <v>1</v>
      </c>
      <c r="D24" s="25">
        <f>D23/B23</f>
        <v>0.7499996475565566</v>
      </c>
      <c r="E24" s="25">
        <f>E23/B23</f>
        <v>0.7499996475565566</v>
      </c>
      <c r="F24" s="25"/>
      <c r="G24" s="25"/>
      <c r="H24" s="25"/>
      <c r="I24" s="25">
        <f>I23/B23</f>
        <v>0.2500003524434434</v>
      </c>
      <c r="J24" s="25">
        <f>J23/B23</f>
        <v>0.19999990601508175</v>
      </c>
      <c r="K24" s="25">
        <f>K23/B23</f>
        <v>0.05000044642836164</v>
      </c>
      <c r="L24" s="25"/>
    </row>
    <row r="25" spans="1:12" ht="12.75" customHeight="1">
      <c r="A25" s="53" t="s">
        <v>20</v>
      </c>
      <c r="B25" s="25"/>
      <c r="C25" s="25"/>
      <c r="D25" s="25">
        <f>D23/C23</f>
        <v>0.7499996475565566</v>
      </c>
      <c r="E25" s="25"/>
      <c r="F25" s="25"/>
      <c r="G25" s="25"/>
      <c r="H25" s="25"/>
      <c r="I25" s="25">
        <f>I23/C23</f>
        <v>0.2500003524434434</v>
      </c>
      <c r="J25" s="25"/>
      <c r="K25" s="25"/>
      <c r="L25" s="25"/>
    </row>
    <row r="26" spans="1:12" ht="12.75" customHeight="1">
      <c r="A26" s="41" t="s">
        <v>100</v>
      </c>
      <c r="B26" s="42">
        <f>C26+L26</f>
        <v>886668</v>
      </c>
      <c r="C26" s="42">
        <f>D26+I26</f>
        <v>886668</v>
      </c>
      <c r="D26" s="42">
        <f>E26+F26+G26+H26</f>
        <v>665001</v>
      </c>
      <c r="E26" s="42">
        <v>665001</v>
      </c>
      <c r="F26" s="42"/>
      <c r="G26" s="42"/>
      <c r="H26" s="42"/>
      <c r="I26" s="23">
        <f>J26+K26</f>
        <v>221667</v>
      </c>
      <c r="J26" s="23">
        <v>221667</v>
      </c>
      <c r="K26" s="23"/>
      <c r="L26" s="23"/>
    </row>
    <row r="27" spans="1:12" ht="12.75" customHeight="1">
      <c r="A27" s="53" t="s">
        <v>19</v>
      </c>
      <c r="B27" s="25"/>
      <c r="C27" s="25">
        <f>C26/B26</f>
        <v>1</v>
      </c>
      <c r="D27" s="25">
        <f>D26/B26</f>
        <v>0.75</v>
      </c>
      <c r="E27" s="25">
        <f>E26/B26</f>
        <v>0.75</v>
      </c>
      <c r="F27" s="25"/>
      <c r="G27" s="25"/>
      <c r="H27" s="25"/>
      <c r="I27" s="25">
        <f>I26/B26</f>
        <v>0.25</v>
      </c>
      <c r="J27" s="25">
        <f>J26/B26</f>
        <v>0.25</v>
      </c>
      <c r="K27" s="25"/>
      <c r="L27" s="25"/>
    </row>
    <row r="28" spans="1:12" ht="12.75" customHeight="1">
      <c r="A28" s="58" t="s">
        <v>20</v>
      </c>
      <c r="B28" s="59"/>
      <c r="C28" s="59"/>
      <c r="D28" s="59">
        <f>D26/C26</f>
        <v>0.75</v>
      </c>
      <c r="E28" s="59"/>
      <c r="F28" s="59"/>
      <c r="G28" s="59"/>
      <c r="H28" s="59"/>
      <c r="I28" s="59">
        <f>I26/C26</f>
        <v>0.25</v>
      </c>
      <c r="J28" s="59"/>
      <c r="K28" s="59"/>
      <c r="L28" s="59"/>
    </row>
    <row r="29" spans="1:12" ht="12.75" customHeight="1">
      <c r="A29" s="41" t="s">
        <v>15</v>
      </c>
      <c r="B29" s="42">
        <f>C29+L29</f>
        <v>12666670</v>
      </c>
      <c r="C29" s="42">
        <f>D29+I29</f>
        <v>12666670</v>
      </c>
      <c r="D29" s="42">
        <f>E29+F29+G29+H29</f>
        <v>9500000</v>
      </c>
      <c r="E29" s="42">
        <f>E16+E6+E26</f>
        <v>9500000</v>
      </c>
      <c r="F29" s="42"/>
      <c r="G29" s="42"/>
      <c r="H29" s="42"/>
      <c r="I29" s="23">
        <f>J29+K29</f>
        <v>3166670</v>
      </c>
      <c r="J29" s="23">
        <f>J16+J6+J26</f>
        <v>2577668</v>
      </c>
      <c r="K29" s="23">
        <f>K6+K16+K26</f>
        <v>589002</v>
      </c>
      <c r="L29" s="23"/>
    </row>
    <row r="30" spans="1:12" ht="12.75" customHeight="1">
      <c r="A30" s="65" t="s">
        <v>19</v>
      </c>
      <c r="B30" s="51"/>
      <c r="C30" s="51">
        <f>C29/B29</f>
        <v>1</v>
      </c>
      <c r="D30" s="51">
        <f>D29/B29</f>
        <v>0.7499998026316309</v>
      </c>
      <c r="E30" s="51">
        <f>E29/B29</f>
        <v>0.7499998026316309</v>
      </c>
      <c r="F30" s="51"/>
      <c r="G30" s="51"/>
      <c r="H30" s="51"/>
      <c r="I30" s="51">
        <f>I29/B29</f>
        <v>0.2500001973683691</v>
      </c>
      <c r="J30" s="51">
        <f>J29/B29</f>
        <v>0.20350005171051272</v>
      </c>
      <c r="K30" s="51">
        <f>K29/B29</f>
        <v>0.04650014565785641</v>
      </c>
      <c r="L30" s="51"/>
    </row>
    <row r="31" spans="1:12" ht="12.75" customHeight="1">
      <c r="A31" s="66" t="s">
        <v>20</v>
      </c>
      <c r="B31" s="52"/>
      <c r="C31" s="52"/>
      <c r="D31" s="52">
        <f>D29/C29</f>
        <v>0.7499998026316309</v>
      </c>
      <c r="E31" s="52"/>
      <c r="F31" s="52"/>
      <c r="G31" s="52"/>
      <c r="H31" s="52"/>
      <c r="I31" s="52">
        <f>I29/C29</f>
        <v>0.2500001973683691</v>
      </c>
      <c r="J31" s="52"/>
      <c r="K31" s="52"/>
      <c r="L31" s="52"/>
    </row>
  </sheetData>
  <mergeCells count="13">
    <mergeCell ref="I4:I5"/>
    <mergeCell ref="J4:J5"/>
    <mergeCell ref="K4:K5"/>
    <mergeCell ref="A2:A5"/>
    <mergeCell ref="B2:B5"/>
    <mergeCell ref="C2:K2"/>
    <mergeCell ref="L2:L5"/>
    <mergeCell ref="C3:C5"/>
    <mergeCell ref="D4:D5"/>
    <mergeCell ref="E4:E5"/>
    <mergeCell ref="F4:F5"/>
    <mergeCell ref="G4:G5"/>
    <mergeCell ref="H4:H5"/>
  </mergeCells>
  <printOptions/>
  <pageMargins left="0.75" right="0.71" top="1" bottom="1" header="0.4921259845" footer="0.4921259845"/>
  <pageSetup horizontalDpi="600" verticalDpi="600" orientation="landscape" paperSize="9" scale="89" r:id="rId1"/>
  <headerFooter alignWithMargins="0">
    <oddHeader>&amp;L&amp;"Times New Roman,Normálne"&amp;12Príloha 2</oddHeader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0.7109375" style="29" customWidth="1"/>
    <col min="2" max="2" width="11.00390625" style="0" customWidth="1"/>
    <col min="3" max="3" width="10.8515625" style="0" customWidth="1"/>
    <col min="4" max="4" width="11.57421875" style="0" customWidth="1"/>
    <col min="5" max="5" width="11.140625" style="0" bestFit="1" customWidth="1"/>
    <col min="6" max="6" width="10.7109375" style="0" customWidth="1"/>
    <col min="7" max="7" width="9.7109375" style="0" customWidth="1"/>
    <col min="8" max="8" width="9.8515625" style="0" customWidth="1"/>
    <col min="9" max="9" width="11.140625" style="0" customWidth="1"/>
    <col min="10" max="10" width="11.00390625" style="0" customWidth="1"/>
    <col min="11" max="11" width="9.710937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1" spans="1:12" s="46" customFormat="1" ht="18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2.75">
      <c r="A2" s="26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  <c r="L2" s="2"/>
    </row>
    <row r="3" spans="1:25" ht="12.75" customHeight="1">
      <c r="A3" s="91" t="s">
        <v>4</v>
      </c>
      <c r="B3" s="79" t="s">
        <v>15</v>
      </c>
      <c r="C3" s="89" t="s">
        <v>17</v>
      </c>
      <c r="D3" s="90"/>
      <c r="E3" s="90"/>
      <c r="F3" s="90"/>
      <c r="G3" s="90"/>
      <c r="H3" s="90"/>
      <c r="I3" s="90"/>
      <c r="J3" s="90"/>
      <c r="K3" s="90"/>
      <c r="L3" s="79" t="s">
        <v>13</v>
      </c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92"/>
      <c r="B4" s="80"/>
      <c r="C4" s="79" t="s">
        <v>7</v>
      </c>
      <c r="D4" s="7" t="s">
        <v>8</v>
      </c>
      <c r="E4" s="8"/>
      <c r="F4" s="8"/>
      <c r="G4" s="8"/>
      <c r="H4" s="9"/>
      <c r="I4" s="10" t="s">
        <v>10</v>
      </c>
      <c r="J4" s="11"/>
      <c r="K4" s="11"/>
      <c r="L4" s="80"/>
      <c r="M4" s="12"/>
      <c r="N4" s="13"/>
      <c r="O4" s="12"/>
      <c r="P4" s="12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>
      <c r="A5" s="92"/>
      <c r="B5" s="80"/>
      <c r="C5" s="80"/>
      <c r="D5" s="79" t="s">
        <v>9</v>
      </c>
      <c r="E5" s="79" t="s">
        <v>0</v>
      </c>
      <c r="F5" s="79" t="s">
        <v>1</v>
      </c>
      <c r="G5" s="79" t="s">
        <v>2</v>
      </c>
      <c r="H5" s="79" t="s">
        <v>3</v>
      </c>
      <c r="I5" s="82" t="s">
        <v>11</v>
      </c>
      <c r="J5" s="84" t="s">
        <v>12</v>
      </c>
      <c r="K5" s="79" t="s">
        <v>14</v>
      </c>
      <c r="L5" s="80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6" customHeight="1">
      <c r="A6" s="93"/>
      <c r="B6" s="81"/>
      <c r="C6" s="81"/>
      <c r="D6" s="81"/>
      <c r="E6" s="81"/>
      <c r="F6" s="81"/>
      <c r="G6" s="81"/>
      <c r="H6" s="81"/>
      <c r="I6" s="83"/>
      <c r="J6" s="85"/>
      <c r="K6" s="81"/>
      <c r="L6" s="81"/>
      <c r="M6" s="14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16" s="43" customFormat="1" ht="12.75">
      <c r="A7" s="41" t="s">
        <v>47</v>
      </c>
      <c r="B7" s="42">
        <f>C7+L7</f>
        <v>290932511</v>
      </c>
      <c r="C7" s="42">
        <f>D7+I7</f>
        <v>238233807</v>
      </c>
      <c r="D7" s="42">
        <f>E7+F7+G7+H7</f>
        <v>185436044</v>
      </c>
      <c r="E7" s="42"/>
      <c r="F7" s="42">
        <f>F8+F11+F14</f>
        <v>185436044</v>
      </c>
      <c r="G7" s="42"/>
      <c r="H7" s="42"/>
      <c r="I7" s="23">
        <f>J7+K7</f>
        <v>52797763</v>
      </c>
      <c r="J7" s="23">
        <f>J8+J11+J14</f>
        <v>52797763</v>
      </c>
      <c r="K7" s="23"/>
      <c r="L7" s="23">
        <f>L8+L11+L14</f>
        <v>52698704</v>
      </c>
      <c r="M7" s="19"/>
      <c r="N7" s="19"/>
      <c r="O7" s="19"/>
      <c r="P7" s="19"/>
    </row>
    <row r="8" spans="1:16" s="17" customFormat="1" ht="36.75" customHeight="1">
      <c r="A8" s="27" t="s">
        <v>48</v>
      </c>
      <c r="B8" s="15">
        <f>C8+L8</f>
        <v>78920697</v>
      </c>
      <c r="C8" s="15">
        <f>D8+I8</f>
        <v>78920697</v>
      </c>
      <c r="D8" s="15">
        <f>E8+F8+G8+H8</f>
        <v>63136557</v>
      </c>
      <c r="E8" s="15"/>
      <c r="F8" s="15">
        <v>63136557</v>
      </c>
      <c r="G8" s="15"/>
      <c r="H8" s="15"/>
      <c r="I8" s="15">
        <f>J8+K8</f>
        <v>15784140</v>
      </c>
      <c r="J8" s="15">
        <v>15784140</v>
      </c>
      <c r="K8" s="15"/>
      <c r="L8" s="15"/>
      <c r="M8" s="16"/>
      <c r="N8" s="16"/>
      <c r="O8" s="16"/>
      <c r="P8" s="16"/>
    </row>
    <row r="9" spans="1:16" s="32" customFormat="1" ht="12.75">
      <c r="A9" s="39" t="s">
        <v>19</v>
      </c>
      <c r="B9" s="24"/>
      <c r="C9" s="24"/>
      <c r="D9" s="24">
        <f>D8/B8</f>
        <v>0.7999999923974316</v>
      </c>
      <c r="E9" s="24"/>
      <c r="F9" s="24">
        <f>F8/B8</f>
        <v>0.7999999923974316</v>
      </c>
      <c r="G9" s="24"/>
      <c r="H9" s="24"/>
      <c r="I9" s="24">
        <f>I8/B8</f>
        <v>0.20000000760256845</v>
      </c>
      <c r="J9" s="24">
        <f>J8/B8</f>
        <v>0.20000000760256845</v>
      </c>
      <c r="K9" s="24"/>
      <c r="L9" s="24">
        <f>L8/B8</f>
        <v>0</v>
      </c>
      <c r="M9" s="31"/>
      <c r="N9" s="31"/>
      <c r="O9" s="31"/>
      <c r="P9" s="31"/>
    </row>
    <row r="10" spans="1:16" s="32" customFormat="1" ht="12.75">
      <c r="A10" s="39" t="s">
        <v>20</v>
      </c>
      <c r="B10" s="24"/>
      <c r="C10" s="24"/>
      <c r="D10" s="24">
        <f>D8/C8</f>
        <v>0.7999999923974316</v>
      </c>
      <c r="E10" s="24"/>
      <c r="F10" s="24"/>
      <c r="G10" s="24"/>
      <c r="H10" s="24"/>
      <c r="I10" s="24">
        <f>I8/C8</f>
        <v>0.20000000760256845</v>
      </c>
      <c r="J10" s="24"/>
      <c r="K10" s="24"/>
      <c r="L10" s="24"/>
      <c r="M10" s="31"/>
      <c r="N10" s="31"/>
      <c r="O10" s="31"/>
      <c r="P10" s="31"/>
    </row>
    <row r="11" spans="1:16" s="17" customFormat="1" ht="51">
      <c r="A11" s="27" t="s">
        <v>49</v>
      </c>
      <c r="B11" s="15">
        <f>C11+L11</f>
        <v>155718729</v>
      </c>
      <c r="C11" s="15">
        <f>D11+I11</f>
        <v>103020025</v>
      </c>
      <c r="D11" s="15">
        <f>E11+F11+G11+H11</f>
        <v>77265019</v>
      </c>
      <c r="E11" s="15"/>
      <c r="F11" s="15">
        <v>77265019</v>
      </c>
      <c r="G11" s="15"/>
      <c r="H11" s="15"/>
      <c r="I11" s="15">
        <f>J11+K11</f>
        <v>25755006</v>
      </c>
      <c r="J11" s="15">
        <v>25755006</v>
      </c>
      <c r="K11" s="15"/>
      <c r="L11" s="15">
        <v>52698704</v>
      </c>
      <c r="M11" s="16"/>
      <c r="N11" s="16"/>
      <c r="O11" s="16"/>
      <c r="P11" s="16"/>
    </row>
    <row r="12" spans="1:16" s="32" customFormat="1" ht="12.75">
      <c r="A12" s="39" t="s">
        <v>19</v>
      </c>
      <c r="B12" s="24"/>
      <c r="C12" s="24"/>
      <c r="D12" s="24">
        <f>D11/B11</f>
        <v>0.496183211205121</v>
      </c>
      <c r="E12" s="24"/>
      <c r="F12" s="24">
        <f>F11/B11</f>
        <v>0.496183211205121</v>
      </c>
      <c r="G12" s="24"/>
      <c r="H12" s="24"/>
      <c r="I12" s="24">
        <f>I11/B11</f>
        <v>0.16539440159442864</v>
      </c>
      <c r="J12" s="24">
        <f>J11/B11</f>
        <v>0.16539440159442864</v>
      </c>
      <c r="K12" s="24"/>
      <c r="L12" s="24">
        <f>L11/B11</f>
        <v>0.33842238720045037</v>
      </c>
      <c r="M12" s="31"/>
      <c r="N12" s="31"/>
      <c r="O12" s="31"/>
      <c r="P12" s="31"/>
    </row>
    <row r="13" spans="1:16" s="32" customFormat="1" ht="12.75">
      <c r="A13" s="39" t="s">
        <v>20</v>
      </c>
      <c r="B13" s="24"/>
      <c r="C13" s="24"/>
      <c r="D13" s="24">
        <f>D11/C11</f>
        <v>0.7500000024267127</v>
      </c>
      <c r="E13" s="24"/>
      <c r="F13" s="24"/>
      <c r="G13" s="24"/>
      <c r="H13" s="24"/>
      <c r="I13" s="24">
        <f>I11/C11</f>
        <v>0.24999999757328734</v>
      </c>
      <c r="J13" s="24"/>
      <c r="K13" s="24"/>
      <c r="L13" s="24"/>
      <c r="M13" s="31"/>
      <c r="N13" s="31"/>
      <c r="O13" s="31"/>
      <c r="P13" s="31"/>
    </row>
    <row r="14" spans="1:16" s="17" customFormat="1" ht="25.5">
      <c r="A14" s="27" t="s">
        <v>50</v>
      </c>
      <c r="B14" s="15">
        <f>C14+L14</f>
        <v>56293085</v>
      </c>
      <c r="C14" s="15">
        <f>D14+I14</f>
        <v>56293085</v>
      </c>
      <c r="D14" s="15">
        <f>E14+F14+G14+H14</f>
        <v>45034468</v>
      </c>
      <c r="E14" s="15"/>
      <c r="F14" s="15">
        <v>45034468</v>
      </c>
      <c r="G14" s="15"/>
      <c r="H14" s="15"/>
      <c r="I14" s="15">
        <f>J14+K14</f>
        <v>11258617</v>
      </c>
      <c r="J14" s="15">
        <v>11258617</v>
      </c>
      <c r="K14" s="15"/>
      <c r="L14" s="15">
        <v>0</v>
      </c>
      <c r="M14" s="16"/>
      <c r="N14" s="16"/>
      <c r="O14" s="16"/>
      <c r="P14" s="16"/>
    </row>
    <row r="15" spans="1:16" s="32" customFormat="1" ht="12.75">
      <c r="A15" s="39" t="s">
        <v>19</v>
      </c>
      <c r="B15" s="24"/>
      <c r="C15" s="24"/>
      <c r="D15" s="24">
        <f>D14/B14</f>
        <v>0.8</v>
      </c>
      <c r="E15" s="24"/>
      <c r="F15" s="24">
        <f>F14/B14</f>
        <v>0.8</v>
      </c>
      <c r="G15" s="24"/>
      <c r="H15" s="24"/>
      <c r="I15" s="24">
        <f>I14/B14</f>
        <v>0.2</v>
      </c>
      <c r="J15" s="24">
        <f>J14/B14</f>
        <v>0.2</v>
      </c>
      <c r="K15" s="24"/>
      <c r="L15" s="24">
        <f>L14/B14</f>
        <v>0</v>
      </c>
      <c r="M15" s="31"/>
      <c r="N15" s="31"/>
      <c r="O15" s="31"/>
      <c r="P15" s="31"/>
    </row>
    <row r="16" spans="1:16" s="32" customFormat="1" ht="12.75">
      <c r="A16" s="39" t="s">
        <v>20</v>
      </c>
      <c r="B16" s="24"/>
      <c r="C16" s="24"/>
      <c r="D16" s="24">
        <f>D14/C14</f>
        <v>0.8</v>
      </c>
      <c r="E16" s="24"/>
      <c r="F16" s="24"/>
      <c r="G16" s="24"/>
      <c r="H16" s="24"/>
      <c r="I16" s="24">
        <f>I14/C14</f>
        <v>0.2</v>
      </c>
      <c r="J16" s="24"/>
      <c r="K16" s="24"/>
      <c r="L16" s="24"/>
      <c r="M16" s="31"/>
      <c r="N16" s="31"/>
      <c r="O16" s="31"/>
      <c r="P16" s="31"/>
    </row>
    <row r="17" spans="1:16" s="43" customFormat="1" ht="12.75">
      <c r="A17" s="41" t="s">
        <v>51</v>
      </c>
      <c r="B17" s="42">
        <f>C17+L17</f>
        <v>31237143</v>
      </c>
      <c r="C17" s="42">
        <f>D17+I17</f>
        <v>31166501</v>
      </c>
      <c r="D17" s="42">
        <f>E17+F17+G17+H17</f>
        <v>24283292</v>
      </c>
      <c r="E17" s="42"/>
      <c r="F17" s="42">
        <f>F18+F21</f>
        <v>24283292</v>
      </c>
      <c r="G17" s="42">
        <f>G18+G21</f>
        <v>0</v>
      </c>
      <c r="H17" s="42">
        <f>H18+H21</f>
        <v>0</v>
      </c>
      <c r="I17" s="23">
        <f>J17+K17</f>
        <v>6883209</v>
      </c>
      <c r="J17" s="23">
        <f>J18+J21</f>
        <v>6883209</v>
      </c>
      <c r="K17" s="23"/>
      <c r="L17" s="23">
        <f>L18+L21</f>
        <v>70642</v>
      </c>
      <c r="M17" s="19"/>
      <c r="N17" s="19"/>
      <c r="O17" s="19"/>
      <c r="P17" s="19"/>
    </row>
    <row r="18" spans="1:16" s="17" customFormat="1" ht="25.5">
      <c r="A18" s="27" t="s">
        <v>52</v>
      </c>
      <c r="B18" s="15">
        <f>C18+L18</f>
        <v>17108682</v>
      </c>
      <c r="C18" s="15">
        <f>D18+I18</f>
        <v>17108682</v>
      </c>
      <c r="D18" s="15">
        <f>E18+F18+G18+H18</f>
        <v>13686946</v>
      </c>
      <c r="E18" s="15"/>
      <c r="F18" s="15">
        <v>13686946</v>
      </c>
      <c r="G18" s="15"/>
      <c r="H18" s="15"/>
      <c r="I18" s="15">
        <f>J18+K18</f>
        <v>3421736</v>
      </c>
      <c r="J18" s="15">
        <v>3421736</v>
      </c>
      <c r="K18" s="15"/>
      <c r="L18" s="15"/>
      <c r="M18" s="16"/>
      <c r="N18" s="16"/>
      <c r="O18" s="16"/>
      <c r="P18" s="16"/>
    </row>
    <row r="19" spans="1:16" s="32" customFormat="1" ht="12.75">
      <c r="A19" s="39" t="s">
        <v>19</v>
      </c>
      <c r="B19" s="24"/>
      <c r="C19" s="24"/>
      <c r="D19" s="24">
        <f>D18/B18</f>
        <v>0.8000000233799425</v>
      </c>
      <c r="E19" s="24"/>
      <c r="F19" s="24">
        <f>F18/B18</f>
        <v>0.8000000233799425</v>
      </c>
      <c r="G19" s="24"/>
      <c r="H19" s="24"/>
      <c r="I19" s="24">
        <f>I18/B18</f>
        <v>0.19999997662005758</v>
      </c>
      <c r="J19" s="24">
        <f>J18/B18</f>
        <v>0.19999997662005758</v>
      </c>
      <c r="K19" s="24"/>
      <c r="L19" s="24">
        <f>L18/B18</f>
        <v>0</v>
      </c>
      <c r="M19" s="31"/>
      <c r="N19" s="31"/>
      <c r="O19" s="31"/>
      <c r="P19" s="31"/>
    </row>
    <row r="20" spans="1:16" s="32" customFormat="1" ht="12.75">
      <c r="A20" s="39" t="s">
        <v>20</v>
      </c>
      <c r="B20" s="24"/>
      <c r="C20" s="24"/>
      <c r="D20" s="24">
        <f>D18/C18</f>
        <v>0.8000000233799425</v>
      </c>
      <c r="E20" s="24"/>
      <c r="F20" s="24"/>
      <c r="G20" s="24"/>
      <c r="H20" s="24"/>
      <c r="I20" s="24">
        <f>I18/C18</f>
        <v>0.19999997662005758</v>
      </c>
      <c r="J20" s="24"/>
      <c r="K20" s="24"/>
      <c r="L20" s="24"/>
      <c r="M20" s="31"/>
      <c r="N20" s="31"/>
      <c r="O20" s="31"/>
      <c r="P20" s="31"/>
    </row>
    <row r="21" spans="1:16" s="17" customFormat="1" ht="28.5" customHeight="1">
      <c r="A21" s="27" t="s">
        <v>53</v>
      </c>
      <c r="B21" s="15">
        <f>C21+L21</f>
        <v>14128461</v>
      </c>
      <c r="C21" s="15">
        <f>D21+I21</f>
        <v>14057819</v>
      </c>
      <c r="D21" s="15">
        <f>E21+F21+G21+H21</f>
        <v>10596346</v>
      </c>
      <c r="E21" s="15"/>
      <c r="F21" s="15">
        <v>10596346</v>
      </c>
      <c r="G21" s="15"/>
      <c r="H21" s="15"/>
      <c r="I21" s="15">
        <f>J21+K21</f>
        <v>3461473</v>
      </c>
      <c r="J21" s="15">
        <v>3461473</v>
      </c>
      <c r="K21" s="15"/>
      <c r="L21" s="15">
        <v>70642</v>
      </c>
      <c r="M21" s="16"/>
      <c r="N21" s="16"/>
      <c r="O21" s="16"/>
      <c r="P21" s="16"/>
    </row>
    <row r="22" spans="1:16" s="32" customFormat="1" ht="12.75">
      <c r="A22" s="39" t="s">
        <v>19</v>
      </c>
      <c r="B22" s="24"/>
      <c r="C22" s="24"/>
      <c r="D22" s="24">
        <f>D21/B21</f>
        <v>0.7500000176947793</v>
      </c>
      <c r="E22" s="24"/>
      <c r="F22" s="24">
        <f>F21/B21</f>
        <v>0.7500000176947793</v>
      </c>
      <c r="G22" s="24"/>
      <c r="H22" s="24"/>
      <c r="I22" s="24">
        <f>I21/B21</f>
        <v>0.24500000389285145</v>
      </c>
      <c r="J22" s="24">
        <f>J21/B21</f>
        <v>0.24500000389285145</v>
      </c>
      <c r="K22" s="24"/>
      <c r="L22" s="25">
        <f>L21/B21</f>
        <v>0.004999978412369189</v>
      </c>
      <c r="M22" s="31"/>
      <c r="N22" s="31"/>
      <c r="O22" s="31"/>
      <c r="P22" s="31"/>
    </row>
    <row r="23" spans="1:16" s="32" customFormat="1" ht="12.75">
      <c r="A23" s="39" t="s">
        <v>20</v>
      </c>
      <c r="B23" s="24"/>
      <c r="C23" s="24"/>
      <c r="D23" s="24">
        <f>D21/C21</f>
        <v>0.7537688456509506</v>
      </c>
      <c r="E23" s="24"/>
      <c r="F23" s="24"/>
      <c r="G23" s="24"/>
      <c r="H23" s="24"/>
      <c r="I23" s="24">
        <f>I21/C21</f>
        <v>0.24623115434904946</v>
      </c>
      <c r="J23" s="24"/>
      <c r="K23" s="24"/>
      <c r="L23" s="24"/>
      <c r="M23" s="31"/>
      <c r="N23" s="31"/>
      <c r="O23" s="31"/>
      <c r="P23" s="31"/>
    </row>
    <row r="24" spans="1:16" s="43" customFormat="1" ht="25.5">
      <c r="A24" s="41" t="s">
        <v>54</v>
      </c>
      <c r="B24" s="42">
        <f>C24+L24</f>
        <v>92095173</v>
      </c>
      <c r="C24" s="42">
        <f aca="true" t="shared" si="0" ref="C24:C31">D24+I24</f>
        <v>85563282</v>
      </c>
      <c r="D24" s="42">
        <f aca="true" t="shared" si="1" ref="D24:D31">E24+F24+G24+H24</f>
        <v>66227159</v>
      </c>
      <c r="E24" s="42"/>
      <c r="F24" s="42">
        <f>F25+F31+F28</f>
        <v>66227159</v>
      </c>
      <c r="G24" s="42">
        <f>G25+G31+G28</f>
        <v>0</v>
      </c>
      <c r="H24" s="42">
        <f>H25+H31+H28</f>
        <v>0</v>
      </c>
      <c r="I24" s="23">
        <f>J24+K24</f>
        <v>19336123</v>
      </c>
      <c r="J24" s="23">
        <f>J25+J31+J28</f>
        <v>19336123</v>
      </c>
      <c r="K24" s="23"/>
      <c r="L24" s="23">
        <f>L25+L31+L28</f>
        <v>6531891</v>
      </c>
      <c r="M24" s="19"/>
      <c r="N24" s="19"/>
      <c r="O24" s="19"/>
      <c r="P24" s="19"/>
    </row>
    <row r="25" spans="1:16" s="17" customFormat="1" ht="25.5">
      <c r="A25" s="27" t="s">
        <v>55</v>
      </c>
      <c r="B25" s="15">
        <f>C25+L25</f>
        <v>29139952</v>
      </c>
      <c r="C25" s="15">
        <f t="shared" si="0"/>
        <v>28994251</v>
      </c>
      <c r="D25" s="15">
        <f t="shared" si="1"/>
        <v>21854963</v>
      </c>
      <c r="E25" s="15"/>
      <c r="F25" s="15">
        <v>21854963</v>
      </c>
      <c r="G25" s="15"/>
      <c r="H25" s="15"/>
      <c r="I25" s="15">
        <f>J25+K25</f>
        <v>7139288</v>
      </c>
      <c r="J25" s="15">
        <v>7139288</v>
      </c>
      <c r="K25" s="15"/>
      <c r="L25" s="15">
        <v>145701</v>
      </c>
      <c r="M25" s="16"/>
      <c r="N25" s="16"/>
      <c r="O25" s="16"/>
      <c r="P25" s="16"/>
    </row>
    <row r="26" spans="1:16" s="38" customFormat="1" ht="12.75">
      <c r="A26" s="39" t="s">
        <v>19</v>
      </c>
      <c r="B26" s="24"/>
      <c r="C26" s="24"/>
      <c r="D26" s="24">
        <f>D25/B25</f>
        <v>0.7499999656828535</v>
      </c>
      <c r="E26" s="24"/>
      <c r="F26" s="24">
        <f>F25/B25</f>
        <v>0.7499999656828535</v>
      </c>
      <c r="G26" s="24"/>
      <c r="H26" s="24"/>
      <c r="I26" s="24">
        <f>I25/B25</f>
        <v>0.24499999176388484</v>
      </c>
      <c r="J26" s="24">
        <f>J25/B25</f>
        <v>0.24499999176388484</v>
      </c>
      <c r="K26" s="24"/>
      <c r="L26" s="25">
        <f>L25/B25</f>
        <v>0.005000042553261584</v>
      </c>
      <c r="M26" s="37"/>
      <c r="N26" s="37"/>
      <c r="O26" s="37"/>
      <c r="P26" s="37"/>
    </row>
    <row r="27" spans="1:16" s="38" customFormat="1" ht="12.75">
      <c r="A27" s="40" t="s">
        <v>20</v>
      </c>
      <c r="B27" s="36"/>
      <c r="C27" s="36"/>
      <c r="D27" s="36">
        <f>D25/C25</f>
        <v>0.7537688419680163</v>
      </c>
      <c r="E27" s="36"/>
      <c r="F27" s="36"/>
      <c r="G27" s="36"/>
      <c r="H27" s="36"/>
      <c r="I27" s="36">
        <f>I25/C25</f>
        <v>0.24623115803198364</v>
      </c>
      <c r="J27" s="36"/>
      <c r="K27" s="36"/>
      <c r="L27" s="36"/>
      <c r="M27" s="37"/>
      <c r="N27" s="37"/>
      <c r="O27" s="37"/>
      <c r="P27" s="37"/>
    </row>
    <row r="28" spans="1:16" s="17" customFormat="1" ht="27" customHeight="1">
      <c r="A28" s="27" t="s">
        <v>56</v>
      </c>
      <c r="B28" s="15">
        <f>C28+L28</f>
        <v>48881950</v>
      </c>
      <c r="C28" s="15">
        <f t="shared" si="0"/>
        <v>42495760</v>
      </c>
      <c r="D28" s="15">
        <f t="shared" si="1"/>
        <v>33113579</v>
      </c>
      <c r="E28" s="15"/>
      <c r="F28" s="15">
        <v>33113579</v>
      </c>
      <c r="G28" s="15"/>
      <c r="H28" s="15"/>
      <c r="I28" s="15">
        <f>J28+K28</f>
        <v>9382181</v>
      </c>
      <c r="J28" s="15">
        <v>9382181</v>
      </c>
      <c r="K28" s="15"/>
      <c r="L28" s="15">
        <v>6386190</v>
      </c>
      <c r="M28" s="16"/>
      <c r="N28" s="16"/>
      <c r="O28" s="16"/>
      <c r="P28" s="16"/>
    </row>
    <row r="29" spans="1:16" s="38" customFormat="1" ht="12.75">
      <c r="A29" s="39" t="s">
        <v>19</v>
      </c>
      <c r="B29" s="24"/>
      <c r="C29" s="24"/>
      <c r="D29" s="24">
        <f>D28/B28</f>
        <v>0.677419354178792</v>
      </c>
      <c r="E29" s="24"/>
      <c r="F29" s="24">
        <f>F28/B28</f>
        <v>0.677419354178792</v>
      </c>
      <c r="G29" s="24"/>
      <c r="H29" s="24"/>
      <c r="I29" s="24">
        <f>I28/B28</f>
        <v>0.19193548948026828</v>
      </c>
      <c r="J29" s="24">
        <f>J28/B28</f>
        <v>0.19193548948026828</v>
      </c>
      <c r="K29" s="24"/>
      <c r="L29" s="24">
        <f>L28/B28</f>
        <v>0.13064515634093976</v>
      </c>
      <c r="M29" s="37"/>
      <c r="N29" s="37"/>
      <c r="O29" s="37"/>
      <c r="P29" s="37"/>
    </row>
    <row r="30" spans="1:16" s="38" customFormat="1" ht="12.75">
      <c r="A30" s="40" t="s">
        <v>20</v>
      </c>
      <c r="B30" s="36"/>
      <c r="C30" s="36"/>
      <c r="D30" s="36">
        <f>D28/C28</f>
        <v>0.7792207740254558</v>
      </c>
      <c r="E30" s="36"/>
      <c r="F30" s="36"/>
      <c r="G30" s="36"/>
      <c r="H30" s="36"/>
      <c r="I30" s="36">
        <f>I28/C28</f>
        <v>0.22077922597454427</v>
      </c>
      <c r="J30" s="36"/>
      <c r="K30" s="36"/>
      <c r="L30" s="36"/>
      <c r="M30" s="37"/>
      <c r="N30" s="37"/>
      <c r="O30" s="37"/>
      <c r="P30" s="37"/>
    </row>
    <row r="31" spans="1:16" s="17" customFormat="1" ht="25.5">
      <c r="A31" s="27" t="s">
        <v>57</v>
      </c>
      <c r="B31" s="15">
        <f>C31+L31</f>
        <v>14073271</v>
      </c>
      <c r="C31" s="15">
        <f t="shared" si="0"/>
        <v>14073271</v>
      </c>
      <c r="D31" s="15">
        <f t="shared" si="1"/>
        <v>11258617</v>
      </c>
      <c r="E31" s="15"/>
      <c r="F31" s="15">
        <v>11258617</v>
      </c>
      <c r="G31" s="15"/>
      <c r="H31" s="15"/>
      <c r="I31" s="15">
        <f>J31+K31</f>
        <v>2814654</v>
      </c>
      <c r="J31" s="15">
        <v>2814654</v>
      </c>
      <c r="K31" s="15"/>
      <c r="L31" s="15"/>
      <c r="M31" s="16"/>
      <c r="N31" s="16"/>
      <c r="O31" s="16"/>
      <c r="P31" s="16"/>
    </row>
    <row r="32" spans="1:16" s="38" customFormat="1" ht="12.75">
      <c r="A32" s="39" t="s">
        <v>19</v>
      </c>
      <c r="B32" s="24"/>
      <c r="C32" s="24"/>
      <c r="D32" s="24">
        <f>D31/B31</f>
        <v>0.8000000142113373</v>
      </c>
      <c r="E32" s="24"/>
      <c r="F32" s="24">
        <f>F31/B31</f>
        <v>0.8000000142113373</v>
      </c>
      <c r="G32" s="24"/>
      <c r="H32" s="24"/>
      <c r="I32" s="24">
        <f>I31/B31</f>
        <v>0.19999998578866277</v>
      </c>
      <c r="J32" s="24">
        <f>J31/B31</f>
        <v>0.19999998578866277</v>
      </c>
      <c r="K32" s="24"/>
      <c r="L32" s="24">
        <f>L31/B31</f>
        <v>0</v>
      </c>
      <c r="M32" s="37"/>
      <c r="N32" s="37"/>
      <c r="O32" s="37"/>
      <c r="P32" s="37"/>
    </row>
    <row r="33" spans="1:16" s="38" customFormat="1" ht="12.75">
      <c r="A33" s="40" t="s">
        <v>20</v>
      </c>
      <c r="B33" s="36"/>
      <c r="C33" s="36"/>
      <c r="D33" s="36">
        <f>D31/C31</f>
        <v>0.8000000142113373</v>
      </c>
      <c r="E33" s="36"/>
      <c r="F33" s="36"/>
      <c r="G33" s="36"/>
      <c r="H33" s="36"/>
      <c r="I33" s="36">
        <f>I31/C31</f>
        <v>0.19999998578866277</v>
      </c>
      <c r="J33" s="36"/>
      <c r="K33" s="36"/>
      <c r="L33" s="36"/>
      <c r="M33" s="37"/>
      <c r="N33" s="37"/>
      <c r="O33" s="37"/>
      <c r="P33" s="37"/>
    </row>
    <row r="34" spans="1:16" s="43" customFormat="1" ht="12.75">
      <c r="A34" s="41" t="s">
        <v>5</v>
      </c>
      <c r="B34" s="42">
        <f>C34+L34</f>
        <v>11379237</v>
      </c>
      <c r="C34" s="42">
        <f>D34+I34</f>
        <v>11379237</v>
      </c>
      <c r="D34" s="42">
        <f>E34+F34+G34+H34</f>
        <v>8534428</v>
      </c>
      <c r="E34" s="42"/>
      <c r="F34" s="42">
        <v>8534428</v>
      </c>
      <c r="G34" s="42"/>
      <c r="H34" s="42"/>
      <c r="I34" s="23">
        <f>J34+K34</f>
        <v>2844809</v>
      </c>
      <c r="J34" s="23">
        <v>2844809</v>
      </c>
      <c r="K34" s="23"/>
      <c r="L34" s="23"/>
      <c r="M34" s="19"/>
      <c r="N34" s="19"/>
      <c r="O34" s="19"/>
      <c r="P34" s="19"/>
    </row>
    <row r="35" spans="1:16" s="38" customFormat="1" ht="12.75">
      <c r="A35" s="39" t="s">
        <v>19</v>
      </c>
      <c r="B35" s="24"/>
      <c r="C35" s="24"/>
      <c r="D35" s="24">
        <f>D34/B34</f>
        <v>0.7500000219698386</v>
      </c>
      <c r="E35" s="24"/>
      <c r="F35" s="24">
        <f>F34/B34</f>
        <v>0.7500000219698386</v>
      </c>
      <c r="G35" s="24"/>
      <c r="H35" s="24"/>
      <c r="I35" s="24">
        <f>I34/B34</f>
        <v>0.2499999780301614</v>
      </c>
      <c r="J35" s="24">
        <f>J34/B34</f>
        <v>0.2499999780301614</v>
      </c>
      <c r="K35" s="24"/>
      <c r="L35" s="24">
        <f>L34/B34</f>
        <v>0</v>
      </c>
      <c r="M35" s="37"/>
      <c r="N35" s="37"/>
      <c r="O35" s="37"/>
      <c r="P35" s="37"/>
    </row>
    <row r="36" spans="1:16" s="38" customFormat="1" ht="12.75">
      <c r="A36" s="40" t="s">
        <v>20</v>
      </c>
      <c r="B36" s="36"/>
      <c r="C36" s="36"/>
      <c r="D36" s="36">
        <f>D34/C34</f>
        <v>0.7500000219698386</v>
      </c>
      <c r="E36" s="36"/>
      <c r="F36" s="36"/>
      <c r="G36" s="36"/>
      <c r="H36" s="36"/>
      <c r="I36" s="36">
        <f>I34/C34</f>
        <v>0.2499999780301614</v>
      </c>
      <c r="J36" s="36"/>
      <c r="K36" s="36"/>
      <c r="L36" s="36"/>
      <c r="M36" s="37"/>
      <c r="N36" s="37"/>
      <c r="O36" s="37"/>
      <c r="P36" s="37"/>
    </row>
    <row r="37" spans="1:16" s="43" customFormat="1" ht="12.75">
      <c r="A37" s="41" t="s">
        <v>15</v>
      </c>
      <c r="B37" s="42">
        <f>C37+L37</f>
        <v>425644064</v>
      </c>
      <c r="C37" s="42">
        <f>D37+I37</f>
        <v>366342827</v>
      </c>
      <c r="D37" s="42">
        <f>E37+F37+G37+H37</f>
        <v>284480923</v>
      </c>
      <c r="E37" s="42"/>
      <c r="F37" s="42">
        <f>F34+F17+F7+F24</f>
        <v>284480923</v>
      </c>
      <c r="G37" s="42"/>
      <c r="H37" s="42"/>
      <c r="I37" s="23">
        <f>J37+K37</f>
        <v>81861904</v>
      </c>
      <c r="J37" s="23">
        <f>J34+J17+J7+J24</f>
        <v>81861904</v>
      </c>
      <c r="K37" s="23"/>
      <c r="L37" s="23">
        <f>L34+L17+L7+L24</f>
        <v>59301237</v>
      </c>
      <c r="M37" s="19"/>
      <c r="N37" s="19"/>
      <c r="O37" s="19"/>
      <c r="P37" s="19"/>
    </row>
    <row r="38" spans="1:16" s="38" customFormat="1" ht="12.75">
      <c r="A38" s="47" t="s">
        <v>19</v>
      </c>
      <c r="B38" s="48"/>
      <c r="C38" s="51">
        <f>C37/B37</f>
        <v>0.8606788112050354</v>
      </c>
      <c r="D38" s="51">
        <f>D37/B37</f>
        <v>0.6683540240796122</v>
      </c>
      <c r="E38" s="51"/>
      <c r="F38" s="51">
        <f>F37/B37</f>
        <v>0.6683540240796122</v>
      </c>
      <c r="G38" s="51"/>
      <c r="H38" s="51"/>
      <c r="I38" s="51">
        <f>I37/B37</f>
        <v>0.19232478712542317</v>
      </c>
      <c r="J38" s="51">
        <f>J37/B37</f>
        <v>0.19232478712542317</v>
      </c>
      <c r="K38" s="51"/>
      <c r="L38" s="51">
        <f>L37/B37</f>
        <v>0.1393211887949646</v>
      </c>
      <c r="M38" s="37"/>
      <c r="N38" s="37"/>
      <c r="O38" s="37"/>
      <c r="P38" s="37"/>
    </row>
    <row r="39" spans="1:16" s="38" customFormat="1" ht="12.75">
      <c r="A39" s="49" t="s">
        <v>20</v>
      </c>
      <c r="B39" s="50"/>
      <c r="C39" s="52"/>
      <c r="D39" s="52">
        <f>D37/C37</f>
        <v>0.7765429047147687</v>
      </c>
      <c r="E39" s="52"/>
      <c r="F39" s="52"/>
      <c r="G39" s="52"/>
      <c r="H39" s="52"/>
      <c r="I39" s="52">
        <f>I37/C37</f>
        <v>0.22345709528523128</v>
      </c>
      <c r="J39" s="52"/>
      <c r="K39" s="52"/>
      <c r="L39" s="52"/>
      <c r="M39" s="37"/>
      <c r="N39" s="37"/>
      <c r="O39" s="37"/>
      <c r="P39" s="37"/>
    </row>
    <row r="40" spans="2:12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mergeCells count="13">
    <mergeCell ref="L3:L6"/>
    <mergeCell ref="C4:C6"/>
    <mergeCell ref="D5:D6"/>
    <mergeCell ref="I5:I6"/>
    <mergeCell ref="J5:J6"/>
    <mergeCell ref="K5:K6"/>
    <mergeCell ref="A3:A6"/>
    <mergeCell ref="B3:B6"/>
    <mergeCell ref="C3:K3"/>
    <mergeCell ref="E5:E6"/>
    <mergeCell ref="F5:F6"/>
    <mergeCell ref="G5:G6"/>
    <mergeCell ref="H5:H6"/>
  </mergeCells>
  <printOptions horizontalCentered="1"/>
  <pageMargins left="0.3937007874015748" right="0.3937007874015748" top="1.02" bottom="0.3937007874015748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43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1.421875" style="0" customWidth="1"/>
    <col min="6" max="6" width="9.7109375" style="0" customWidth="1"/>
    <col min="7" max="7" width="12.421875" style="0" customWidth="1"/>
    <col min="8" max="8" width="12.57421875" style="0" customWidth="1"/>
    <col min="9" max="9" width="11.140625" style="0" customWidth="1"/>
    <col min="10" max="10" width="11.57421875" style="0" bestFit="1" customWidth="1"/>
    <col min="11" max="11" width="9.7109375" style="0" customWidth="1"/>
    <col min="12" max="12" width="12.574218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1" spans="1:12" s="46" customFormat="1" ht="18">
      <c r="A1" s="44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  <c r="L2" s="2"/>
    </row>
    <row r="3" spans="1:25" ht="12.75" customHeight="1">
      <c r="A3" s="86" t="s">
        <v>4</v>
      </c>
      <c r="B3" s="79" t="s">
        <v>15</v>
      </c>
      <c r="C3" s="89" t="s">
        <v>17</v>
      </c>
      <c r="D3" s="90"/>
      <c r="E3" s="90"/>
      <c r="F3" s="90"/>
      <c r="G3" s="90"/>
      <c r="H3" s="90"/>
      <c r="I3" s="90"/>
      <c r="J3" s="90"/>
      <c r="K3" s="90"/>
      <c r="L3" s="79" t="s">
        <v>13</v>
      </c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87"/>
      <c r="B4" s="80"/>
      <c r="C4" s="79" t="s">
        <v>7</v>
      </c>
      <c r="D4" s="7" t="s">
        <v>8</v>
      </c>
      <c r="E4" s="8"/>
      <c r="F4" s="8"/>
      <c r="G4" s="8"/>
      <c r="H4" s="9"/>
      <c r="I4" s="10" t="s">
        <v>10</v>
      </c>
      <c r="J4" s="11"/>
      <c r="K4" s="11"/>
      <c r="L4" s="80"/>
      <c r="M4" s="12"/>
      <c r="N4" s="13"/>
      <c r="O4" s="12"/>
      <c r="P4" s="12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>
      <c r="A5" s="87"/>
      <c r="B5" s="80"/>
      <c r="C5" s="80"/>
      <c r="D5" s="79" t="s">
        <v>9</v>
      </c>
      <c r="E5" s="79" t="s">
        <v>0</v>
      </c>
      <c r="F5" s="79" t="s">
        <v>1</v>
      </c>
      <c r="G5" s="79" t="s">
        <v>2</v>
      </c>
      <c r="H5" s="79" t="s">
        <v>3</v>
      </c>
      <c r="I5" s="82" t="s">
        <v>11</v>
      </c>
      <c r="J5" s="84" t="s">
        <v>12</v>
      </c>
      <c r="K5" s="79" t="s">
        <v>14</v>
      </c>
      <c r="L5" s="80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16.5" customHeight="1">
      <c r="A6" s="88"/>
      <c r="B6" s="81"/>
      <c r="C6" s="81"/>
      <c r="D6" s="81"/>
      <c r="E6" s="81"/>
      <c r="F6" s="81"/>
      <c r="G6" s="81"/>
      <c r="H6" s="81"/>
      <c r="I6" s="83"/>
      <c r="J6" s="85"/>
      <c r="K6" s="81"/>
      <c r="L6" s="81"/>
      <c r="M6" s="14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16" s="17" customFormat="1" ht="12.75">
      <c r="A7" s="41" t="s">
        <v>58</v>
      </c>
      <c r="B7" s="42">
        <f>C7+L7</f>
        <v>364498641</v>
      </c>
      <c r="C7" s="42">
        <f>D7+I7</f>
        <v>182249321</v>
      </c>
      <c r="D7" s="42">
        <f>E7+F7+G7+H7</f>
        <v>127574524</v>
      </c>
      <c r="E7" s="42"/>
      <c r="F7" s="42">
        <f>F8+F11</f>
        <v>0</v>
      </c>
      <c r="G7" s="42">
        <f>G8+G11</f>
        <v>127574524</v>
      </c>
      <c r="H7" s="42">
        <f>H8+H11</f>
        <v>0</v>
      </c>
      <c r="I7" s="23">
        <f>J7+K7</f>
        <v>54674797</v>
      </c>
      <c r="J7" s="23">
        <f>J8+J11</f>
        <v>54674797</v>
      </c>
      <c r="K7" s="23"/>
      <c r="L7" s="23">
        <f>L8+L11</f>
        <v>182249320</v>
      </c>
      <c r="M7" s="16"/>
      <c r="N7" s="16"/>
      <c r="O7" s="16"/>
      <c r="P7" s="16"/>
    </row>
    <row r="8" spans="1:16" s="17" customFormat="1" ht="12.75">
      <c r="A8" s="27" t="s">
        <v>67</v>
      </c>
      <c r="B8" s="15">
        <f>C8+L8</f>
        <v>240064495</v>
      </c>
      <c r="C8" s="15">
        <f>D8+I8</f>
        <v>120032248</v>
      </c>
      <c r="D8" s="15">
        <f>E8+F8+G8+H8</f>
        <v>84022573</v>
      </c>
      <c r="E8" s="15"/>
      <c r="F8" s="15"/>
      <c r="G8" s="15">
        <v>84022573</v>
      </c>
      <c r="H8" s="15"/>
      <c r="I8" s="15">
        <f>J8+K8</f>
        <v>36009675</v>
      </c>
      <c r="J8" s="15">
        <v>36009675</v>
      </c>
      <c r="K8" s="15"/>
      <c r="L8" s="15">
        <v>120032247</v>
      </c>
      <c r="M8" s="16"/>
      <c r="N8" s="16"/>
      <c r="O8" s="16"/>
      <c r="P8" s="16"/>
    </row>
    <row r="9" spans="1:16" s="32" customFormat="1" ht="12.75">
      <c r="A9" s="39" t="s">
        <v>59</v>
      </c>
      <c r="B9" s="24"/>
      <c r="C9" s="24"/>
      <c r="D9" s="24">
        <f>D8/B8</f>
        <v>0.34999999895861317</v>
      </c>
      <c r="E9" s="24"/>
      <c r="F9" s="24"/>
      <c r="G9" s="24">
        <f>G8/B8</f>
        <v>0.34999999895861317</v>
      </c>
      <c r="H9" s="24"/>
      <c r="I9" s="24">
        <f>I8/B8</f>
        <v>0.15000000312416045</v>
      </c>
      <c r="J9" s="24">
        <f>J8/B8</f>
        <v>0.15000000312416045</v>
      </c>
      <c r="K9" s="24"/>
      <c r="L9" s="24">
        <f>L8/B8</f>
        <v>0.4999999979172264</v>
      </c>
      <c r="M9" s="31"/>
      <c r="N9" s="31"/>
      <c r="O9" s="31"/>
      <c r="P9" s="31"/>
    </row>
    <row r="10" spans="1:16" s="32" customFormat="1" ht="12.75">
      <c r="A10" s="39" t="s">
        <v>20</v>
      </c>
      <c r="B10" s="24"/>
      <c r="C10" s="24"/>
      <c r="D10" s="24">
        <f>D8/C8</f>
        <v>0.6999999950013434</v>
      </c>
      <c r="E10" s="24"/>
      <c r="F10" s="24"/>
      <c r="G10" s="24"/>
      <c r="H10" s="24"/>
      <c r="I10" s="24">
        <f>I8/C8</f>
        <v>0.3000000049986567</v>
      </c>
      <c r="J10" s="24"/>
      <c r="K10" s="24"/>
      <c r="L10" s="24"/>
      <c r="M10" s="31"/>
      <c r="N10" s="31"/>
      <c r="O10" s="31"/>
      <c r="P10" s="31"/>
    </row>
    <row r="11" spans="1:16" s="17" customFormat="1" ht="12.75">
      <c r="A11" s="27" t="s">
        <v>68</v>
      </c>
      <c r="B11" s="15">
        <f>C11+L11</f>
        <v>124434146</v>
      </c>
      <c r="C11" s="15">
        <f>D11+I11</f>
        <v>62217073</v>
      </c>
      <c r="D11" s="15">
        <f>E11+F11+G11+H11</f>
        <v>43551951</v>
      </c>
      <c r="E11" s="15"/>
      <c r="F11" s="15"/>
      <c r="G11" s="15">
        <v>43551951</v>
      </c>
      <c r="H11" s="15"/>
      <c r="I11" s="15">
        <f>J11+K11</f>
        <v>18665122</v>
      </c>
      <c r="J11" s="15">
        <v>18665122</v>
      </c>
      <c r="K11" s="15"/>
      <c r="L11" s="15">
        <v>62217073</v>
      </c>
      <c r="M11" s="16"/>
      <c r="N11" s="16"/>
      <c r="O11" s="16"/>
      <c r="P11" s="16"/>
    </row>
    <row r="12" spans="1:16" s="32" customFormat="1" ht="12.75">
      <c r="A12" s="39" t="s">
        <v>59</v>
      </c>
      <c r="B12" s="24"/>
      <c r="C12" s="24"/>
      <c r="D12" s="24">
        <f>D11/B11</f>
        <v>0.34999999919636204</v>
      </c>
      <c r="E12" s="24"/>
      <c r="F12" s="24"/>
      <c r="G12" s="24">
        <f>G11/B11</f>
        <v>0.34999999919636204</v>
      </c>
      <c r="H12" s="24"/>
      <c r="I12" s="24">
        <f>I11/B11</f>
        <v>0.15000000080363793</v>
      </c>
      <c r="J12" s="24">
        <f>J11/B11</f>
        <v>0.15000000080363793</v>
      </c>
      <c r="K12" s="24"/>
      <c r="L12" s="24">
        <f>L11/B11</f>
        <v>0.5</v>
      </c>
      <c r="M12" s="31"/>
      <c r="N12" s="31"/>
      <c r="O12" s="31"/>
      <c r="P12" s="31"/>
    </row>
    <row r="13" spans="1:16" s="32" customFormat="1" ht="12.75">
      <c r="A13" s="39" t="s">
        <v>20</v>
      </c>
      <c r="B13" s="24"/>
      <c r="C13" s="24"/>
      <c r="D13" s="24">
        <f>D11/C11</f>
        <v>0.6999999983927241</v>
      </c>
      <c r="E13" s="24"/>
      <c r="F13" s="24"/>
      <c r="G13" s="24"/>
      <c r="H13" s="24"/>
      <c r="I13" s="24">
        <f>I11/C11</f>
        <v>0.30000000160727586</v>
      </c>
      <c r="J13" s="24"/>
      <c r="K13" s="24"/>
      <c r="L13" s="24"/>
      <c r="M13" s="31"/>
      <c r="N13" s="31"/>
      <c r="O13" s="31"/>
      <c r="P13" s="31"/>
    </row>
    <row r="14" spans="1:16" s="17" customFormat="1" ht="12.75">
      <c r="A14" s="41" t="s">
        <v>60</v>
      </c>
      <c r="B14" s="42">
        <f>C14+L14</f>
        <v>93313627</v>
      </c>
      <c r="C14" s="42">
        <f>D14+I14</f>
        <v>65003688</v>
      </c>
      <c r="D14" s="42">
        <f>E14+F14+G14+H14</f>
        <v>49007121</v>
      </c>
      <c r="E14" s="42"/>
      <c r="F14" s="42">
        <f>F15+F18+F21+F28+F31+F34</f>
        <v>0</v>
      </c>
      <c r="G14" s="42">
        <f>G15+G18+G21+G28+G31+G34</f>
        <v>47178056</v>
      </c>
      <c r="H14" s="42">
        <f>H15+H18+H21+H28+H31+H34</f>
        <v>1829065</v>
      </c>
      <c r="I14" s="23">
        <f>J14+K14</f>
        <v>15996567</v>
      </c>
      <c r="J14" s="23">
        <f>J15+J18+J21+J28+J31+J34</f>
        <v>15996567</v>
      </c>
      <c r="K14" s="23"/>
      <c r="L14" s="23">
        <f>L15+L18+L21+L28+L31+L34</f>
        <v>28309939</v>
      </c>
      <c r="M14" s="16"/>
      <c r="N14" s="16"/>
      <c r="O14" s="16"/>
      <c r="P14" s="16"/>
    </row>
    <row r="15" spans="1:16" s="17" customFormat="1" ht="25.5">
      <c r="A15" s="27" t="s">
        <v>69</v>
      </c>
      <c r="B15" s="15">
        <f>C15+L15</f>
        <v>8712271</v>
      </c>
      <c r="C15" s="15">
        <f>D15+I15</f>
        <v>4356135</v>
      </c>
      <c r="D15" s="15">
        <f>E15+F15+G15+H15</f>
        <v>3049295</v>
      </c>
      <c r="E15" s="15"/>
      <c r="F15" s="15"/>
      <c r="G15" s="15">
        <v>3049295</v>
      </c>
      <c r="H15" s="15"/>
      <c r="I15" s="15">
        <f>J15+K15</f>
        <v>1306840</v>
      </c>
      <c r="J15" s="15">
        <v>1306840</v>
      </c>
      <c r="K15" s="15"/>
      <c r="L15" s="15">
        <v>4356136</v>
      </c>
      <c r="M15" s="16"/>
      <c r="N15" s="16"/>
      <c r="O15" s="16"/>
      <c r="P15" s="16"/>
    </row>
    <row r="16" spans="1:16" s="32" customFormat="1" ht="12.75">
      <c r="A16" s="30" t="s">
        <v>59</v>
      </c>
      <c r="B16" s="24"/>
      <c r="C16" s="24"/>
      <c r="D16" s="24">
        <f>D15/B15</f>
        <v>0.3500000172170953</v>
      </c>
      <c r="E16" s="24"/>
      <c r="F16" s="24"/>
      <c r="G16" s="24">
        <f>G15/B15</f>
        <v>0.3500000172170953</v>
      </c>
      <c r="H16" s="24"/>
      <c r="I16" s="24">
        <f>I15/B15</f>
        <v>0.14999992539258708</v>
      </c>
      <c r="J16" s="24">
        <f>J15/B15</f>
        <v>0.14999992539258708</v>
      </c>
      <c r="K16" s="24"/>
      <c r="L16" s="24">
        <f>L15/B15</f>
        <v>0.5000000573903176</v>
      </c>
      <c r="M16" s="31"/>
      <c r="N16" s="31"/>
      <c r="O16" s="31"/>
      <c r="P16" s="31"/>
    </row>
    <row r="17" spans="1:16" s="32" customFormat="1" ht="12.75">
      <c r="A17" s="30" t="s">
        <v>20</v>
      </c>
      <c r="B17" s="24"/>
      <c r="C17" s="24"/>
      <c r="D17" s="24">
        <f>D15/C15</f>
        <v>0.7000001147806485</v>
      </c>
      <c r="E17" s="24"/>
      <c r="F17" s="24"/>
      <c r="G17" s="24"/>
      <c r="H17" s="24"/>
      <c r="I17" s="24">
        <f>I15/C15</f>
        <v>0.29999988521935156</v>
      </c>
      <c r="J17" s="24"/>
      <c r="K17" s="24"/>
      <c r="L17" s="24"/>
      <c r="M17" s="31"/>
      <c r="N17" s="31"/>
      <c r="O17" s="31"/>
      <c r="P17" s="31"/>
    </row>
    <row r="18" spans="1:16" s="17" customFormat="1" ht="12.75">
      <c r="A18" s="27" t="s">
        <v>73</v>
      </c>
      <c r="B18" s="15">
        <f>C18+L18</f>
        <v>8579825</v>
      </c>
      <c r="C18" s="15">
        <f>D18+I18</f>
        <v>8150834</v>
      </c>
      <c r="D18" s="15">
        <f>E18+F18+G18+H18</f>
        <v>6434868</v>
      </c>
      <c r="E18" s="15"/>
      <c r="F18" s="15"/>
      <c r="G18" s="15">
        <v>6434868</v>
      </c>
      <c r="H18" s="15"/>
      <c r="I18" s="15">
        <f>J18+K18</f>
        <v>1715966</v>
      </c>
      <c r="J18" s="15">
        <v>1715966</v>
      </c>
      <c r="K18" s="15"/>
      <c r="L18" s="15">
        <v>428991</v>
      </c>
      <c r="M18" s="16"/>
      <c r="N18" s="16"/>
      <c r="O18" s="16"/>
      <c r="P18" s="16"/>
    </row>
    <row r="19" spans="1:16" s="32" customFormat="1" ht="12.75">
      <c r="A19" s="30" t="s">
        <v>59</v>
      </c>
      <c r="B19" s="24"/>
      <c r="C19" s="24"/>
      <c r="D19" s="24">
        <f>D18/B18</f>
        <v>0.7499999125856297</v>
      </c>
      <c r="E19" s="24"/>
      <c r="F19" s="24"/>
      <c r="G19" s="24">
        <f>G18/B18</f>
        <v>0.7499999125856297</v>
      </c>
      <c r="H19" s="24"/>
      <c r="I19" s="24">
        <f>I18/B18</f>
        <v>0.20000011655249378</v>
      </c>
      <c r="J19" s="24">
        <f>J18/B18</f>
        <v>0.20000011655249378</v>
      </c>
      <c r="K19" s="24"/>
      <c r="L19" s="24">
        <f>L18/B18</f>
        <v>0.049999970861876554</v>
      </c>
      <c r="M19" s="31"/>
      <c r="N19" s="31"/>
      <c r="O19" s="31"/>
      <c r="P19" s="31"/>
    </row>
    <row r="20" spans="1:16" s="32" customFormat="1" ht="12.75">
      <c r="A20" s="30" t="s">
        <v>20</v>
      </c>
      <c r="B20" s="24"/>
      <c r="C20" s="24"/>
      <c r="D20" s="24">
        <f>D18/C18</f>
        <v>0.7894735679808962</v>
      </c>
      <c r="E20" s="24"/>
      <c r="F20" s="24"/>
      <c r="G20" s="24"/>
      <c r="H20" s="24"/>
      <c r="I20" s="24">
        <f>I18/C18</f>
        <v>0.21052643201910382</v>
      </c>
      <c r="J20" s="24"/>
      <c r="K20" s="24"/>
      <c r="L20" s="24"/>
      <c r="M20" s="31"/>
      <c r="N20" s="31"/>
      <c r="O20" s="31"/>
      <c r="P20" s="31"/>
    </row>
    <row r="21" spans="1:16" s="17" customFormat="1" ht="12.75">
      <c r="A21" s="27" t="s">
        <v>70</v>
      </c>
      <c r="B21" s="15">
        <f>C21+L21</f>
        <v>5225900</v>
      </c>
      <c r="C21" s="15">
        <f>D21+I21</f>
        <v>2612950</v>
      </c>
      <c r="D21" s="15">
        <f>E21+F21+G21+H21</f>
        <v>1829065</v>
      </c>
      <c r="E21" s="15"/>
      <c r="F21" s="15"/>
      <c r="G21" s="15"/>
      <c r="H21" s="15">
        <v>1829065</v>
      </c>
      <c r="I21" s="15">
        <f>J21+K21</f>
        <v>783885</v>
      </c>
      <c r="J21" s="15">
        <v>783885</v>
      </c>
      <c r="K21" s="15"/>
      <c r="L21" s="15">
        <v>2612950</v>
      </c>
      <c r="M21" s="16"/>
      <c r="N21" s="16"/>
      <c r="O21" s="16"/>
      <c r="P21" s="16"/>
    </row>
    <row r="22" spans="1:16" s="17" customFormat="1" ht="12.75">
      <c r="A22" s="27" t="s">
        <v>112</v>
      </c>
      <c r="B22" s="15">
        <v>2090358</v>
      </c>
      <c r="C22" s="15">
        <f>D22+I22</f>
        <v>1045179</v>
      </c>
      <c r="D22" s="15">
        <v>731625</v>
      </c>
      <c r="E22" s="15"/>
      <c r="F22" s="15"/>
      <c r="G22" s="15"/>
      <c r="H22" s="15">
        <v>731625</v>
      </c>
      <c r="I22" s="15">
        <v>313554</v>
      </c>
      <c r="J22" s="15">
        <v>313554</v>
      </c>
      <c r="K22" s="15"/>
      <c r="L22" s="15">
        <v>1045179</v>
      </c>
      <c r="M22" s="16"/>
      <c r="N22" s="16"/>
      <c r="O22" s="16"/>
      <c r="P22" s="16"/>
    </row>
    <row r="23" spans="1:16" s="32" customFormat="1" ht="12.75">
      <c r="A23" s="30" t="s">
        <v>59</v>
      </c>
      <c r="B23" s="15"/>
      <c r="C23" s="24"/>
      <c r="D23" s="24">
        <f>D22/B22</f>
        <v>0.3499998564839133</v>
      </c>
      <c r="E23" s="24"/>
      <c r="F23" s="24"/>
      <c r="G23" s="24"/>
      <c r="H23" s="24">
        <f>H22/B22</f>
        <v>0.3499998564839133</v>
      </c>
      <c r="I23" s="24">
        <f>I22/B22</f>
        <v>0.15000014351608673</v>
      </c>
      <c r="J23" s="24">
        <f>J22/B22</f>
        <v>0.15000014351608673</v>
      </c>
      <c r="K23" s="24"/>
      <c r="L23" s="24">
        <f>L22/B22</f>
        <v>0.5</v>
      </c>
      <c r="M23" s="31"/>
      <c r="N23" s="31"/>
      <c r="O23" s="31"/>
      <c r="P23" s="31"/>
    </row>
    <row r="24" spans="1:16" s="32" customFormat="1" ht="12.75">
      <c r="A24" s="30" t="s">
        <v>20</v>
      </c>
      <c r="B24" s="15"/>
      <c r="C24" s="24"/>
      <c r="D24" s="24">
        <f>D21/C21</f>
        <v>0.7</v>
      </c>
      <c r="E24" s="24"/>
      <c r="F24" s="24"/>
      <c r="G24" s="24"/>
      <c r="H24" s="24"/>
      <c r="I24" s="24">
        <f>I22/C22</f>
        <v>0.30000028703217346</v>
      </c>
      <c r="J24" s="24"/>
      <c r="K24" s="24"/>
      <c r="L24" s="24"/>
      <c r="M24" s="31"/>
      <c r="N24" s="31"/>
      <c r="O24" s="31"/>
      <c r="P24" s="31"/>
    </row>
    <row r="25" spans="1:16" s="32" customFormat="1" ht="12.75">
      <c r="A25" s="27" t="s">
        <v>113</v>
      </c>
      <c r="B25" s="15">
        <v>3135542</v>
      </c>
      <c r="C25" s="15">
        <f>D25+I25</f>
        <v>1567771</v>
      </c>
      <c r="D25" s="15">
        <v>1097440</v>
      </c>
      <c r="E25" s="15"/>
      <c r="F25" s="15"/>
      <c r="G25" s="15"/>
      <c r="H25" s="15">
        <v>1097440</v>
      </c>
      <c r="I25" s="15">
        <v>470331</v>
      </c>
      <c r="J25" s="15">
        <v>470331</v>
      </c>
      <c r="K25" s="15"/>
      <c r="L25" s="15">
        <v>1567771</v>
      </c>
      <c r="M25" s="31"/>
      <c r="N25" s="31"/>
      <c r="O25" s="31"/>
      <c r="P25" s="31"/>
    </row>
    <row r="26" spans="1:16" s="32" customFormat="1" ht="12.75">
      <c r="A26" s="30" t="s">
        <v>59</v>
      </c>
      <c r="B26" s="15"/>
      <c r="C26" s="24"/>
      <c r="D26" s="24">
        <f>D25/B25</f>
        <v>0.35000009567723855</v>
      </c>
      <c r="E26" s="24"/>
      <c r="F26" s="24"/>
      <c r="G26" s="24"/>
      <c r="H26" s="24">
        <f>H25/B25</f>
        <v>0.35000009567723855</v>
      </c>
      <c r="I26" s="24">
        <f>I25/B25</f>
        <v>0.14999990432276142</v>
      </c>
      <c r="J26" s="24">
        <f>J25/B25</f>
        <v>0.14999990432276142</v>
      </c>
      <c r="K26" s="24"/>
      <c r="L26" s="24">
        <f>L25/B25</f>
        <v>0.5</v>
      </c>
      <c r="M26" s="31"/>
      <c r="N26" s="31"/>
      <c r="O26" s="31"/>
      <c r="P26" s="31"/>
    </row>
    <row r="27" spans="1:16" s="32" customFormat="1" ht="12.75">
      <c r="A27" s="30" t="s">
        <v>20</v>
      </c>
      <c r="B27" s="15"/>
      <c r="C27" s="24"/>
      <c r="D27" s="24">
        <f>D25/C25</f>
        <v>0.7000001913544771</v>
      </c>
      <c r="E27" s="24"/>
      <c r="F27" s="24"/>
      <c r="G27" s="24"/>
      <c r="H27" s="24"/>
      <c r="I27" s="24">
        <f>I25/C25</f>
        <v>0.29999980864552284</v>
      </c>
      <c r="J27" s="24"/>
      <c r="K27" s="24"/>
      <c r="L27" s="24"/>
      <c r="M27" s="31"/>
      <c r="N27" s="31"/>
      <c r="O27" s="31"/>
      <c r="P27" s="31"/>
    </row>
    <row r="28" spans="1:16" s="17" customFormat="1" ht="25.5">
      <c r="A28" s="27" t="s">
        <v>71</v>
      </c>
      <c r="B28" s="15">
        <f>C28+L28</f>
        <v>26533156</v>
      </c>
      <c r="C28" s="15">
        <f>D28+I28</f>
        <v>26533156</v>
      </c>
      <c r="D28" s="15">
        <f>E28+F28+G28+H28</f>
        <v>21226525</v>
      </c>
      <c r="E28" s="15"/>
      <c r="F28" s="15"/>
      <c r="G28" s="15">
        <v>21226525</v>
      </c>
      <c r="H28" s="15"/>
      <c r="I28" s="15">
        <f>J28+K28</f>
        <v>5306631</v>
      </c>
      <c r="J28" s="15">
        <v>5306631</v>
      </c>
      <c r="K28" s="15"/>
      <c r="L28" s="15"/>
      <c r="M28" s="16"/>
      <c r="N28" s="16"/>
      <c r="O28" s="16"/>
      <c r="P28" s="16"/>
    </row>
    <row r="29" spans="1:16" s="32" customFormat="1" ht="12.75">
      <c r="A29" s="30" t="s">
        <v>59</v>
      </c>
      <c r="B29" s="15"/>
      <c r="C29" s="24"/>
      <c r="D29" s="24">
        <f>D28/B28</f>
        <v>0.8000000075377388</v>
      </c>
      <c r="E29" s="24"/>
      <c r="F29" s="24"/>
      <c r="G29" s="24">
        <f>G28/B28</f>
        <v>0.8000000075377388</v>
      </c>
      <c r="H29" s="24"/>
      <c r="I29" s="24">
        <f>I28/B28</f>
        <v>0.1999999924622612</v>
      </c>
      <c r="J29" s="24">
        <f>J28/B28</f>
        <v>0.1999999924622612</v>
      </c>
      <c r="K29" s="24"/>
      <c r="L29" s="24">
        <f>L28/B28</f>
        <v>0</v>
      </c>
      <c r="M29" s="31"/>
      <c r="N29" s="31"/>
      <c r="O29" s="31"/>
      <c r="P29" s="31"/>
    </row>
    <row r="30" spans="1:16" s="32" customFormat="1" ht="12.75">
      <c r="A30" s="30" t="s">
        <v>20</v>
      </c>
      <c r="B30" s="15"/>
      <c r="C30" s="24"/>
      <c r="D30" s="24">
        <f>D28/C28</f>
        <v>0.8000000075377388</v>
      </c>
      <c r="E30" s="24"/>
      <c r="F30" s="24"/>
      <c r="G30" s="24"/>
      <c r="H30" s="24"/>
      <c r="I30" s="24">
        <f>I28/C28</f>
        <v>0.1999999924622612</v>
      </c>
      <c r="J30" s="24"/>
      <c r="K30" s="24"/>
      <c r="L30" s="24"/>
      <c r="M30" s="31"/>
      <c r="N30" s="31"/>
      <c r="O30" s="31"/>
      <c r="P30" s="31"/>
    </row>
    <row r="31" spans="1:16" s="17" customFormat="1" ht="12.75">
      <c r="A31" s="27" t="s">
        <v>72</v>
      </c>
      <c r="B31" s="15">
        <f>C31+L31</f>
        <v>41823723</v>
      </c>
      <c r="C31" s="15">
        <f>D31+I31</f>
        <v>20911861</v>
      </c>
      <c r="D31" s="15">
        <f>E31+F31+G31+H31</f>
        <v>14638303</v>
      </c>
      <c r="E31" s="15"/>
      <c r="F31" s="15"/>
      <c r="G31" s="15">
        <v>14638303</v>
      </c>
      <c r="H31" s="15"/>
      <c r="I31" s="15">
        <f>J31+K31</f>
        <v>6273558</v>
      </c>
      <c r="J31" s="15">
        <v>6273558</v>
      </c>
      <c r="K31" s="15"/>
      <c r="L31" s="15">
        <v>20911862</v>
      </c>
      <c r="M31" s="16"/>
      <c r="N31" s="16"/>
      <c r="O31" s="16"/>
      <c r="P31" s="16"/>
    </row>
    <row r="32" spans="1:16" s="32" customFormat="1" ht="12.75">
      <c r="A32" s="30" t="s">
        <v>59</v>
      </c>
      <c r="B32" s="15"/>
      <c r="C32" s="24"/>
      <c r="D32" s="24">
        <f>D31/B31</f>
        <v>0.3499999988045062</v>
      </c>
      <c r="E32" s="24"/>
      <c r="F32" s="24"/>
      <c r="G32" s="24">
        <f>G31/B31</f>
        <v>0.3499999988045062</v>
      </c>
      <c r="H32" s="24"/>
      <c r="I32" s="24">
        <f>I31/B31</f>
        <v>0.14999998924055613</v>
      </c>
      <c r="J32" s="24">
        <f>J31/B31</f>
        <v>0.14999998924055613</v>
      </c>
      <c r="K32" s="24"/>
      <c r="L32" s="24">
        <f>L31/B31</f>
        <v>0.5000000119549376</v>
      </c>
      <c r="M32" s="31"/>
      <c r="N32" s="31"/>
      <c r="O32" s="31"/>
      <c r="P32" s="31"/>
    </row>
    <row r="33" spans="1:16" s="32" customFormat="1" ht="12.75">
      <c r="A33" s="30" t="s">
        <v>20</v>
      </c>
      <c r="B33" s="15"/>
      <c r="C33" s="24"/>
      <c r="D33" s="24">
        <f>D31/C31</f>
        <v>0.7000000143459255</v>
      </c>
      <c r="E33" s="24"/>
      <c r="F33" s="24"/>
      <c r="G33" s="24"/>
      <c r="H33" s="24"/>
      <c r="I33" s="24">
        <f>I31/C31</f>
        <v>0.2999999856540745</v>
      </c>
      <c r="J33" s="24"/>
      <c r="K33" s="24"/>
      <c r="L33" s="24"/>
      <c r="M33" s="31"/>
      <c r="N33" s="31"/>
      <c r="O33" s="31"/>
      <c r="P33" s="31"/>
    </row>
    <row r="34" spans="1:16" s="17" customFormat="1" ht="12.75">
      <c r="A34" s="27" t="s">
        <v>74</v>
      </c>
      <c r="B34" s="15">
        <f>C34+L34</f>
        <v>2438752</v>
      </c>
      <c r="C34" s="15">
        <f>D34+I34</f>
        <v>2438752</v>
      </c>
      <c r="D34" s="15">
        <f>E34+F34+G34+H34</f>
        <v>1829065</v>
      </c>
      <c r="E34" s="15"/>
      <c r="F34" s="15"/>
      <c r="G34" s="15">
        <v>1829065</v>
      </c>
      <c r="H34" s="15"/>
      <c r="I34" s="15">
        <f>J34+K34</f>
        <v>609687</v>
      </c>
      <c r="J34" s="15">
        <v>609687</v>
      </c>
      <c r="K34" s="15"/>
      <c r="L34" s="15"/>
      <c r="M34" s="16"/>
      <c r="N34" s="16"/>
      <c r="O34" s="16"/>
      <c r="P34" s="16"/>
    </row>
    <row r="35" spans="1:16" s="32" customFormat="1" ht="12.75">
      <c r="A35" s="30" t="s">
        <v>59</v>
      </c>
      <c r="B35" s="24"/>
      <c r="C35" s="24"/>
      <c r="D35" s="24">
        <f>D34/B34</f>
        <v>0.7500004100457939</v>
      </c>
      <c r="E35" s="24"/>
      <c r="F35" s="24"/>
      <c r="G35" s="24">
        <f>G34/B34</f>
        <v>0.7500004100457939</v>
      </c>
      <c r="H35" s="24"/>
      <c r="I35" s="24">
        <f>I34/B34</f>
        <v>0.2499995899542061</v>
      </c>
      <c r="J35" s="24">
        <f>J34/B34</f>
        <v>0.2499995899542061</v>
      </c>
      <c r="K35" s="24"/>
      <c r="L35" s="24">
        <f>L34/B34</f>
        <v>0</v>
      </c>
      <c r="M35" s="31"/>
      <c r="N35" s="31"/>
      <c r="O35" s="31"/>
      <c r="P35" s="31"/>
    </row>
    <row r="36" spans="1:16" s="32" customFormat="1" ht="12.75">
      <c r="A36" s="30" t="s">
        <v>20</v>
      </c>
      <c r="B36" s="24"/>
      <c r="C36" s="24"/>
      <c r="D36" s="24">
        <f>D34/C34</f>
        <v>0.7500004100457939</v>
      </c>
      <c r="E36" s="24"/>
      <c r="F36" s="24"/>
      <c r="G36" s="24"/>
      <c r="H36" s="24"/>
      <c r="I36" s="24">
        <f>I34/C34</f>
        <v>0.2499995899542061</v>
      </c>
      <c r="J36" s="24"/>
      <c r="K36" s="24"/>
      <c r="L36" s="24"/>
      <c r="M36" s="31"/>
      <c r="N36" s="31"/>
      <c r="O36" s="31"/>
      <c r="P36" s="31"/>
    </row>
    <row r="37" spans="1:16" s="17" customFormat="1" ht="12.75">
      <c r="A37" s="41" t="s">
        <v>75</v>
      </c>
      <c r="B37" s="42">
        <f>C37+L37</f>
        <v>8541790</v>
      </c>
      <c r="C37" s="42">
        <f>D37+I37</f>
        <v>8541790</v>
      </c>
      <c r="D37" s="42">
        <f>E37+F37+G37+H37</f>
        <v>6406342</v>
      </c>
      <c r="E37" s="42"/>
      <c r="F37" s="42"/>
      <c r="G37" s="42">
        <v>6406342</v>
      </c>
      <c r="H37" s="42"/>
      <c r="I37" s="23">
        <f>J37+K37</f>
        <v>2135448</v>
      </c>
      <c r="J37" s="23">
        <v>2135448</v>
      </c>
      <c r="K37" s="23"/>
      <c r="L37" s="23"/>
      <c r="M37" s="16"/>
      <c r="N37" s="16"/>
      <c r="O37" s="16"/>
      <c r="P37" s="16"/>
    </row>
    <row r="38" spans="1:16" s="38" customFormat="1" ht="12.75">
      <c r="A38" s="30" t="s">
        <v>19</v>
      </c>
      <c r="B38" s="24"/>
      <c r="C38" s="24"/>
      <c r="D38" s="24">
        <f>D37/B37</f>
        <v>0.7499999414642599</v>
      </c>
      <c r="E38" s="24"/>
      <c r="F38" s="24"/>
      <c r="G38" s="24">
        <f>G37/B37</f>
        <v>0.7499999414642599</v>
      </c>
      <c r="H38" s="24"/>
      <c r="I38" s="24">
        <f>I37/B37</f>
        <v>0.25000005853574014</v>
      </c>
      <c r="J38" s="24">
        <f>J37/B37</f>
        <v>0.25000005853574014</v>
      </c>
      <c r="K38" s="24"/>
      <c r="L38" s="24">
        <f>L37/B37</f>
        <v>0</v>
      </c>
      <c r="M38" s="37"/>
      <c r="N38" s="37"/>
      <c r="O38" s="37"/>
      <c r="P38" s="37"/>
    </row>
    <row r="39" spans="1:16" s="38" customFormat="1" ht="12.75">
      <c r="A39" s="35" t="s">
        <v>20</v>
      </c>
      <c r="B39" s="36"/>
      <c r="C39" s="36"/>
      <c r="D39" s="36">
        <f>D37/C37</f>
        <v>0.7499999414642599</v>
      </c>
      <c r="E39" s="36"/>
      <c r="F39" s="36"/>
      <c r="G39" s="36"/>
      <c r="H39" s="36"/>
      <c r="I39" s="36">
        <f>I37/C37</f>
        <v>0.25000005853574014</v>
      </c>
      <c r="J39" s="36"/>
      <c r="K39" s="36"/>
      <c r="L39" s="36"/>
      <c r="M39" s="37"/>
      <c r="N39" s="37"/>
      <c r="O39" s="37"/>
      <c r="P39" s="37"/>
    </row>
    <row r="40" spans="1:16" s="43" customFormat="1" ht="12.75">
      <c r="A40" s="41" t="s">
        <v>15</v>
      </c>
      <c r="B40" s="42">
        <f>C40+L40</f>
        <v>466354058</v>
      </c>
      <c r="C40" s="42">
        <f>D40+I40</f>
        <v>255794799</v>
      </c>
      <c r="D40" s="42">
        <f>D37+D14+D7</f>
        <v>182987987</v>
      </c>
      <c r="E40" s="42">
        <f>E37+E14+E7</f>
        <v>0</v>
      </c>
      <c r="F40" s="42">
        <f>F37+F14+F7</f>
        <v>0</v>
      </c>
      <c r="G40" s="42">
        <f>G37+G14+G7</f>
        <v>181158922</v>
      </c>
      <c r="H40" s="42">
        <f>H37+H14+H7</f>
        <v>1829065</v>
      </c>
      <c r="I40" s="23">
        <f>J40+K40</f>
        <v>72806812</v>
      </c>
      <c r="J40" s="23">
        <f>J37+J14+J7</f>
        <v>72806812</v>
      </c>
      <c r="K40" s="23"/>
      <c r="L40" s="23">
        <f>L37+L14+L7</f>
        <v>210559259</v>
      </c>
      <c r="M40" s="19"/>
      <c r="N40" s="19"/>
      <c r="O40" s="19"/>
      <c r="P40" s="19"/>
    </row>
    <row r="41" spans="1:16" s="38" customFormat="1" ht="12.75">
      <c r="A41" s="47" t="s">
        <v>19</v>
      </c>
      <c r="B41" s="48"/>
      <c r="C41" s="51">
        <f>C40/B40</f>
        <v>0.5484991383949746</v>
      </c>
      <c r="D41" s="51">
        <f>D40/B40</f>
        <v>0.39237996080651666</v>
      </c>
      <c r="E41" s="51"/>
      <c r="F41" s="51"/>
      <c r="G41" s="51">
        <f>G40/B40</f>
        <v>0.3884579085189391</v>
      </c>
      <c r="H41" s="51"/>
      <c r="I41" s="51">
        <f>I40/B40</f>
        <v>0.15611917758845792</v>
      </c>
      <c r="J41" s="51">
        <f>J40/B40</f>
        <v>0.15611917758845792</v>
      </c>
      <c r="K41" s="51"/>
      <c r="L41" s="51">
        <f>L40/B40</f>
        <v>0.45150086160502545</v>
      </c>
      <c r="M41" s="37"/>
      <c r="N41" s="37"/>
      <c r="O41" s="37"/>
      <c r="P41" s="37"/>
    </row>
    <row r="42" spans="1:16" s="38" customFormat="1" ht="12.75">
      <c r="A42" s="49" t="s">
        <v>20</v>
      </c>
      <c r="B42" s="50"/>
      <c r="C42" s="52"/>
      <c r="D42" s="52">
        <f>D40/C40</f>
        <v>0.7153702409719441</v>
      </c>
      <c r="E42" s="52"/>
      <c r="F42" s="52"/>
      <c r="G42" s="52"/>
      <c r="H42" s="52"/>
      <c r="I42" s="52">
        <f>I40/C40</f>
        <v>0.28462975902805593</v>
      </c>
      <c r="J42" s="52"/>
      <c r="K42" s="52"/>
      <c r="L42" s="52"/>
      <c r="M42" s="37"/>
      <c r="N42" s="37"/>
      <c r="O42" s="37"/>
      <c r="P42" s="37"/>
    </row>
    <row r="43" spans="2:12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13">
    <mergeCell ref="I5:I6"/>
    <mergeCell ref="J5:J6"/>
    <mergeCell ref="K5:K6"/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1.08" bottom="0.3937007874015748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Y62"/>
  <sheetViews>
    <sheetView view="pageBreakPreview" zoomScaleNormal="75" zoomScaleSheetLayoutView="100" workbookViewId="0" topLeftCell="A1">
      <selection activeCell="A2" sqref="A2"/>
    </sheetView>
  </sheetViews>
  <sheetFormatPr defaultColWidth="9.140625" defaultRowHeight="12.75"/>
  <cols>
    <col min="1" max="1" width="70.7109375" style="29" customWidth="1"/>
    <col min="2" max="2" width="11.00390625" style="0" customWidth="1"/>
    <col min="3" max="3" width="10.8515625" style="0" customWidth="1"/>
    <col min="4" max="4" width="11.57421875" style="0" customWidth="1"/>
    <col min="5" max="5" width="12.7109375" style="0" bestFit="1" customWidth="1"/>
    <col min="6" max="7" width="9.7109375" style="0" customWidth="1"/>
    <col min="8" max="8" width="9.8515625" style="0" customWidth="1"/>
    <col min="9" max="9" width="11.140625" style="0" customWidth="1"/>
    <col min="10" max="11" width="11.0039062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2" spans="1:12" s="46" customFormat="1" ht="18">
      <c r="A2" s="44" t="s">
        <v>117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2.75">
      <c r="A3" s="26"/>
      <c r="B3" s="2"/>
      <c r="C3" s="2"/>
      <c r="D3" s="2"/>
      <c r="E3" s="2"/>
      <c r="F3" s="2"/>
      <c r="G3" s="2"/>
      <c r="H3" s="2"/>
      <c r="I3" s="2"/>
      <c r="J3" s="2"/>
      <c r="K3" s="2" t="s">
        <v>6</v>
      </c>
      <c r="L3" s="2"/>
    </row>
    <row r="4" spans="1:25" ht="12.75" customHeight="1">
      <c r="A4" s="91" t="s">
        <v>4</v>
      </c>
      <c r="B4" s="79" t="s">
        <v>15</v>
      </c>
      <c r="C4" s="89" t="s">
        <v>17</v>
      </c>
      <c r="D4" s="90"/>
      <c r="E4" s="90"/>
      <c r="F4" s="90"/>
      <c r="G4" s="90"/>
      <c r="H4" s="90"/>
      <c r="I4" s="90"/>
      <c r="J4" s="90"/>
      <c r="K4" s="90"/>
      <c r="L4" s="79" t="s">
        <v>13</v>
      </c>
      <c r="M4" s="4"/>
      <c r="N4" s="4"/>
      <c r="O4" s="4"/>
      <c r="P4" s="5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>
      <c r="A5" s="92"/>
      <c r="B5" s="80"/>
      <c r="C5" s="79" t="s">
        <v>7</v>
      </c>
      <c r="D5" s="7" t="s">
        <v>8</v>
      </c>
      <c r="E5" s="8"/>
      <c r="F5" s="8"/>
      <c r="G5" s="8"/>
      <c r="H5" s="9"/>
      <c r="I5" s="10" t="s">
        <v>10</v>
      </c>
      <c r="J5" s="11"/>
      <c r="K5" s="11"/>
      <c r="L5" s="80"/>
      <c r="M5" s="12"/>
      <c r="N5" s="13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>
      <c r="A6" s="92"/>
      <c r="B6" s="80"/>
      <c r="C6" s="80"/>
      <c r="D6" s="79" t="s">
        <v>9</v>
      </c>
      <c r="E6" s="79" t="s">
        <v>0</v>
      </c>
      <c r="F6" s="79" t="s">
        <v>1</v>
      </c>
      <c r="G6" s="79" t="s">
        <v>2</v>
      </c>
      <c r="H6" s="79" t="s">
        <v>3</v>
      </c>
      <c r="I6" s="82" t="s">
        <v>11</v>
      </c>
      <c r="J6" s="84" t="s">
        <v>12</v>
      </c>
      <c r="K6" s="79" t="s">
        <v>14</v>
      </c>
      <c r="L6" s="80"/>
      <c r="M6" s="12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25" ht="6" customHeight="1">
      <c r="A7" s="93"/>
      <c r="B7" s="81"/>
      <c r="C7" s="81"/>
      <c r="D7" s="81"/>
      <c r="E7" s="81"/>
      <c r="F7" s="81"/>
      <c r="G7" s="81"/>
      <c r="H7" s="81"/>
      <c r="I7" s="83"/>
      <c r="J7" s="85"/>
      <c r="K7" s="81"/>
      <c r="L7" s="81"/>
      <c r="M7" s="14"/>
      <c r="N7" s="12"/>
      <c r="O7" s="12"/>
      <c r="P7" s="12"/>
      <c r="Q7" s="6"/>
      <c r="R7" s="6"/>
      <c r="S7" s="6"/>
      <c r="T7" s="6"/>
      <c r="U7" s="6"/>
      <c r="V7" s="6"/>
      <c r="W7" s="6"/>
      <c r="X7" s="6"/>
      <c r="Y7" s="6"/>
    </row>
    <row r="8" spans="1:16" s="43" customFormat="1" ht="12.75">
      <c r="A8" s="41" t="s">
        <v>16</v>
      </c>
      <c r="B8" s="42">
        <f>C8+L8</f>
        <v>274958659.9160653</v>
      </c>
      <c r="C8" s="42">
        <f>D8+I8</f>
        <v>274958659.9160653</v>
      </c>
      <c r="D8" s="42">
        <f>E8+F8+G8+H8</f>
        <v>206218995</v>
      </c>
      <c r="E8" s="42">
        <f>E9+E12+E15</f>
        <v>206218995</v>
      </c>
      <c r="F8" s="42"/>
      <c r="G8" s="42"/>
      <c r="H8" s="42"/>
      <c r="I8" s="23">
        <f>J8+K8</f>
        <v>68739664.91606528</v>
      </c>
      <c r="J8" s="23">
        <f>J9+J12+J15</f>
        <v>68739664.91606528</v>
      </c>
      <c r="K8" s="23"/>
      <c r="L8" s="23"/>
      <c r="M8" s="19"/>
      <c r="N8" s="19"/>
      <c r="O8" s="19"/>
      <c r="P8" s="19"/>
    </row>
    <row r="9" spans="1:16" s="17" customFormat="1" ht="12.75">
      <c r="A9" s="27" t="s">
        <v>18</v>
      </c>
      <c r="B9" s="15">
        <f>C9+L9</f>
        <v>89580873</v>
      </c>
      <c r="C9" s="15">
        <f>D9+I9</f>
        <v>89580873</v>
      </c>
      <c r="D9" s="15">
        <f>E9+F9+G9+H9</f>
        <v>67185655</v>
      </c>
      <c r="E9" s="15">
        <v>67185655</v>
      </c>
      <c r="F9" s="15"/>
      <c r="G9" s="15"/>
      <c r="H9" s="15"/>
      <c r="I9" s="15">
        <f>J9+K9</f>
        <v>22395218</v>
      </c>
      <c r="J9" s="15">
        <v>22395218</v>
      </c>
      <c r="K9" s="15"/>
      <c r="L9" s="15"/>
      <c r="M9" s="16"/>
      <c r="N9" s="16"/>
      <c r="O9" s="16"/>
      <c r="P9" s="16"/>
    </row>
    <row r="10" spans="1:16" s="55" customFormat="1" ht="12.75">
      <c r="A10" s="53" t="s">
        <v>19</v>
      </c>
      <c r="B10" s="25"/>
      <c r="C10" s="25"/>
      <c r="D10" s="25">
        <f>D9/B9</f>
        <v>0.7500000027907743</v>
      </c>
      <c r="E10" s="25">
        <f>E9/B9</f>
        <v>0.7500000027907743</v>
      </c>
      <c r="F10" s="25"/>
      <c r="G10" s="25"/>
      <c r="H10" s="25"/>
      <c r="I10" s="25">
        <f>I9/B9</f>
        <v>0.24999999720922567</v>
      </c>
      <c r="J10" s="25">
        <f>J9/B9</f>
        <v>0.24999999720922567</v>
      </c>
      <c r="K10" s="25">
        <f>K9/B9</f>
        <v>0</v>
      </c>
      <c r="L10" s="25">
        <f>L9/B9</f>
        <v>0</v>
      </c>
      <c r="M10" s="54"/>
      <c r="N10" s="54"/>
      <c r="O10" s="54"/>
      <c r="P10" s="54"/>
    </row>
    <row r="11" spans="1:16" s="55" customFormat="1" ht="12.75">
      <c r="A11" s="53" t="s">
        <v>20</v>
      </c>
      <c r="B11" s="25"/>
      <c r="C11" s="25"/>
      <c r="D11" s="25">
        <f>D9/C9</f>
        <v>0.7500000027907743</v>
      </c>
      <c r="E11" s="25"/>
      <c r="F11" s="25"/>
      <c r="G11" s="25"/>
      <c r="H11" s="25"/>
      <c r="I11" s="25">
        <f>I9/C9</f>
        <v>0.24999999720922567</v>
      </c>
      <c r="J11" s="25"/>
      <c r="K11" s="25"/>
      <c r="L11" s="25"/>
      <c r="M11" s="54"/>
      <c r="N11" s="54"/>
      <c r="O11" s="54"/>
      <c r="P11" s="54"/>
    </row>
    <row r="12" spans="1:16" s="17" customFormat="1" ht="12.75">
      <c r="A12" s="27" t="s">
        <v>21</v>
      </c>
      <c r="B12" s="15">
        <f>C12+L12</f>
        <v>182325538</v>
      </c>
      <c r="C12" s="15">
        <f>D12+I12</f>
        <v>182325538</v>
      </c>
      <c r="D12" s="15">
        <f>E12+F12+G12+H12</f>
        <v>136744153</v>
      </c>
      <c r="E12" s="15">
        <v>136744153</v>
      </c>
      <c r="F12" s="15"/>
      <c r="G12" s="15"/>
      <c r="H12" s="15"/>
      <c r="I12" s="15">
        <f>J12+K12</f>
        <v>45581385</v>
      </c>
      <c r="J12" s="15">
        <v>45581385</v>
      </c>
      <c r="K12" s="15"/>
      <c r="L12" s="15"/>
      <c r="M12" s="16"/>
      <c r="N12" s="16"/>
      <c r="O12" s="16"/>
      <c r="P12" s="16"/>
    </row>
    <row r="13" spans="1:16" s="55" customFormat="1" ht="12.75">
      <c r="A13" s="53" t="s">
        <v>19</v>
      </c>
      <c r="B13" s="25"/>
      <c r="C13" s="25"/>
      <c r="D13" s="25">
        <f>D12/B12</f>
        <v>0.7499999972576524</v>
      </c>
      <c r="E13" s="25">
        <f>E12/B12</f>
        <v>0.7499999972576524</v>
      </c>
      <c r="F13" s="25"/>
      <c r="G13" s="25"/>
      <c r="H13" s="25"/>
      <c r="I13" s="25">
        <f>I12/B12</f>
        <v>0.25000000274234757</v>
      </c>
      <c r="J13" s="25">
        <f>J12/B12</f>
        <v>0.25000000274234757</v>
      </c>
      <c r="K13" s="25">
        <f>K12/B12</f>
        <v>0</v>
      </c>
      <c r="L13" s="25">
        <f>L12/B12</f>
        <v>0</v>
      </c>
      <c r="M13" s="54"/>
      <c r="N13" s="54"/>
      <c r="O13" s="54"/>
      <c r="P13" s="54"/>
    </row>
    <row r="14" spans="1:16" s="55" customFormat="1" ht="12.75">
      <c r="A14" s="53" t="s">
        <v>20</v>
      </c>
      <c r="B14" s="25"/>
      <c r="C14" s="25"/>
      <c r="D14" s="25">
        <f>D12/C12</f>
        <v>0.7499999972576524</v>
      </c>
      <c r="E14" s="25"/>
      <c r="F14" s="25"/>
      <c r="G14" s="25"/>
      <c r="H14" s="25"/>
      <c r="I14" s="25">
        <f>I12/C12</f>
        <v>0.25000000274234757</v>
      </c>
      <c r="J14" s="25"/>
      <c r="K14" s="25"/>
      <c r="L14" s="25"/>
      <c r="M14" s="54"/>
      <c r="N14" s="54"/>
      <c r="O14" s="54"/>
      <c r="P14" s="54"/>
    </row>
    <row r="15" spans="1:16" s="17" customFormat="1" ht="12.75">
      <c r="A15" s="27" t="s">
        <v>22</v>
      </c>
      <c r="B15" s="15">
        <f>C15+L15</f>
        <v>3052248.916065278</v>
      </c>
      <c r="C15" s="15">
        <f>D15+I15</f>
        <v>3052248.916065278</v>
      </c>
      <c r="D15" s="15">
        <f>E15+F15+G15+H15</f>
        <v>2289187</v>
      </c>
      <c r="E15" s="15">
        <v>2289187</v>
      </c>
      <c r="F15" s="15"/>
      <c r="G15" s="15"/>
      <c r="H15" s="15"/>
      <c r="I15" s="15">
        <f>J15+K15</f>
        <v>763061.9160652779</v>
      </c>
      <c r="J15" s="15">
        <v>763061.9160652779</v>
      </c>
      <c r="K15" s="15"/>
      <c r="L15" s="15"/>
      <c r="M15" s="16"/>
      <c r="N15" s="16"/>
      <c r="O15" s="16"/>
      <c r="P15" s="16"/>
    </row>
    <row r="16" spans="1:16" s="55" customFormat="1" ht="12.75">
      <c r="A16" s="53" t="s">
        <v>19</v>
      </c>
      <c r="B16" s="25"/>
      <c r="C16" s="25"/>
      <c r="D16" s="25">
        <f>D15/B15</f>
        <v>0.7500001025312975</v>
      </c>
      <c r="E16" s="25">
        <f>E15/B15</f>
        <v>0.7500001025312975</v>
      </c>
      <c r="F16" s="25"/>
      <c r="G16" s="25"/>
      <c r="H16" s="25"/>
      <c r="I16" s="25">
        <f>I15/B15</f>
        <v>0.24999989746870252</v>
      </c>
      <c r="J16" s="25">
        <f>J15/B15</f>
        <v>0.24999989746870252</v>
      </c>
      <c r="K16" s="25">
        <f>K15/B15</f>
        <v>0</v>
      </c>
      <c r="L16" s="25">
        <f>L15/B15</f>
        <v>0</v>
      </c>
      <c r="M16" s="54"/>
      <c r="N16" s="54"/>
      <c r="O16" s="54"/>
      <c r="P16" s="54"/>
    </row>
    <row r="17" spans="1:16" s="55" customFormat="1" ht="12.75">
      <c r="A17" s="53" t="s">
        <v>20</v>
      </c>
      <c r="B17" s="25"/>
      <c r="C17" s="25"/>
      <c r="D17" s="25">
        <f>D15/C15</f>
        <v>0.7500001025312975</v>
      </c>
      <c r="E17" s="25"/>
      <c r="F17" s="25"/>
      <c r="G17" s="25"/>
      <c r="H17" s="25"/>
      <c r="I17" s="25">
        <f>I15/C15</f>
        <v>0.24999989746870252</v>
      </c>
      <c r="J17" s="25"/>
      <c r="K17" s="25"/>
      <c r="L17" s="25"/>
      <c r="M17" s="54"/>
      <c r="N17" s="54"/>
      <c r="O17" s="54"/>
      <c r="P17" s="54"/>
    </row>
    <row r="18" spans="1:16" s="43" customFormat="1" ht="12.75">
      <c r="A18" s="41" t="s">
        <v>23</v>
      </c>
      <c r="B18" s="42">
        <f>C18+L18</f>
        <v>142995988</v>
      </c>
      <c r="C18" s="42">
        <f>D18+I18</f>
        <v>135806246</v>
      </c>
      <c r="D18" s="42">
        <f>E18+F18+G18+H18</f>
        <v>96394550</v>
      </c>
      <c r="E18" s="42">
        <f>E19+E22+E28+E25</f>
        <v>96394550</v>
      </c>
      <c r="F18" s="42"/>
      <c r="G18" s="42"/>
      <c r="H18" s="42"/>
      <c r="I18" s="23">
        <f>J18+K18</f>
        <v>39411696</v>
      </c>
      <c r="J18" s="23">
        <f>J19+J22+J25+J28</f>
        <v>33999794</v>
      </c>
      <c r="K18" s="23">
        <f>K19+K22+K25+K28</f>
        <v>5411902</v>
      </c>
      <c r="L18" s="23">
        <f>L19+L22+L25+L28</f>
        <v>7189742</v>
      </c>
      <c r="M18" s="19"/>
      <c r="N18" s="19"/>
      <c r="O18" s="19"/>
      <c r="P18" s="19"/>
    </row>
    <row r="19" spans="1:16" s="17" customFormat="1" ht="12.75">
      <c r="A19" s="27" t="s">
        <v>24</v>
      </c>
      <c r="B19" s="15">
        <f>C19+L19</f>
        <v>61361514</v>
      </c>
      <c r="C19" s="15">
        <f>D19+I19</f>
        <v>61361514</v>
      </c>
      <c r="D19" s="15">
        <f>E19+F19+G19+H19</f>
        <v>46021135</v>
      </c>
      <c r="E19" s="15">
        <v>46021135</v>
      </c>
      <c r="F19" s="15"/>
      <c r="G19" s="15"/>
      <c r="H19" s="15"/>
      <c r="I19" s="15">
        <f>J19+K19</f>
        <v>15340379</v>
      </c>
      <c r="J19" s="64">
        <v>12272303</v>
      </c>
      <c r="K19" s="64">
        <v>3068076</v>
      </c>
      <c r="L19" s="15"/>
      <c r="M19" s="16"/>
      <c r="N19" s="16"/>
      <c r="O19" s="16"/>
      <c r="P19" s="16"/>
    </row>
    <row r="20" spans="1:16" s="63" customFormat="1" ht="12.75">
      <c r="A20" s="60" t="s">
        <v>19</v>
      </c>
      <c r="B20" s="61"/>
      <c r="C20" s="61"/>
      <c r="D20" s="61">
        <f>D19/B19</f>
        <v>0.7499999918515701</v>
      </c>
      <c r="E20" s="61">
        <f>E19/B19</f>
        <v>0.7499999918515701</v>
      </c>
      <c r="F20" s="61"/>
      <c r="G20" s="61"/>
      <c r="H20" s="61"/>
      <c r="I20" s="61">
        <f>I19/B19</f>
        <v>0.25000000814843</v>
      </c>
      <c r="J20" s="61">
        <f>J19/B19</f>
        <v>0.20000000325937198</v>
      </c>
      <c r="K20" s="61">
        <f>K19/B19</f>
        <v>0.05000000488905799</v>
      </c>
      <c r="L20" s="61">
        <f>L19/B19</f>
        <v>0</v>
      </c>
      <c r="M20" s="62"/>
      <c r="N20" s="62"/>
      <c r="O20" s="62"/>
      <c r="P20" s="62"/>
    </row>
    <row r="21" spans="1:16" s="63" customFormat="1" ht="12.75">
      <c r="A21" s="60" t="s">
        <v>20</v>
      </c>
      <c r="B21" s="61"/>
      <c r="C21" s="61"/>
      <c r="D21" s="61">
        <f>D19/C19</f>
        <v>0.7499999918515701</v>
      </c>
      <c r="E21" s="61"/>
      <c r="F21" s="61"/>
      <c r="G21" s="61"/>
      <c r="H21" s="61"/>
      <c r="I21" s="61">
        <f>I19/C19</f>
        <v>0.25000000814843</v>
      </c>
      <c r="J21" s="61"/>
      <c r="K21" s="61"/>
      <c r="L21" s="61"/>
      <c r="M21" s="62"/>
      <c r="N21" s="62"/>
      <c r="O21" s="62"/>
      <c r="P21" s="62"/>
    </row>
    <row r="22" spans="1:16" s="17" customFormat="1" ht="12.75">
      <c r="A22" s="27" t="s">
        <v>42</v>
      </c>
      <c r="B22" s="15">
        <f>C22+L22</f>
        <v>37682088</v>
      </c>
      <c r="C22" s="15">
        <f>D22+I22</f>
        <v>34765495</v>
      </c>
      <c r="D22" s="15">
        <f>E22+F22+G22+H22</f>
        <v>22835345</v>
      </c>
      <c r="E22" s="15">
        <v>22835345</v>
      </c>
      <c r="F22" s="15"/>
      <c r="G22" s="15"/>
      <c r="H22" s="15"/>
      <c r="I22" s="15">
        <f>J22+K22</f>
        <v>11930150</v>
      </c>
      <c r="J22" s="15">
        <v>10724323</v>
      </c>
      <c r="K22" s="15">
        <v>1205827</v>
      </c>
      <c r="L22" s="15">
        <v>2916593</v>
      </c>
      <c r="M22" s="16"/>
      <c r="N22" s="16"/>
      <c r="O22" s="16"/>
      <c r="P22" s="16"/>
    </row>
    <row r="23" spans="1:16" s="63" customFormat="1" ht="12.75">
      <c r="A23" s="60" t="s">
        <v>19</v>
      </c>
      <c r="B23" s="61"/>
      <c r="C23" s="61"/>
      <c r="D23" s="61">
        <f>D22/B22</f>
        <v>0.6059999912955991</v>
      </c>
      <c r="E23" s="61">
        <f>E22/B22</f>
        <v>0.6059999912955991</v>
      </c>
      <c r="F23" s="61"/>
      <c r="G23" s="61"/>
      <c r="H23" s="61"/>
      <c r="I23" s="61">
        <f>I22/B22</f>
        <v>0.3166000249243089</v>
      </c>
      <c r="J23" s="61">
        <f>J22/B22</f>
        <v>0.28460002004135226</v>
      </c>
      <c r="K23" s="61">
        <f>K22/B22</f>
        <v>0.032000004882956595</v>
      </c>
      <c r="L23" s="61">
        <f>L22/B22</f>
        <v>0.07739998378009201</v>
      </c>
      <c r="M23" s="62"/>
      <c r="N23" s="62"/>
      <c r="O23" s="62"/>
      <c r="P23" s="62"/>
    </row>
    <row r="24" spans="1:16" s="63" customFormat="1" ht="12.75">
      <c r="A24" s="60" t="s">
        <v>20</v>
      </c>
      <c r="B24" s="61"/>
      <c r="C24" s="61"/>
      <c r="D24" s="61">
        <f>D22/C22</f>
        <v>0.6568393460239815</v>
      </c>
      <c r="E24" s="61"/>
      <c r="F24" s="61"/>
      <c r="G24" s="61"/>
      <c r="H24" s="61"/>
      <c r="I24" s="61">
        <f>I22/C22</f>
        <v>0.34316065397601847</v>
      </c>
      <c r="J24" s="61"/>
      <c r="K24" s="61"/>
      <c r="L24" s="61"/>
      <c r="M24" s="62"/>
      <c r="N24" s="62"/>
      <c r="O24" s="62"/>
      <c r="P24" s="62"/>
    </row>
    <row r="25" spans="1:16" s="17" customFormat="1" ht="12.75">
      <c r="A25" s="27" t="s">
        <v>25</v>
      </c>
      <c r="B25" s="15">
        <f>C25+L25</f>
        <v>36325532</v>
      </c>
      <c r="C25" s="15">
        <f>D25+I25</f>
        <v>32052383</v>
      </c>
      <c r="D25" s="15">
        <f>E25+F25+G25+H25</f>
        <v>21817929</v>
      </c>
      <c r="E25" s="15">
        <v>21817929</v>
      </c>
      <c r="F25" s="15"/>
      <c r="G25" s="15"/>
      <c r="H25" s="15"/>
      <c r="I25" s="15">
        <f>J25+K25</f>
        <v>10234454</v>
      </c>
      <c r="J25" s="15">
        <v>9096455</v>
      </c>
      <c r="K25" s="15">
        <v>1137999</v>
      </c>
      <c r="L25" s="15">
        <v>4273149</v>
      </c>
      <c r="M25" s="16"/>
      <c r="N25" s="16"/>
      <c r="O25" s="16"/>
      <c r="P25" s="16"/>
    </row>
    <row r="26" spans="1:16" s="63" customFormat="1" ht="12.75">
      <c r="A26" s="60" t="s">
        <v>19</v>
      </c>
      <c r="B26" s="61"/>
      <c r="C26" s="61"/>
      <c r="D26" s="61">
        <f>D25/B25</f>
        <v>0.6006224217170446</v>
      </c>
      <c r="E26" s="61">
        <f>E25/B25</f>
        <v>0.6006224217170446</v>
      </c>
      <c r="F26" s="61"/>
      <c r="G26" s="61"/>
      <c r="H26" s="61"/>
      <c r="I26" s="61">
        <f>I25/B25</f>
        <v>0.28174271473849305</v>
      </c>
      <c r="J26" s="61">
        <f>J25/B25</f>
        <v>0.2504149147767471</v>
      </c>
      <c r="K26" s="61">
        <f>K25/B25</f>
        <v>0.031327799961745915</v>
      </c>
      <c r="L26" s="61">
        <f>L25/B25</f>
        <v>0.11763486354446234</v>
      </c>
      <c r="M26" s="62"/>
      <c r="N26" s="62"/>
      <c r="O26" s="62"/>
      <c r="P26" s="62"/>
    </row>
    <row r="27" spans="1:16" s="63" customFormat="1" ht="12.75">
      <c r="A27" s="60" t="s">
        <v>20</v>
      </c>
      <c r="B27" s="61"/>
      <c r="C27" s="61"/>
      <c r="D27" s="61">
        <f>D25/C25</f>
        <v>0.6806960031645697</v>
      </c>
      <c r="E27" s="61"/>
      <c r="F27" s="61"/>
      <c r="G27" s="61"/>
      <c r="H27" s="61"/>
      <c r="I27" s="61">
        <f>I25/C25</f>
        <v>0.3193039968354303</v>
      </c>
      <c r="J27" s="61"/>
      <c r="K27" s="61"/>
      <c r="L27" s="61"/>
      <c r="M27" s="62"/>
      <c r="N27" s="62"/>
      <c r="O27" s="62"/>
      <c r="P27" s="62"/>
    </row>
    <row r="28" spans="1:16" s="17" customFormat="1" ht="12.75">
      <c r="A28" s="27" t="s">
        <v>26</v>
      </c>
      <c r="B28" s="15">
        <f>C28+L28</f>
        <v>7626854</v>
      </c>
      <c r="C28" s="15">
        <f>D28+I28</f>
        <v>7626854</v>
      </c>
      <c r="D28" s="15">
        <f>E28+F28+G28+H28</f>
        <v>5720141</v>
      </c>
      <c r="E28" s="15">
        <v>5720141</v>
      </c>
      <c r="F28" s="15"/>
      <c r="G28" s="15"/>
      <c r="H28" s="15"/>
      <c r="I28" s="15">
        <f>J28+K28</f>
        <v>1906713</v>
      </c>
      <c r="J28" s="15">
        <v>1906713</v>
      </c>
      <c r="K28" s="15"/>
      <c r="L28" s="15"/>
      <c r="M28" s="16"/>
      <c r="N28" s="16"/>
      <c r="O28" s="16"/>
      <c r="P28" s="16"/>
    </row>
    <row r="29" spans="1:16" s="63" customFormat="1" ht="12.75">
      <c r="A29" s="60" t="s">
        <v>19</v>
      </c>
      <c r="B29" s="61"/>
      <c r="C29" s="61"/>
      <c r="D29" s="61">
        <f>D28/B28</f>
        <v>0.7500000655578303</v>
      </c>
      <c r="E29" s="61">
        <f>E28/B28</f>
        <v>0.7500000655578303</v>
      </c>
      <c r="F29" s="61"/>
      <c r="G29" s="61"/>
      <c r="H29" s="61"/>
      <c r="I29" s="61">
        <f>I28/B28</f>
        <v>0.24999993444216972</v>
      </c>
      <c r="J29" s="61">
        <f>J28/B28</f>
        <v>0.24999993444216972</v>
      </c>
      <c r="K29" s="61">
        <f>K28/B28</f>
        <v>0</v>
      </c>
      <c r="L29" s="61">
        <f>L28/B28</f>
        <v>0</v>
      </c>
      <c r="M29" s="62"/>
      <c r="N29" s="62"/>
      <c r="O29" s="62"/>
      <c r="P29" s="62"/>
    </row>
    <row r="30" spans="1:16" s="63" customFormat="1" ht="12.75">
      <c r="A30" s="60" t="s">
        <v>20</v>
      </c>
      <c r="B30" s="61"/>
      <c r="C30" s="61"/>
      <c r="D30" s="61">
        <f>D28/C28</f>
        <v>0.7500000655578303</v>
      </c>
      <c r="E30" s="61"/>
      <c r="F30" s="61"/>
      <c r="G30" s="61"/>
      <c r="H30" s="61"/>
      <c r="I30" s="61">
        <f>I28/C28</f>
        <v>0.24999993444216972</v>
      </c>
      <c r="J30" s="61"/>
      <c r="K30" s="61"/>
      <c r="L30" s="61"/>
      <c r="M30" s="62"/>
      <c r="N30" s="62"/>
      <c r="O30" s="62"/>
      <c r="P30" s="62"/>
    </row>
    <row r="31" spans="1:16" s="43" customFormat="1" ht="12.75">
      <c r="A31" s="41" t="s">
        <v>41</v>
      </c>
      <c r="B31" s="42">
        <f>C31+L31</f>
        <v>122314834</v>
      </c>
      <c r="C31" s="42">
        <f>D31+I31</f>
        <v>122314834</v>
      </c>
      <c r="D31" s="42">
        <f>E31+F31+G31+H31</f>
        <v>95160084</v>
      </c>
      <c r="E31" s="42">
        <f>E32+E47+E53+E50</f>
        <v>95160084</v>
      </c>
      <c r="F31" s="42"/>
      <c r="G31" s="42"/>
      <c r="H31" s="42"/>
      <c r="I31" s="23">
        <f>J31+K31</f>
        <v>27154750</v>
      </c>
      <c r="J31" s="23">
        <f>J32+J47+J53+J50</f>
        <v>21039007</v>
      </c>
      <c r="K31" s="23">
        <f>K32+K47+K53+K50</f>
        <v>6115743</v>
      </c>
      <c r="L31" s="23"/>
      <c r="M31" s="19"/>
      <c r="N31" s="19"/>
      <c r="O31" s="19"/>
      <c r="P31" s="19"/>
    </row>
    <row r="32" spans="1:16" s="17" customFormat="1" ht="12.75">
      <c r="A32" s="27" t="s">
        <v>27</v>
      </c>
      <c r="B32" s="15">
        <f>C32+L32</f>
        <v>68479188</v>
      </c>
      <c r="C32" s="15">
        <f>D32+I32</f>
        <v>68479188</v>
      </c>
      <c r="D32" s="15">
        <f>E32+F32+G32+H32</f>
        <v>54783349</v>
      </c>
      <c r="E32" s="15">
        <f>E35+E38+E41+E44</f>
        <v>54783349</v>
      </c>
      <c r="F32" s="15"/>
      <c r="G32" s="15"/>
      <c r="H32" s="15"/>
      <c r="I32" s="15">
        <f>J32+K32</f>
        <v>13695839</v>
      </c>
      <c r="J32" s="15">
        <f>J35+J38+J41+J44</f>
        <v>10271879</v>
      </c>
      <c r="K32" s="15">
        <f>K35+K38+K41+K44</f>
        <v>3423960</v>
      </c>
      <c r="L32" s="15"/>
      <c r="M32" s="16"/>
      <c r="N32" s="16"/>
      <c r="O32" s="16"/>
      <c r="P32" s="16"/>
    </row>
    <row r="33" spans="1:16" s="55" customFormat="1" ht="12.75">
      <c r="A33" s="53" t="s">
        <v>19</v>
      </c>
      <c r="B33" s="25"/>
      <c r="C33" s="25"/>
      <c r="D33" s="25">
        <f>D32/B32</f>
        <v>0.7999999795558324</v>
      </c>
      <c r="E33" s="25">
        <f>E32/B32</f>
        <v>0.7999999795558324</v>
      </c>
      <c r="F33" s="25"/>
      <c r="G33" s="25"/>
      <c r="H33" s="25"/>
      <c r="I33" s="25">
        <f>I32/B32</f>
        <v>0.20000002044416765</v>
      </c>
      <c r="J33" s="25">
        <f>J32/B32</f>
        <v>0.1500000116823815</v>
      </c>
      <c r="K33" s="25">
        <f>K32/B32</f>
        <v>0.05000000876178613</v>
      </c>
      <c r="L33" s="25">
        <f>L32/B32</f>
        <v>0</v>
      </c>
      <c r="M33" s="54"/>
      <c r="N33" s="54"/>
      <c r="O33" s="54"/>
      <c r="P33" s="54"/>
    </row>
    <row r="34" spans="1:16" s="55" customFormat="1" ht="12.75">
      <c r="A34" s="53" t="s">
        <v>20</v>
      </c>
      <c r="B34" s="25"/>
      <c r="C34" s="25"/>
      <c r="D34" s="25">
        <f>D32/C32</f>
        <v>0.7999999795558324</v>
      </c>
      <c r="E34" s="25"/>
      <c r="F34" s="25"/>
      <c r="G34" s="25"/>
      <c r="H34" s="25"/>
      <c r="I34" s="25">
        <f>I32/C32</f>
        <v>0.20000002044416765</v>
      </c>
      <c r="J34" s="25"/>
      <c r="K34" s="25"/>
      <c r="L34" s="25"/>
      <c r="M34" s="54"/>
      <c r="N34" s="54"/>
      <c r="O34" s="54"/>
      <c r="P34" s="54"/>
    </row>
    <row r="35" spans="1:16" s="22" customFormat="1" ht="12.75">
      <c r="A35" s="28" t="s">
        <v>28</v>
      </c>
      <c r="B35" s="20">
        <f>C35+L35</f>
        <v>25679870</v>
      </c>
      <c r="C35" s="20">
        <f>D35+I35</f>
        <v>25679870</v>
      </c>
      <c r="D35" s="20">
        <f>E35+F35+G35+H35</f>
        <v>20543897</v>
      </c>
      <c r="E35" s="20">
        <v>20543897</v>
      </c>
      <c r="F35" s="20"/>
      <c r="G35" s="20"/>
      <c r="H35" s="20"/>
      <c r="I35" s="20">
        <f>J35+K35</f>
        <v>5135973</v>
      </c>
      <c r="J35" s="20">
        <v>3851980</v>
      </c>
      <c r="K35" s="20">
        <v>1283993</v>
      </c>
      <c r="L35" s="20"/>
      <c r="M35" s="21"/>
      <c r="N35" s="21"/>
      <c r="O35" s="21"/>
      <c r="P35" s="21"/>
    </row>
    <row r="36" spans="1:16" s="55" customFormat="1" ht="12.75">
      <c r="A36" s="53" t="s">
        <v>19</v>
      </c>
      <c r="B36" s="25"/>
      <c r="C36" s="25"/>
      <c r="D36" s="25">
        <f>D35/B35</f>
        <v>0.8000000389410071</v>
      </c>
      <c r="E36" s="25">
        <f>E35/B35</f>
        <v>0.8000000389410071</v>
      </c>
      <c r="F36" s="25"/>
      <c r="G36" s="25"/>
      <c r="H36" s="25"/>
      <c r="I36" s="25">
        <f>I35/B35</f>
        <v>0.1999999610589929</v>
      </c>
      <c r="J36" s="25">
        <f>J35/B35</f>
        <v>0.14999998052949645</v>
      </c>
      <c r="K36" s="25">
        <f>K35/B35</f>
        <v>0.04999998052949645</v>
      </c>
      <c r="L36" s="25">
        <f>L35/B35</f>
        <v>0</v>
      </c>
      <c r="M36" s="54"/>
      <c r="N36" s="54"/>
      <c r="O36" s="54"/>
      <c r="P36" s="54"/>
    </row>
    <row r="37" spans="1:16" s="55" customFormat="1" ht="12.75">
      <c r="A37" s="53" t="s">
        <v>20</v>
      </c>
      <c r="B37" s="25"/>
      <c r="C37" s="25"/>
      <c r="D37" s="25">
        <f>D35/C35</f>
        <v>0.8000000389410071</v>
      </c>
      <c r="E37" s="25"/>
      <c r="F37" s="25"/>
      <c r="G37" s="25"/>
      <c r="H37" s="25"/>
      <c r="I37" s="25">
        <f>I35/C35</f>
        <v>0.1999999610589929</v>
      </c>
      <c r="J37" s="25"/>
      <c r="K37" s="25"/>
      <c r="L37" s="25"/>
      <c r="M37" s="54"/>
      <c r="N37" s="54"/>
      <c r="O37" s="54"/>
      <c r="P37" s="54"/>
    </row>
    <row r="38" spans="1:16" s="22" customFormat="1" ht="12.75">
      <c r="A38" s="28" t="s">
        <v>29</v>
      </c>
      <c r="B38" s="20">
        <f>C38+L38</f>
        <v>25679870</v>
      </c>
      <c r="C38" s="20">
        <f>D38+I38</f>
        <v>25679870</v>
      </c>
      <c r="D38" s="20">
        <f>E38+F38+G38+H38</f>
        <v>20543897</v>
      </c>
      <c r="E38" s="20">
        <v>20543897</v>
      </c>
      <c r="F38" s="20"/>
      <c r="G38" s="20"/>
      <c r="H38" s="20"/>
      <c r="I38" s="20">
        <f>J38+K38</f>
        <v>5135973</v>
      </c>
      <c r="J38" s="20">
        <v>3851980</v>
      </c>
      <c r="K38" s="20">
        <v>1283993</v>
      </c>
      <c r="L38" s="20"/>
      <c r="M38" s="21"/>
      <c r="N38" s="21"/>
      <c r="O38" s="21"/>
      <c r="P38" s="21"/>
    </row>
    <row r="39" spans="1:16" s="55" customFormat="1" ht="12.75">
      <c r="A39" s="53" t="s">
        <v>19</v>
      </c>
      <c r="B39" s="25"/>
      <c r="C39" s="25"/>
      <c r="D39" s="25">
        <f>D38/B38</f>
        <v>0.8000000389410071</v>
      </c>
      <c r="E39" s="25">
        <f>E38/B38</f>
        <v>0.8000000389410071</v>
      </c>
      <c r="F39" s="25"/>
      <c r="G39" s="25"/>
      <c r="H39" s="25"/>
      <c r="I39" s="25">
        <f>I38/B38</f>
        <v>0.1999999610589929</v>
      </c>
      <c r="J39" s="25">
        <f>J38/B38</f>
        <v>0.14999998052949645</v>
      </c>
      <c r="K39" s="25">
        <f>K38/B38</f>
        <v>0.04999998052949645</v>
      </c>
      <c r="L39" s="25">
        <f>L38/B38</f>
        <v>0</v>
      </c>
      <c r="M39" s="54"/>
      <c r="N39" s="54"/>
      <c r="O39" s="54"/>
      <c r="P39" s="54"/>
    </row>
    <row r="40" spans="1:16" s="55" customFormat="1" ht="12.75">
      <c r="A40" s="53" t="s">
        <v>20</v>
      </c>
      <c r="B40" s="25"/>
      <c r="C40" s="25"/>
      <c r="D40" s="25">
        <f>D38/C38</f>
        <v>0.8000000389410071</v>
      </c>
      <c r="E40" s="25"/>
      <c r="F40" s="25"/>
      <c r="G40" s="25"/>
      <c r="H40" s="25"/>
      <c r="I40" s="25">
        <f>I38/C38</f>
        <v>0.1999999610589929</v>
      </c>
      <c r="J40" s="25"/>
      <c r="K40" s="25"/>
      <c r="L40" s="25"/>
      <c r="M40" s="54"/>
      <c r="N40" s="54"/>
      <c r="O40" s="54"/>
      <c r="P40" s="54"/>
    </row>
    <row r="41" spans="1:16" s="34" customFormat="1" ht="12.75">
      <c r="A41" s="28" t="s">
        <v>30</v>
      </c>
      <c r="B41" s="20">
        <f>C41+L41</f>
        <v>8559724</v>
      </c>
      <c r="C41" s="20">
        <f>D41+I41</f>
        <v>8559724</v>
      </c>
      <c r="D41" s="20">
        <f>E41+F41+G41+H41</f>
        <v>6847778</v>
      </c>
      <c r="E41" s="20">
        <v>6847778</v>
      </c>
      <c r="F41" s="20"/>
      <c r="G41" s="20"/>
      <c r="H41" s="20"/>
      <c r="I41" s="20">
        <f>J41+K41</f>
        <v>1711946</v>
      </c>
      <c r="J41" s="20">
        <v>1283959</v>
      </c>
      <c r="K41" s="20">
        <v>427987</v>
      </c>
      <c r="L41" s="20"/>
      <c r="M41" s="33"/>
      <c r="N41" s="33"/>
      <c r="O41" s="33"/>
      <c r="P41" s="33"/>
    </row>
    <row r="42" spans="1:16" s="57" customFormat="1" ht="12.75">
      <c r="A42" s="53" t="s">
        <v>19</v>
      </c>
      <c r="B42" s="25"/>
      <c r="C42" s="25"/>
      <c r="D42" s="25">
        <f>D41/B41</f>
        <v>0.7999998598085639</v>
      </c>
      <c r="E42" s="25">
        <f>E41/B41</f>
        <v>0.7999998598085639</v>
      </c>
      <c r="F42" s="25"/>
      <c r="G42" s="25"/>
      <c r="H42" s="25"/>
      <c r="I42" s="25">
        <f>I41/B41</f>
        <v>0.20000014019143608</v>
      </c>
      <c r="J42" s="25">
        <f>J41/B41</f>
        <v>0.1500000467304787</v>
      </c>
      <c r="K42" s="25">
        <f>K41/B41</f>
        <v>0.050000093460957386</v>
      </c>
      <c r="L42" s="25">
        <f>L41/B41</f>
        <v>0</v>
      </c>
      <c r="M42" s="56"/>
      <c r="N42" s="56"/>
      <c r="O42" s="56"/>
      <c r="P42" s="56"/>
    </row>
    <row r="43" spans="1:16" s="57" customFormat="1" ht="12.75">
      <c r="A43" s="53" t="s">
        <v>20</v>
      </c>
      <c r="B43" s="25"/>
      <c r="C43" s="25"/>
      <c r="D43" s="25">
        <f>D41/C41</f>
        <v>0.7999998598085639</v>
      </c>
      <c r="E43" s="25"/>
      <c r="F43" s="25"/>
      <c r="G43" s="25"/>
      <c r="H43" s="25"/>
      <c r="I43" s="25">
        <f>I41/C41</f>
        <v>0.20000014019143608</v>
      </c>
      <c r="J43" s="25"/>
      <c r="K43" s="25"/>
      <c r="L43" s="25"/>
      <c r="M43" s="56"/>
      <c r="N43" s="56"/>
      <c r="O43" s="56"/>
      <c r="P43" s="56"/>
    </row>
    <row r="44" spans="1:16" s="34" customFormat="1" ht="12.75">
      <c r="A44" s="28" t="s">
        <v>31</v>
      </c>
      <c r="B44" s="20">
        <f>C44+L44</f>
        <v>8559724</v>
      </c>
      <c r="C44" s="20">
        <f>D44+I44</f>
        <v>8559724</v>
      </c>
      <c r="D44" s="20">
        <f>E44+F44+G44+H44</f>
        <v>6847777</v>
      </c>
      <c r="E44" s="20">
        <v>6847777</v>
      </c>
      <c r="F44" s="20"/>
      <c r="G44" s="20"/>
      <c r="H44" s="20"/>
      <c r="I44" s="20">
        <f>J44+K44</f>
        <v>1711947</v>
      </c>
      <c r="J44" s="20">
        <v>1283960</v>
      </c>
      <c r="K44" s="20">
        <v>427987</v>
      </c>
      <c r="L44" s="20"/>
      <c r="M44" s="33"/>
      <c r="N44" s="33"/>
      <c r="O44" s="33"/>
      <c r="P44" s="33"/>
    </row>
    <row r="45" spans="1:16" s="57" customFormat="1" ht="12.75">
      <c r="A45" s="53" t="s">
        <v>19</v>
      </c>
      <c r="B45" s="25"/>
      <c r="C45" s="25"/>
      <c r="D45" s="25">
        <f>D44/B44</f>
        <v>0.7999997429823672</v>
      </c>
      <c r="E45" s="25">
        <f>E44/B44</f>
        <v>0.7999997429823672</v>
      </c>
      <c r="F45" s="25"/>
      <c r="G45" s="25"/>
      <c r="H45" s="25"/>
      <c r="I45" s="25">
        <f>I44/B44</f>
        <v>0.2000002570176328</v>
      </c>
      <c r="J45" s="25">
        <f>J44/B44</f>
        <v>0.15000016355667542</v>
      </c>
      <c r="K45" s="25">
        <f>K44/B44</f>
        <v>0.050000093460957386</v>
      </c>
      <c r="L45" s="25">
        <f>L44/B44</f>
        <v>0</v>
      </c>
      <c r="M45" s="56"/>
      <c r="N45" s="56"/>
      <c r="O45" s="56"/>
      <c r="P45" s="56"/>
    </row>
    <row r="46" spans="1:16" s="57" customFormat="1" ht="12.75">
      <c r="A46" s="58" t="s">
        <v>20</v>
      </c>
      <c r="B46" s="59"/>
      <c r="C46" s="59"/>
      <c r="D46" s="59">
        <f>D44/C44</f>
        <v>0.7999997429823672</v>
      </c>
      <c r="E46" s="59"/>
      <c r="F46" s="59"/>
      <c r="G46" s="59"/>
      <c r="H46" s="59"/>
      <c r="I46" s="59">
        <f>I44/C44</f>
        <v>0.2000002570176328</v>
      </c>
      <c r="J46" s="59"/>
      <c r="K46" s="59"/>
      <c r="L46" s="59"/>
      <c r="M46" s="56"/>
      <c r="N46" s="56"/>
      <c r="O46" s="56"/>
      <c r="P46" s="56"/>
    </row>
    <row r="47" spans="1:16" s="17" customFormat="1" ht="25.5">
      <c r="A47" s="27" t="s">
        <v>32</v>
      </c>
      <c r="B47" s="15">
        <f>C47+L47</f>
        <v>13702715</v>
      </c>
      <c r="C47" s="15">
        <f>D47+I47</f>
        <v>13702715</v>
      </c>
      <c r="D47" s="15">
        <f>E47+F47+G47+H47</f>
        <v>10277036</v>
      </c>
      <c r="E47" s="15">
        <v>10277036</v>
      </c>
      <c r="F47" s="15"/>
      <c r="G47" s="15"/>
      <c r="H47" s="15"/>
      <c r="I47" s="15">
        <f>J47+K47</f>
        <v>3425679</v>
      </c>
      <c r="J47" s="15">
        <v>2740542</v>
      </c>
      <c r="K47" s="15">
        <v>685137</v>
      </c>
      <c r="L47" s="15"/>
      <c r="M47" s="16"/>
      <c r="N47" s="16"/>
      <c r="O47" s="16"/>
      <c r="P47" s="16"/>
    </row>
    <row r="48" spans="1:16" s="57" customFormat="1" ht="12.75">
      <c r="A48" s="53" t="s">
        <v>19</v>
      </c>
      <c r="B48" s="25"/>
      <c r="C48" s="25"/>
      <c r="D48" s="25">
        <f>D47/B47</f>
        <v>0.7499999817554405</v>
      </c>
      <c r="E48" s="25">
        <f>E47/B47</f>
        <v>0.7499999817554405</v>
      </c>
      <c r="F48" s="25"/>
      <c r="G48" s="25"/>
      <c r="H48" s="25"/>
      <c r="I48" s="25">
        <f>I47/B47</f>
        <v>0.2500000182445596</v>
      </c>
      <c r="J48" s="25">
        <f>J47/B47</f>
        <v>0.19999992702176175</v>
      </c>
      <c r="K48" s="25">
        <f>K47/B47</f>
        <v>0.05000009122279782</v>
      </c>
      <c r="L48" s="25">
        <f>L47/B47</f>
        <v>0</v>
      </c>
      <c r="M48" s="56"/>
      <c r="N48" s="56"/>
      <c r="O48" s="56"/>
      <c r="P48" s="56"/>
    </row>
    <row r="49" spans="1:16" s="57" customFormat="1" ht="12.75">
      <c r="A49" s="58" t="s">
        <v>20</v>
      </c>
      <c r="B49" s="59"/>
      <c r="C49" s="59"/>
      <c r="D49" s="59">
        <f>D47/C47</f>
        <v>0.7499999817554405</v>
      </c>
      <c r="E49" s="59"/>
      <c r="F49" s="59"/>
      <c r="G49" s="59"/>
      <c r="H49" s="59"/>
      <c r="I49" s="59">
        <f>I47/C47</f>
        <v>0.2500000182445596</v>
      </c>
      <c r="J49" s="59"/>
      <c r="K49" s="59"/>
      <c r="L49" s="59"/>
      <c r="M49" s="56"/>
      <c r="N49" s="56"/>
      <c r="O49" s="56"/>
      <c r="P49" s="56"/>
    </row>
    <row r="50" spans="1:16" s="17" customFormat="1" ht="25.5">
      <c r="A50" s="27" t="s">
        <v>33</v>
      </c>
      <c r="B50" s="15">
        <f>C50+L50</f>
        <v>4567070</v>
      </c>
      <c r="C50" s="15">
        <f>D50+I50</f>
        <v>4567070</v>
      </c>
      <c r="D50" s="15">
        <f>E50+F50+G50+H50</f>
        <v>3425302</v>
      </c>
      <c r="E50" s="15">
        <v>3425302</v>
      </c>
      <c r="F50" s="15"/>
      <c r="G50" s="15"/>
      <c r="H50" s="15"/>
      <c r="I50" s="15">
        <f>J50+K50</f>
        <v>1141768</v>
      </c>
      <c r="J50" s="15">
        <v>913414</v>
      </c>
      <c r="K50" s="15">
        <v>228354</v>
      </c>
      <c r="L50" s="15"/>
      <c r="M50" s="16"/>
      <c r="N50" s="16"/>
      <c r="O50" s="16"/>
      <c r="P50" s="16"/>
    </row>
    <row r="51" spans="1:16" s="57" customFormat="1" ht="12.75">
      <c r="A51" s="53" t="s">
        <v>19</v>
      </c>
      <c r="B51" s="25"/>
      <c r="C51" s="25"/>
      <c r="D51" s="25">
        <f>D50/B50</f>
        <v>0.7499998905206182</v>
      </c>
      <c r="E51" s="25">
        <f>E50/B50</f>
        <v>0.7499998905206182</v>
      </c>
      <c r="F51" s="25"/>
      <c r="G51" s="25"/>
      <c r="H51" s="25"/>
      <c r="I51" s="25">
        <f>I50/B50</f>
        <v>0.2500001094793817</v>
      </c>
      <c r="J51" s="25">
        <f>J50/B50</f>
        <v>0.2</v>
      </c>
      <c r="K51" s="25">
        <f>K50/B50</f>
        <v>0.05000010947938175</v>
      </c>
      <c r="L51" s="25">
        <f>L50/B50</f>
        <v>0</v>
      </c>
      <c r="M51" s="56"/>
      <c r="N51" s="56"/>
      <c r="O51" s="56"/>
      <c r="P51" s="56"/>
    </row>
    <row r="52" spans="1:16" s="57" customFormat="1" ht="12.75">
      <c r="A52" s="58" t="s">
        <v>20</v>
      </c>
      <c r="B52" s="59"/>
      <c r="C52" s="59"/>
      <c r="D52" s="59">
        <f>D50/C50</f>
        <v>0.7499998905206182</v>
      </c>
      <c r="E52" s="59"/>
      <c r="F52" s="59"/>
      <c r="G52" s="59"/>
      <c r="H52" s="59"/>
      <c r="I52" s="59">
        <f>I50/C50</f>
        <v>0.2500001094793817</v>
      </c>
      <c r="J52" s="59"/>
      <c r="K52" s="59"/>
      <c r="L52" s="59"/>
      <c r="M52" s="56"/>
      <c r="N52" s="56"/>
      <c r="O52" s="56"/>
      <c r="P52" s="56"/>
    </row>
    <row r="53" spans="1:16" s="17" customFormat="1" ht="12.75">
      <c r="A53" s="27" t="s">
        <v>34</v>
      </c>
      <c r="B53" s="15">
        <f>C53+L53</f>
        <v>35565861</v>
      </c>
      <c r="C53" s="15">
        <f>D53+I53</f>
        <v>35565861</v>
      </c>
      <c r="D53" s="15">
        <f>E53+F53+G53+H53</f>
        <v>26674397</v>
      </c>
      <c r="E53" s="15">
        <v>26674397</v>
      </c>
      <c r="F53" s="15"/>
      <c r="G53" s="15"/>
      <c r="H53" s="15"/>
      <c r="I53" s="15">
        <f>J53+K53</f>
        <v>8891464</v>
      </c>
      <c r="J53" s="15">
        <v>7113172</v>
      </c>
      <c r="K53" s="15">
        <v>1778292</v>
      </c>
      <c r="L53" s="15"/>
      <c r="M53" s="16"/>
      <c r="N53" s="16"/>
      <c r="O53" s="16"/>
      <c r="P53" s="16"/>
    </row>
    <row r="54" spans="1:16" s="57" customFormat="1" ht="12.75">
      <c r="A54" s="53" t="s">
        <v>19</v>
      </c>
      <c r="B54" s="25"/>
      <c r="C54" s="25"/>
      <c r="D54" s="25">
        <f>D53/B53</f>
        <v>0.7500000351460633</v>
      </c>
      <c r="E54" s="25">
        <f>E53/B53</f>
        <v>0.7500000351460633</v>
      </c>
      <c r="F54" s="25"/>
      <c r="G54" s="25"/>
      <c r="H54" s="25"/>
      <c r="I54" s="25">
        <f>I53/B53</f>
        <v>0.24999996485393675</v>
      </c>
      <c r="J54" s="25">
        <f>J53/B53</f>
        <v>0.19999999437662988</v>
      </c>
      <c r="K54" s="25">
        <f>K53/B53</f>
        <v>0.04999997047730688</v>
      </c>
      <c r="L54" s="25">
        <f>L53/B53</f>
        <v>0</v>
      </c>
      <c r="M54" s="56"/>
      <c r="N54" s="56"/>
      <c r="O54" s="56"/>
      <c r="P54" s="56"/>
    </row>
    <row r="55" spans="1:16" s="57" customFormat="1" ht="12.75">
      <c r="A55" s="58" t="s">
        <v>20</v>
      </c>
      <c r="B55" s="59"/>
      <c r="C55" s="59"/>
      <c r="D55" s="59">
        <f>D53/C53</f>
        <v>0.7500000351460633</v>
      </c>
      <c r="E55" s="59"/>
      <c r="F55" s="59"/>
      <c r="G55" s="59"/>
      <c r="H55" s="59"/>
      <c r="I55" s="59">
        <f>I53/C53</f>
        <v>0.24999996485393675</v>
      </c>
      <c r="J55" s="59"/>
      <c r="K55" s="59"/>
      <c r="L55" s="59"/>
      <c r="M55" s="56"/>
      <c r="N55" s="56"/>
      <c r="O55" s="56"/>
      <c r="P55" s="56"/>
    </row>
    <row r="56" spans="1:16" s="43" customFormat="1" ht="12.75">
      <c r="A56" s="41" t="s">
        <v>5</v>
      </c>
      <c r="B56" s="42">
        <f>C56+L56</f>
        <v>32786432</v>
      </c>
      <c r="C56" s="42">
        <f>D56+I56</f>
        <v>32786432</v>
      </c>
      <c r="D56" s="42">
        <f>E56+F56+G56+H56</f>
        <v>24589823</v>
      </c>
      <c r="E56" s="42">
        <v>24589823</v>
      </c>
      <c r="F56" s="42"/>
      <c r="G56" s="42"/>
      <c r="H56" s="42"/>
      <c r="I56" s="23">
        <f>J56+K56</f>
        <v>8196609</v>
      </c>
      <c r="J56" s="23">
        <v>8196609</v>
      </c>
      <c r="K56" s="23"/>
      <c r="L56" s="23"/>
      <c r="M56" s="19"/>
      <c r="N56" s="19"/>
      <c r="O56" s="19"/>
      <c r="P56" s="19"/>
    </row>
    <row r="57" spans="1:16" s="57" customFormat="1" ht="12.75">
      <c r="A57" s="53" t="s">
        <v>19</v>
      </c>
      <c r="B57" s="25"/>
      <c r="C57" s="25"/>
      <c r="D57" s="25">
        <f>D56/B56</f>
        <v>0.7499999694995784</v>
      </c>
      <c r="E57" s="25">
        <f>E56/B56</f>
        <v>0.7499999694995784</v>
      </c>
      <c r="F57" s="25"/>
      <c r="G57" s="25"/>
      <c r="H57" s="25"/>
      <c r="I57" s="25">
        <f>I56/B56</f>
        <v>0.25000003050042163</v>
      </c>
      <c r="J57" s="25">
        <f>J56/B56</f>
        <v>0.25000003050042163</v>
      </c>
      <c r="K57" s="25">
        <f>K56/B56</f>
        <v>0</v>
      </c>
      <c r="L57" s="25">
        <f>L56/B56</f>
        <v>0</v>
      </c>
      <c r="M57" s="56"/>
      <c r="N57" s="56"/>
      <c r="O57" s="56"/>
      <c r="P57" s="56"/>
    </row>
    <row r="58" spans="1:16" s="57" customFormat="1" ht="12.75">
      <c r="A58" s="58" t="s">
        <v>20</v>
      </c>
      <c r="B58" s="59"/>
      <c r="C58" s="59"/>
      <c r="D58" s="59">
        <f>D56/C56</f>
        <v>0.7499999694995784</v>
      </c>
      <c r="E58" s="59"/>
      <c r="F58" s="59"/>
      <c r="G58" s="59"/>
      <c r="H58" s="59"/>
      <c r="I58" s="59">
        <f>I56/C56</f>
        <v>0.25000003050042163</v>
      </c>
      <c r="J58" s="59"/>
      <c r="K58" s="59"/>
      <c r="L58" s="59"/>
      <c r="M58" s="56"/>
      <c r="N58" s="56"/>
      <c r="O58" s="56"/>
      <c r="P58" s="56"/>
    </row>
    <row r="59" spans="1:16" s="43" customFormat="1" ht="12.75">
      <c r="A59" s="41" t="s">
        <v>15</v>
      </c>
      <c r="B59" s="42">
        <f>C59+L59</f>
        <v>573055913.9160652</v>
      </c>
      <c r="C59" s="42">
        <f>D59+I59</f>
        <v>565866171.9160652</v>
      </c>
      <c r="D59" s="42">
        <f>E59+F59+G59+H59</f>
        <v>422363452</v>
      </c>
      <c r="E59" s="42">
        <f>E56+E18+E8+E31</f>
        <v>422363452</v>
      </c>
      <c r="F59" s="42"/>
      <c r="G59" s="42"/>
      <c r="H59" s="42"/>
      <c r="I59" s="23">
        <f>J59+K59</f>
        <v>143502719.91606528</v>
      </c>
      <c r="J59" s="23">
        <f>J56+J18+J8+J31</f>
        <v>131975074.91606528</v>
      </c>
      <c r="K59" s="23">
        <f>K56+K18+K8+K31</f>
        <v>11527645</v>
      </c>
      <c r="L59" s="23">
        <f>L56+L18+L8+L31</f>
        <v>7189742</v>
      </c>
      <c r="M59" s="19"/>
      <c r="N59" s="19"/>
      <c r="O59" s="19"/>
      <c r="P59" s="19"/>
    </row>
    <row r="60" spans="1:16" s="38" customFormat="1" ht="12.75">
      <c r="A60" s="47" t="s">
        <v>19</v>
      </c>
      <c r="B60" s="48"/>
      <c r="C60" s="51">
        <f>C59/B59</f>
        <v>0.9874536815249532</v>
      </c>
      <c r="D60" s="51">
        <f>D59/B59</f>
        <v>0.7370370704556817</v>
      </c>
      <c r="E60" s="51">
        <f>E59/B59</f>
        <v>0.7370370704556817</v>
      </c>
      <c r="F60" s="51"/>
      <c r="G60" s="51"/>
      <c r="H60" s="51"/>
      <c r="I60" s="51">
        <f>I59/B59</f>
        <v>0.2504166110692716</v>
      </c>
      <c r="J60" s="51">
        <f>J59/B59</f>
        <v>0.23030051991644832</v>
      </c>
      <c r="K60" s="51">
        <f>K59/B59</f>
        <v>0.020116091152823246</v>
      </c>
      <c r="L60" s="51">
        <f>L59/B59</f>
        <v>0.012546318475046874</v>
      </c>
      <c r="M60" s="37"/>
      <c r="N60" s="37"/>
      <c r="O60" s="37"/>
      <c r="P60" s="37"/>
    </row>
    <row r="61" spans="1:16" s="38" customFormat="1" ht="12.75">
      <c r="A61" s="49" t="s">
        <v>20</v>
      </c>
      <c r="B61" s="50"/>
      <c r="C61" s="52"/>
      <c r="D61" s="52">
        <f>D59/C59</f>
        <v>0.7464016634354476</v>
      </c>
      <c r="E61" s="52"/>
      <c r="F61" s="52"/>
      <c r="G61" s="52"/>
      <c r="H61" s="52"/>
      <c r="I61" s="52">
        <f>I59/C59</f>
        <v>0.25359833656455255</v>
      </c>
      <c r="J61" s="52"/>
      <c r="K61" s="52"/>
      <c r="L61" s="52"/>
      <c r="M61" s="37"/>
      <c r="N61" s="37"/>
      <c r="O61" s="37"/>
      <c r="P61" s="37"/>
    </row>
    <row r="62" spans="2:12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</sheetData>
  <mergeCells count="13">
    <mergeCell ref="A4:A7"/>
    <mergeCell ref="B4:B7"/>
    <mergeCell ref="C4:K4"/>
    <mergeCell ref="C5:C7"/>
    <mergeCell ref="D6:D7"/>
    <mergeCell ref="E6:E7"/>
    <mergeCell ref="F6:F7"/>
    <mergeCell ref="G6:G7"/>
    <mergeCell ref="H6:H7"/>
    <mergeCell ref="L4:L7"/>
    <mergeCell ref="I6:I7"/>
    <mergeCell ref="J6:J7"/>
    <mergeCell ref="K6:K7"/>
  </mergeCells>
  <printOptions horizontalCentered="1"/>
  <pageMargins left="0.3937007874015748" right="0.3937007874015748" top="0.5905511811023623" bottom="0.1968503937007874" header="0.38" footer="0.27"/>
  <pageSetup horizontalDpi="600" verticalDpi="600" orientation="landscape" paperSize="9" scale="66" r:id="rId1"/>
  <headerFooter alignWithMargins="0">
    <oddHeader>&amp;L&amp;"Times New Roman,Normálne"&amp;12Príloha 2</oddHead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Y29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12.28125" style="0" customWidth="1"/>
    <col min="3" max="3" width="12.00390625" style="0" customWidth="1"/>
    <col min="4" max="4" width="11.57421875" style="0" customWidth="1"/>
    <col min="5" max="5" width="11.421875" style="0" customWidth="1"/>
    <col min="6" max="7" width="9.7109375" style="0" customWidth="1"/>
    <col min="8" max="8" width="9.8515625" style="0" customWidth="1"/>
    <col min="9" max="9" width="11.140625" style="0" customWidth="1"/>
    <col min="10" max="10" width="11.421875" style="0" customWidth="1"/>
    <col min="11" max="11" width="10.42187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1" spans="1:12" s="46" customFormat="1" ht="18">
      <c r="A1" s="44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  <c r="L2" s="2"/>
    </row>
    <row r="3" spans="1:25" ht="12.75" customHeight="1">
      <c r="A3" s="86" t="s">
        <v>4</v>
      </c>
      <c r="B3" s="79" t="s">
        <v>15</v>
      </c>
      <c r="C3" s="89" t="s">
        <v>17</v>
      </c>
      <c r="D3" s="90"/>
      <c r="E3" s="90"/>
      <c r="F3" s="90"/>
      <c r="G3" s="90"/>
      <c r="H3" s="90"/>
      <c r="I3" s="90"/>
      <c r="J3" s="90"/>
      <c r="K3" s="90"/>
      <c r="L3" s="79" t="s">
        <v>13</v>
      </c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87"/>
      <c r="B4" s="80"/>
      <c r="C4" s="79" t="s">
        <v>7</v>
      </c>
      <c r="D4" s="7" t="s">
        <v>8</v>
      </c>
      <c r="E4" s="8"/>
      <c r="F4" s="8"/>
      <c r="G4" s="8"/>
      <c r="H4" s="9"/>
      <c r="I4" s="10" t="s">
        <v>10</v>
      </c>
      <c r="J4" s="11"/>
      <c r="K4" s="11"/>
      <c r="L4" s="80"/>
      <c r="M4" s="12"/>
      <c r="N4" s="13"/>
      <c r="O4" s="12"/>
      <c r="P4" s="12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>
      <c r="A5" s="87"/>
      <c r="B5" s="80"/>
      <c r="C5" s="80"/>
      <c r="D5" s="79" t="s">
        <v>9</v>
      </c>
      <c r="E5" s="79" t="s">
        <v>0</v>
      </c>
      <c r="F5" s="79" t="s">
        <v>1</v>
      </c>
      <c r="G5" s="79" t="s">
        <v>2</v>
      </c>
      <c r="H5" s="79" t="s">
        <v>3</v>
      </c>
      <c r="I5" s="82" t="s">
        <v>11</v>
      </c>
      <c r="J5" s="84" t="s">
        <v>12</v>
      </c>
      <c r="K5" s="79" t="s">
        <v>14</v>
      </c>
      <c r="L5" s="80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16.5" customHeight="1">
      <c r="A6" s="88"/>
      <c r="B6" s="81"/>
      <c r="C6" s="81"/>
      <c r="D6" s="81"/>
      <c r="E6" s="81"/>
      <c r="F6" s="81"/>
      <c r="G6" s="81"/>
      <c r="H6" s="81"/>
      <c r="I6" s="83"/>
      <c r="J6" s="85"/>
      <c r="K6" s="81"/>
      <c r="L6" s="81"/>
      <c r="M6" s="14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16" s="17" customFormat="1" ht="25.5">
      <c r="A7" s="41" t="s">
        <v>64</v>
      </c>
      <c r="B7" s="42">
        <f>C7+L7</f>
        <v>118194932</v>
      </c>
      <c r="C7" s="42">
        <f>D7+I7</f>
        <v>75259446</v>
      </c>
      <c r="D7" s="42">
        <f>E7+F7+G7+H7</f>
        <v>35681489</v>
      </c>
      <c r="E7" s="42">
        <f>E8+E11+E14+E17+E20</f>
        <v>35681489</v>
      </c>
      <c r="F7" s="42"/>
      <c r="G7" s="42"/>
      <c r="H7" s="42"/>
      <c r="I7" s="23">
        <f>J7+K7</f>
        <v>39577957</v>
      </c>
      <c r="J7" s="23">
        <f>J8+J11+J14+J20+J17</f>
        <v>37162023</v>
      </c>
      <c r="K7" s="23">
        <f>K8+K11+K14+K20+K17</f>
        <v>2415934</v>
      </c>
      <c r="L7" s="23">
        <f>L8+L11+L14+L20+L17</f>
        <v>42935486</v>
      </c>
      <c r="M7" s="16"/>
      <c r="N7" s="16"/>
      <c r="O7" s="16"/>
      <c r="P7" s="16"/>
    </row>
    <row r="8" spans="1:16" s="17" customFormat="1" ht="12.75">
      <c r="A8" s="27" t="s">
        <v>63</v>
      </c>
      <c r="B8" s="15">
        <f>C8+L8</f>
        <v>39398311</v>
      </c>
      <c r="C8" s="15">
        <f>D8+I8</f>
        <v>15503112</v>
      </c>
      <c r="D8" s="15">
        <f>E8+F8+G8+H8</f>
        <v>6690280</v>
      </c>
      <c r="E8" s="15">
        <v>6690280</v>
      </c>
      <c r="F8" s="15"/>
      <c r="G8" s="15"/>
      <c r="H8" s="15"/>
      <c r="I8" s="15">
        <f>J8+K8</f>
        <v>8812832</v>
      </c>
      <c r="J8" s="15">
        <v>8812832</v>
      </c>
      <c r="K8" s="15"/>
      <c r="L8" s="15">
        <v>23895199</v>
      </c>
      <c r="M8" s="16"/>
      <c r="N8" s="16"/>
      <c r="O8" s="16"/>
      <c r="P8" s="16"/>
    </row>
    <row r="9" spans="1:16" s="32" customFormat="1" ht="12.75">
      <c r="A9" s="39" t="s">
        <v>19</v>
      </c>
      <c r="B9" s="24"/>
      <c r="C9" s="24"/>
      <c r="D9" s="24">
        <f>D8/B8</f>
        <v>0.16981134038969337</v>
      </c>
      <c r="E9" s="24">
        <f>E8/B8</f>
        <v>0.16981134038969337</v>
      </c>
      <c r="F9" s="24"/>
      <c r="G9" s="24"/>
      <c r="H9" s="24"/>
      <c r="I9" s="24">
        <f>I8/B8</f>
        <v>0.22368552804205236</v>
      </c>
      <c r="J9" s="24">
        <f>J8/B8</f>
        <v>0.22368552804205236</v>
      </c>
      <c r="K9" s="24">
        <f>K8/B8</f>
        <v>0</v>
      </c>
      <c r="L9" s="24">
        <f>L8/B8</f>
        <v>0.6065031315682543</v>
      </c>
      <c r="M9" s="31"/>
      <c r="N9" s="31"/>
      <c r="O9" s="31"/>
      <c r="P9" s="31"/>
    </row>
    <row r="10" spans="1:16" s="32" customFormat="1" ht="12.75">
      <c r="A10" s="39" t="s">
        <v>20</v>
      </c>
      <c r="B10" s="24"/>
      <c r="C10" s="24"/>
      <c r="D10" s="24">
        <f>D8/C8</f>
        <v>0.43154432477814775</v>
      </c>
      <c r="E10" s="24"/>
      <c r="F10" s="24"/>
      <c r="G10" s="24"/>
      <c r="H10" s="24"/>
      <c r="I10" s="24">
        <f>I8/C8</f>
        <v>0.5684556752218523</v>
      </c>
      <c r="J10" s="24"/>
      <c r="K10" s="24"/>
      <c r="L10" s="24"/>
      <c r="M10" s="31"/>
      <c r="N10" s="31"/>
      <c r="O10" s="31"/>
      <c r="P10" s="31"/>
    </row>
    <row r="11" spans="1:16" s="17" customFormat="1" ht="12.75">
      <c r="A11" s="27" t="s">
        <v>62</v>
      </c>
      <c r="B11" s="15">
        <f>C11+L11</f>
        <v>22300930</v>
      </c>
      <c r="C11" s="15">
        <f>D11+I11</f>
        <v>22300930</v>
      </c>
      <c r="D11" s="15">
        <f>E11+F11+G11+H11</f>
        <v>11150466</v>
      </c>
      <c r="E11" s="15">
        <v>11150466</v>
      </c>
      <c r="F11" s="15"/>
      <c r="G11" s="15"/>
      <c r="H11" s="15"/>
      <c r="I11" s="15">
        <f>J11+K11</f>
        <v>11150464</v>
      </c>
      <c r="J11" s="15">
        <v>10035418</v>
      </c>
      <c r="K11" s="15">
        <v>1115046</v>
      </c>
      <c r="L11" s="15"/>
      <c r="M11" s="16"/>
      <c r="N11" s="16"/>
      <c r="O11" s="16"/>
      <c r="P11" s="16"/>
    </row>
    <row r="12" spans="1:16" s="32" customFormat="1" ht="12.75">
      <c r="A12" s="39" t="s">
        <v>19</v>
      </c>
      <c r="B12" s="24"/>
      <c r="C12" s="24"/>
      <c r="D12" s="24">
        <f>D11/B11</f>
        <v>0.5000000448411792</v>
      </c>
      <c r="E12" s="24">
        <f>E11/B11</f>
        <v>0.5000000448411792</v>
      </c>
      <c r="F12" s="24"/>
      <c r="G12" s="24"/>
      <c r="H12" s="24"/>
      <c r="I12" s="24">
        <f>I11/B11</f>
        <v>0.49999995515882073</v>
      </c>
      <c r="J12" s="24">
        <f>J11/B11</f>
        <v>0.44999997757941035</v>
      </c>
      <c r="K12" s="24">
        <f>K11/B11</f>
        <v>0.04999997757941037</v>
      </c>
      <c r="L12" s="24"/>
      <c r="M12" s="31"/>
      <c r="N12" s="31"/>
      <c r="O12" s="31"/>
      <c r="P12" s="31"/>
    </row>
    <row r="13" spans="1:16" s="32" customFormat="1" ht="12.75">
      <c r="A13" s="39" t="s">
        <v>20</v>
      </c>
      <c r="B13" s="24"/>
      <c r="C13" s="24"/>
      <c r="D13" s="24">
        <f>D11/C11</f>
        <v>0.5000000448411792</v>
      </c>
      <c r="E13" s="24"/>
      <c r="F13" s="24"/>
      <c r="G13" s="24"/>
      <c r="H13" s="24"/>
      <c r="I13" s="24">
        <f>I11/C11</f>
        <v>0.49999995515882073</v>
      </c>
      <c r="J13" s="24"/>
      <c r="K13" s="24"/>
      <c r="L13" s="24"/>
      <c r="M13" s="31"/>
      <c r="N13" s="31"/>
      <c r="O13" s="31"/>
      <c r="P13" s="31"/>
    </row>
    <row r="14" spans="1:16" s="17" customFormat="1" ht="12.75">
      <c r="A14" s="27" t="s">
        <v>61</v>
      </c>
      <c r="B14" s="15">
        <f>C14+L14</f>
        <v>30477938</v>
      </c>
      <c r="C14" s="15">
        <f>D14+I14</f>
        <v>11437651</v>
      </c>
      <c r="D14" s="15">
        <f>E14+F14+G14+H14</f>
        <v>4831867</v>
      </c>
      <c r="E14" s="15">
        <v>4831867</v>
      </c>
      <c r="F14" s="15"/>
      <c r="G14" s="15"/>
      <c r="H14" s="15"/>
      <c r="I14" s="15">
        <f>J14+K14</f>
        <v>6605784</v>
      </c>
      <c r="J14" s="15">
        <v>6605784</v>
      </c>
      <c r="K14" s="15"/>
      <c r="L14" s="15">
        <v>19040287</v>
      </c>
      <c r="M14" s="16"/>
      <c r="N14" s="16"/>
      <c r="O14" s="16"/>
      <c r="P14" s="16"/>
    </row>
    <row r="15" spans="1:16" s="32" customFormat="1" ht="12.75">
      <c r="A15" s="39" t="s">
        <v>19</v>
      </c>
      <c r="B15" s="15"/>
      <c r="C15" s="15"/>
      <c r="D15" s="24">
        <f>D14/B14</f>
        <v>0.15853654535290412</v>
      </c>
      <c r="E15" s="24">
        <f>E14/B14</f>
        <v>0.15853654535290412</v>
      </c>
      <c r="F15" s="24"/>
      <c r="G15" s="24"/>
      <c r="H15" s="24"/>
      <c r="I15" s="24">
        <f>I14/B14</f>
        <v>0.2167398595009938</v>
      </c>
      <c r="J15" s="24">
        <f>J14/B14</f>
        <v>0.2167398595009938</v>
      </c>
      <c r="K15" s="24">
        <f>K14/B14</f>
        <v>0</v>
      </c>
      <c r="L15" s="24">
        <f>L14/B14</f>
        <v>0.6247235951461021</v>
      </c>
      <c r="M15" s="31"/>
      <c r="N15" s="31"/>
      <c r="O15" s="31"/>
      <c r="P15" s="31"/>
    </row>
    <row r="16" spans="1:16" s="32" customFormat="1" ht="12.75">
      <c r="A16" s="39" t="s">
        <v>20</v>
      </c>
      <c r="B16" s="15"/>
      <c r="C16" s="15"/>
      <c r="D16" s="24">
        <f>D14/C14</f>
        <v>0.4224527396403335</v>
      </c>
      <c r="E16" s="24"/>
      <c r="F16" s="24"/>
      <c r="G16" s="24"/>
      <c r="H16" s="24"/>
      <c r="I16" s="24">
        <f>I14/C14</f>
        <v>0.5775472603596665</v>
      </c>
      <c r="J16" s="24"/>
      <c r="K16" s="24"/>
      <c r="L16" s="24"/>
      <c r="M16" s="31"/>
      <c r="N16" s="31"/>
      <c r="O16" s="31"/>
      <c r="P16" s="31"/>
    </row>
    <row r="17" spans="1:16" s="17" customFormat="1" ht="12.75">
      <c r="A17" s="27" t="s">
        <v>65</v>
      </c>
      <c r="B17" s="15">
        <f>C17+L17</f>
        <v>11150464</v>
      </c>
      <c r="C17" s="15">
        <f>D17+I17</f>
        <v>11150464</v>
      </c>
      <c r="D17" s="15">
        <f>E17+F17+G17+H17</f>
        <v>5575232</v>
      </c>
      <c r="E17" s="15">
        <v>5575232</v>
      </c>
      <c r="F17" s="15"/>
      <c r="G17" s="15"/>
      <c r="H17" s="15"/>
      <c r="I17" s="15">
        <f>J17+K17</f>
        <v>5575232</v>
      </c>
      <c r="J17" s="15">
        <v>5017709</v>
      </c>
      <c r="K17" s="15">
        <v>557523</v>
      </c>
      <c r="L17" s="15"/>
      <c r="M17" s="16"/>
      <c r="N17" s="16"/>
      <c r="O17" s="16"/>
      <c r="P17" s="16"/>
    </row>
    <row r="18" spans="1:16" s="32" customFormat="1" ht="12.75">
      <c r="A18" s="39" t="s">
        <v>19</v>
      </c>
      <c r="B18" s="15"/>
      <c r="C18" s="15"/>
      <c r="D18" s="24">
        <f>D17/B17</f>
        <v>0.5</v>
      </c>
      <c r="E18" s="24">
        <f>E17/B17</f>
        <v>0.5</v>
      </c>
      <c r="F18" s="24"/>
      <c r="G18" s="24"/>
      <c r="H18" s="24"/>
      <c r="I18" s="24">
        <f>I17/B17</f>
        <v>0.5</v>
      </c>
      <c r="J18" s="24">
        <f>J17/B17</f>
        <v>0.4500000179364733</v>
      </c>
      <c r="K18" s="24">
        <f>K17/B17</f>
        <v>0.04999998206352668</v>
      </c>
      <c r="L18" s="24"/>
      <c r="M18" s="31"/>
      <c r="N18" s="31"/>
      <c r="O18" s="31"/>
      <c r="P18" s="31"/>
    </row>
    <row r="19" spans="1:16" s="32" customFormat="1" ht="12.75">
      <c r="A19" s="39" t="s">
        <v>20</v>
      </c>
      <c r="B19" s="15"/>
      <c r="C19" s="15"/>
      <c r="D19" s="24">
        <f>D17/C17</f>
        <v>0.5</v>
      </c>
      <c r="E19" s="24"/>
      <c r="F19" s="24"/>
      <c r="G19" s="24"/>
      <c r="H19" s="24"/>
      <c r="I19" s="24">
        <f>I17/C17</f>
        <v>0.5</v>
      </c>
      <c r="J19" s="24"/>
      <c r="K19" s="24"/>
      <c r="L19" s="24"/>
      <c r="M19" s="31"/>
      <c r="N19" s="31"/>
      <c r="O19" s="31"/>
      <c r="P19" s="31"/>
    </row>
    <row r="20" spans="1:16" s="17" customFormat="1" ht="12.75">
      <c r="A20" s="27" t="s">
        <v>66</v>
      </c>
      <c r="B20" s="15">
        <f>C20+L20</f>
        <v>14867289</v>
      </c>
      <c r="C20" s="15">
        <f>D20+I20</f>
        <v>14867289</v>
      </c>
      <c r="D20" s="15">
        <f>E20+F20+G20+H20</f>
        <v>7433644</v>
      </c>
      <c r="E20" s="15">
        <v>7433644</v>
      </c>
      <c r="F20" s="15"/>
      <c r="G20" s="15"/>
      <c r="H20" s="15"/>
      <c r="I20" s="15">
        <f>J20+K20</f>
        <v>7433645</v>
      </c>
      <c r="J20" s="15">
        <v>6690280</v>
      </c>
      <c r="K20" s="15">
        <v>743365</v>
      </c>
      <c r="L20" s="15"/>
      <c r="M20" s="16"/>
      <c r="N20" s="16"/>
      <c r="O20" s="16"/>
      <c r="P20" s="16"/>
    </row>
    <row r="21" spans="1:16" s="32" customFormat="1" ht="12.75">
      <c r="A21" s="39" t="s">
        <v>19</v>
      </c>
      <c r="B21" s="15"/>
      <c r="C21" s="15"/>
      <c r="D21" s="24">
        <f>D20/B20</f>
        <v>0.4999999663691208</v>
      </c>
      <c r="E21" s="24">
        <f>E20/B20</f>
        <v>0.4999999663691208</v>
      </c>
      <c r="F21" s="24"/>
      <c r="G21" s="24"/>
      <c r="H21" s="24"/>
      <c r="I21" s="24">
        <f>I20/B20</f>
        <v>0.5000000336308792</v>
      </c>
      <c r="J21" s="24">
        <f>J20/B20</f>
        <v>0.4499999966369121</v>
      </c>
      <c r="K21" s="24">
        <f>K20/B20</f>
        <v>0.050000036993967094</v>
      </c>
      <c r="L21" s="24"/>
      <c r="M21" s="31"/>
      <c r="N21" s="31"/>
      <c r="O21" s="31"/>
      <c r="P21" s="31"/>
    </row>
    <row r="22" spans="1:16" s="32" customFormat="1" ht="12.75">
      <c r="A22" s="39" t="s">
        <v>20</v>
      </c>
      <c r="B22" s="24"/>
      <c r="C22" s="15"/>
      <c r="D22" s="24">
        <f>D20/C20</f>
        <v>0.4999999663691208</v>
      </c>
      <c r="E22" s="24"/>
      <c r="F22" s="24"/>
      <c r="G22" s="24"/>
      <c r="H22" s="24"/>
      <c r="I22" s="24">
        <f>I20/C20</f>
        <v>0.5000000336308792</v>
      </c>
      <c r="J22" s="24"/>
      <c r="K22" s="24"/>
      <c r="L22" s="24"/>
      <c r="M22" s="31"/>
      <c r="N22" s="31"/>
      <c r="O22" s="31"/>
      <c r="P22" s="31"/>
    </row>
    <row r="23" spans="1:16" s="17" customFormat="1" ht="12.75">
      <c r="A23" s="41" t="s">
        <v>5</v>
      </c>
      <c r="B23" s="42">
        <f>C23+L23</f>
        <v>2973457</v>
      </c>
      <c r="C23" s="42">
        <f>D23+I23</f>
        <v>2973457</v>
      </c>
      <c r="D23" s="42">
        <f>E23+F23+G23+H23</f>
        <v>1486729</v>
      </c>
      <c r="E23" s="42">
        <v>1486729</v>
      </c>
      <c r="F23" s="42"/>
      <c r="G23" s="42"/>
      <c r="H23" s="42"/>
      <c r="I23" s="23">
        <f>J23+K23</f>
        <v>1486728</v>
      </c>
      <c r="J23" s="23">
        <v>1308321</v>
      </c>
      <c r="K23" s="23">
        <v>178407</v>
      </c>
      <c r="L23" s="23"/>
      <c r="M23" s="16"/>
      <c r="N23" s="16"/>
      <c r="O23" s="16"/>
      <c r="P23" s="16"/>
    </row>
    <row r="24" spans="1:16" s="38" customFormat="1" ht="12.75">
      <c r="A24" s="30" t="s">
        <v>19</v>
      </c>
      <c r="B24" s="24"/>
      <c r="C24" s="24"/>
      <c r="D24" s="24">
        <f>D23/B23</f>
        <v>0.5000001681544411</v>
      </c>
      <c r="E24" s="24">
        <f>E23/B23</f>
        <v>0.5000001681544411</v>
      </c>
      <c r="F24" s="24"/>
      <c r="G24" s="24"/>
      <c r="H24" s="24"/>
      <c r="I24" s="24">
        <f>I23/B23</f>
        <v>0.4999998318455589</v>
      </c>
      <c r="J24" s="24">
        <f>J23/B23</f>
        <v>0.43999997309528943</v>
      </c>
      <c r="K24" s="24">
        <f>K23/B23</f>
        <v>0.05999985875026947</v>
      </c>
      <c r="L24" s="24"/>
      <c r="M24" s="37"/>
      <c r="N24" s="37"/>
      <c r="O24" s="37"/>
      <c r="P24" s="37"/>
    </row>
    <row r="25" spans="1:16" s="38" customFormat="1" ht="12.75">
      <c r="A25" s="35" t="s">
        <v>20</v>
      </c>
      <c r="B25" s="36"/>
      <c r="C25" s="36"/>
      <c r="D25" s="36">
        <f>D23/C23</f>
        <v>0.5000001681544411</v>
      </c>
      <c r="E25" s="36"/>
      <c r="F25" s="36"/>
      <c r="G25" s="36"/>
      <c r="H25" s="36"/>
      <c r="I25" s="36">
        <f>I23/C23</f>
        <v>0.4999998318455589</v>
      </c>
      <c r="J25" s="36"/>
      <c r="K25" s="36"/>
      <c r="L25" s="36"/>
      <c r="M25" s="37"/>
      <c r="N25" s="37"/>
      <c r="O25" s="37"/>
      <c r="P25" s="37"/>
    </row>
    <row r="26" spans="1:16" s="43" customFormat="1" ht="12.75">
      <c r="A26" s="41" t="s">
        <v>15</v>
      </c>
      <c r="B26" s="42">
        <f>C26+L26</f>
        <v>121168389</v>
      </c>
      <c r="C26" s="42">
        <f>D26+I26</f>
        <v>78232903</v>
      </c>
      <c r="D26" s="42">
        <f aca="true" t="shared" si="0" ref="D26:L26">D23+D7</f>
        <v>37168218</v>
      </c>
      <c r="E26" s="42">
        <f t="shared" si="0"/>
        <v>37168218</v>
      </c>
      <c r="F26" s="42">
        <f t="shared" si="0"/>
        <v>0</v>
      </c>
      <c r="G26" s="42">
        <f t="shared" si="0"/>
        <v>0</v>
      </c>
      <c r="H26" s="42">
        <f t="shared" si="0"/>
        <v>0</v>
      </c>
      <c r="I26" s="23">
        <f t="shared" si="0"/>
        <v>41064685</v>
      </c>
      <c r="J26" s="23">
        <f t="shared" si="0"/>
        <v>38470344</v>
      </c>
      <c r="K26" s="23">
        <f t="shared" si="0"/>
        <v>2594341</v>
      </c>
      <c r="L26" s="23">
        <f t="shared" si="0"/>
        <v>42935486</v>
      </c>
      <c r="M26" s="19"/>
      <c r="N26" s="19"/>
      <c r="O26" s="19"/>
      <c r="P26" s="19"/>
    </row>
    <row r="27" spans="1:16" s="38" customFormat="1" ht="12.75">
      <c r="A27" s="47" t="s">
        <v>19</v>
      </c>
      <c r="B27" s="48"/>
      <c r="C27" s="51">
        <f>C26/B26</f>
        <v>0.6456543958837316</v>
      </c>
      <c r="D27" s="51">
        <f>D26/B26</f>
        <v>0.30674847051073695</v>
      </c>
      <c r="E27" s="51">
        <f>E26/B26</f>
        <v>0.30674847051073695</v>
      </c>
      <c r="F27" s="51"/>
      <c r="G27" s="51"/>
      <c r="H27" s="51"/>
      <c r="I27" s="51">
        <f>I26/B26</f>
        <v>0.33890592537299474</v>
      </c>
      <c r="J27" s="51">
        <f>J26/B26</f>
        <v>0.31749488721848074</v>
      </c>
      <c r="K27" s="51">
        <f>K26/B26</f>
        <v>0.021411038154514044</v>
      </c>
      <c r="L27" s="51">
        <f>L26/B26</f>
        <v>0.3543456041162683</v>
      </c>
      <c r="M27" s="37"/>
      <c r="N27" s="37"/>
      <c r="O27" s="37"/>
      <c r="P27" s="37"/>
    </row>
    <row r="28" spans="1:16" s="38" customFormat="1" ht="12.75">
      <c r="A28" s="49" t="s">
        <v>20</v>
      </c>
      <c r="B28" s="50"/>
      <c r="C28" s="52"/>
      <c r="D28" s="52">
        <f>D26/C26</f>
        <v>0.4750970061791009</v>
      </c>
      <c r="E28" s="52"/>
      <c r="F28" s="52"/>
      <c r="G28" s="52"/>
      <c r="H28" s="52"/>
      <c r="I28" s="52">
        <f>I26/C26</f>
        <v>0.5249029938208991</v>
      </c>
      <c r="J28" s="52"/>
      <c r="K28" s="52"/>
      <c r="L28" s="52"/>
      <c r="M28" s="37"/>
      <c r="N28" s="37"/>
      <c r="O28" s="37"/>
      <c r="P28" s="37"/>
    </row>
    <row r="29" spans="2:12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</sheetData>
  <mergeCells count="13">
    <mergeCell ref="L3:L6"/>
    <mergeCell ref="C4:C6"/>
    <mergeCell ref="D5:D6"/>
    <mergeCell ref="I5:I6"/>
    <mergeCell ref="J5:J6"/>
    <mergeCell ref="K5:K6"/>
    <mergeCell ref="A3:A6"/>
    <mergeCell ref="B3:B6"/>
    <mergeCell ref="C3:K3"/>
    <mergeCell ref="E5:E6"/>
    <mergeCell ref="F5:F6"/>
    <mergeCell ref="G5:G6"/>
    <mergeCell ref="H5:H6"/>
  </mergeCells>
  <printOptions/>
  <pageMargins left="0.3937007874015748" right="0.3937007874015748" top="1.06" bottom="0.3937007874015748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Y2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1.140625" style="0" customWidth="1"/>
    <col min="3" max="3" width="10.8515625" style="0" customWidth="1"/>
    <col min="4" max="4" width="11.57421875" style="0" customWidth="1"/>
    <col min="5" max="5" width="11.421875" style="0" customWidth="1"/>
    <col min="6" max="6" width="10.421875" style="0" customWidth="1"/>
    <col min="7" max="7" width="9.7109375" style="0" customWidth="1"/>
    <col min="8" max="8" width="9.8515625" style="0" customWidth="1"/>
    <col min="9" max="9" width="11.140625" style="0" customWidth="1"/>
    <col min="10" max="10" width="11.421875" style="0" customWidth="1"/>
    <col min="11" max="11" width="9.710937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1" spans="1:12" s="46" customFormat="1" ht="18">
      <c r="A1" s="44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  <c r="L2" s="2"/>
    </row>
    <row r="3" spans="1:25" ht="12.75" customHeight="1">
      <c r="A3" s="86" t="s">
        <v>4</v>
      </c>
      <c r="B3" s="79" t="s">
        <v>15</v>
      </c>
      <c r="C3" s="89" t="s">
        <v>17</v>
      </c>
      <c r="D3" s="90"/>
      <c r="E3" s="90"/>
      <c r="F3" s="90"/>
      <c r="G3" s="90"/>
      <c r="H3" s="90"/>
      <c r="I3" s="90"/>
      <c r="J3" s="90"/>
      <c r="K3" s="90"/>
      <c r="L3" s="79" t="s">
        <v>13</v>
      </c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87"/>
      <c r="B4" s="80"/>
      <c r="C4" s="79" t="s">
        <v>7</v>
      </c>
      <c r="D4" s="7" t="s">
        <v>8</v>
      </c>
      <c r="E4" s="8"/>
      <c r="F4" s="8"/>
      <c r="G4" s="8"/>
      <c r="H4" s="9"/>
      <c r="I4" s="10" t="s">
        <v>10</v>
      </c>
      <c r="J4" s="11"/>
      <c r="K4" s="11"/>
      <c r="L4" s="80"/>
      <c r="M4" s="12"/>
      <c r="N4" s="13"/>
      <c r="O4" s="12"/>
      <c r="P4" s="12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>
      <c r="A5" s="87"/>
      <c r="B5" s="80"/>
      <c r="C5" s="80"/>
      <c r="D5" s="79" t="s">
        <v>9</v>
      </c>
      <c r="E5" s="79" t="s">
        <v>0</v>
      </c>
      <c r="F5" s="79" t="s">
        <v>1</v>
      </c>
      <c r="G5" s="79" t="s">
        <v>2</v>
      </c>
      <c r="H5" s="79" t="s">
        <v>3</v>
      </c>
      <c r="I5" s="82" t="s">
        <v>11</v>
      </c>
      <c r="J5" s="84" t="s">
        <v>12</v>
      </c>
      <c r="K5" s="79" t="s">
        <v>14</v>
      </c>
      <c r="L5" s="80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16.5" customHeight="1">
      <c r="A6" s="88"/>
      <c r="B6" s="81"/>
      <c r="C6" s="81"/>
      <c r="D6" s="81"/>
      <c r="E6" s="81"/>
      <c r="F6" s="81"/>
      <c r="G6" s="81"/>
      <c r="H6" s="81"/>
      <c r="I6" s="83"/>
      <c r="J6" s="85"/>
      <c r="K6" s="81"/>
      <c r="L6" s="81"/>
      <c r="M6" s="14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16" s="17" customFormat="1" ht="25.5">
      <c r="A7" s="41" t="s">
        <v>76</v>
      </c>
      <c r="B7" s="42">
        <f>C7+L7</f>
        <v>52040913</v>
      </c>
      <c r="C7" s="42">
        <f>D7+I7</f>
        <v>41849567</v>
      </c>
      <c r="D7" s="42">
        <f>E7+F7+G7+H7</f>
        <v>21683714</v>
      </c>
      <c r="E7" s="42"/>
      <c r="F7" s="42">
        <f>F8+F11</f>
        <v>21683714</v>
      </c>
      <c r="G7" s="42"/>
      <c r="H7" s="42"/>
      <c r="I7" s="23">
        <f>J7+K7</f>
        <v>20165853</v>
      </c>
      <c r="J7" s="23">
        <f>J8+J11</f>
        <v>20165853</v>
      </c>
      <c r="K7" s="23"/>
      <c r="L7" s="23">
        <f>L8+L11</f>
        <v>10191346</v>
      </c>
      <c r="M7" s="16"/>
      <c r="N7" s="16"/>
      <c r="O7" s="16"/>
      <c r="P7" s="16"/>
    </row>
    <row r="8" spans="1:16" s="17" customFormat="1" ht="25.5">
      <c r="A8" s="27" t="s">
        <v>78</v>
      </c>
      <c r="B8" s="15">
        <f>C8+L8</f>
        <v>34693942</v>
      </c>
      <c r="C8" s="15">
        <f>D8+I8</f>
        <v>25369944</v>
      </c>
      <c r="D8" s="15">
        <f>E8+F8+G8+H8</f>
        <v>13010228</v>
      </c>
      <c r="E8" s="15"/>
      <c r="F8" s="15">
        <v>13010228</v>
      </c>
      <c r="G8" s="15"/>
      <c r="H8" s="15"/>
      <c r="I8" s="15">
        <f>J8+K8</f>
        <v>12359716</v>
      </c>
      <c r="J8" s="15">
        <v>12359716</v>
      </c>
      <c r="K8" s="15"/>
      <c r="L8" s="15">
        <v>9323998</v>
      </c>
      <c r="M8" s="16"/>
      <c r="N8" s="16"/>
      <c r="O8" s="16"/>
      <c r="P8" s="16"/>
    </row>
    <row r="9" spans="1:16" s="32" customFormat="1" ht="12.75">
      <c r="A9" s="39" t="s">
        <v>59</v>
      </c>
      <c r="B9" s="24"/>
      <c r="C9" s="24"/>
      <c r="D9" s="24">
        <f>D8/B8</f>
        <v>0.37499999279413104</v>
      </c>
      <c r="E9" s="24"/>
      <c r="F9" s="24">
        <f>F8/B8</f>
        <v>0.37499999279413104</v>
      </c>
      <c r="G9" s="24"/>
      <c r="H9" s="24"/>
      <c r="I9" s="24">
        <f>I8/B8</f>
        <v>0.35624997586033896</v>
      </c>
      <c r="J9" s="24">
        <f>J8/B8</f>
        <v>0.35624997586033896</v>
      </c>
      <c r="K9" s="24"/>
      <c r="L9" s="24">
        <f>L8/B8</f>
        <v>0.26875003134553</v>
      </c>
      <c r="M9" s="31"/>
      <c r="N9" s="31"/>
      <c r="O9" s="31"/>
      <c r="P9" s="31"/>
    </row>
    <row r="10" spans="1:16" s="32" customFormat="1" ht="12.75">
      <c r="A10" s="39" t="s">
        <v>20</v>
      </c>
      <c r="B10" s="24"/>
      <c r="C10" s="24"/>
      <c r="D10" s="24">
        <f>D8/C8</f>
        <v>0.5128205249487346</v>
      </c>
      <c r="E10" s="24"/>
      <c r="F10" s="24">
        <f>F8/C8</f>
        <v>0.5128205249487346</v>
      </c>
      <c r="G10" s="24"/>
      <c r="H10" s="24"/>
      <c r="I10" s="24">
        <f>I8/C8</f>
        <v>0.4871794750512654</v>
      </c>
      <c r="J10" s="24"/>
      <c r="K10" s="24"/>
      <c r="L10" s="24"/>
      <c r="M10" s="31"/>
      <c r="N10" s="31"/>
      <c r="O10" s="31"/>
      <c r="P10" s="31"/>
    </row>
    <row r="11" spans="1:16" s="17" customFormat="1" ht="27" customHeight="1">
      <c r="A11" s="27" t="s">
        <v>77</v>
      </c>
      <c r="B11" s="15">
        <f>C11+L11</f>
        <v>17346971</v>
      </c>
      <c r="C11" s="15">
        <f>D11+I11</f>
        <v>16479623</v>
      </c>
      <c r="D11" s="15">
        <f>E11+F11+G11+H11</f>
        <v>8673486</v>
      </c>
      <c r="E11" s="15"/>
      <c r="F11" s="15">
        <v>8673486</v>
      </c>
      <c r="G11" s="15"/>
      <c r="H11" s="15"/>
      <c r="I11" s="15">
        <f>J11+K11</f>
        <v>7806137</v>
      </c>
      <c r="J11" s="15">
        <v>7806137</v>
      </c>
      <c r="K11" s="15"/>
      <c r="L11" s="15">
        <v>867348</v>
      </c>
      <c r="M11" s="16"/>
      <c r="N11" s="16"/>
      <c r="O11" s="16"/>
      <c r="P11" s="16"/>
    </row>
    <row r="12" spans="1:16" s="32" customFormat="1" ht="12.75">
      <c r="A12" s="39" t="s">
        <v>59</v>
      </c>
      <c r="B12" s="24"/>
      <c r="C12" s="24"/>
      <c r="D12" s="24">
        <f>D11/B11</f>
        <v>0.5000000288234758</v>
      </c>
      <c r="E12" s="24"/>
      <c r="F12" s="24">
        <f>F11/B11</f>
        <v>0.5000000288234758</v>
      </c>
      <c r="G12" s="24"/>
      <c r="H12" s="24"/>
      <c r="I12" s="24">
        <f>I11/B11</f>
        <v>0.4500000028823476</v>
      </c>
      <c r="J12" s="24">
        <f>J11/B11</f>
        <v>0.4500000028823476</v>
      </c>
      <c r="K12" s="24"/>
      <c r="L12" s="24">
        <f>L11/B11</f>
        <v>0.04999996829417654</v>
      </c>
      <c r="M12" s="31"/>
      <c r="N12" s="31"/>
      <c r="O12" s="31"/>
      <c r="P12" s="31"/>
    </row>
    <row r="13" spans="1:16" s="32" customFormat="1" ht="12.75">
      <c r="A13" s="39" t="s">
        <v>20</v>
      </c>
      <c r="B13" s="24"/>
      <c r="C13" s="24"/>
      <c r="D13" s="24">
        <f>D11/C11</f>
        <v>0.5263158022486315</v>
      </c>
      <c r="E13" s="24"/>
      <c r="F13" s="24">
        <f>F11/C11</f>
        <v>0.5263158022486315</v>
      </c>
      <c r="G13" s="24"/>
      <c r="H13" s="24"/>
      <c r="I13" s="24">
        <f>I11/C11</f>
        <v>0.47368419775136844</v>
      </c>
      <c r="J13" s="24"/>
      <c r="K13" s="24"/>
      <c r="L13" s="24"/>
      <c r="M13" s="31"/>
      <c r="N13" s="31"/>
      <c r="O13" s="31"/>
      <c r="P13" s="31"/>
    </row>
    <row r="14" spans="1:16" s="17" customFormat="1" ht="38.25">
      <c r="A14" s="41" t="s">
        <v>79</v>
      </c>
      <c r="B14" s="42">
        <f>C14+L14</f>
        <v>47433121</v>
      </c>
      <c r="C14" s="42">
        <f>D14+I14</f>
        <v>41510758</v>
      </c>
      <c r="D14" s="42">
        <f>E14+F14+G14+H14</f>
        <v>21683713</v>
      </c>
      <c r="E14" s="42"/>
      <c r="F14" s="42">
        <f>F15+F18</f>
        <v>21683713</v>
      </c>
      <c r="G14" s="42"/>
      <c r="H14" s="42"/>
      <c r="I14" s="23">
        <f>J14+K14</f>
        <v>19827045</v>
      </c>
      <c r="J14" s="23">
        <f>J15+J18</f>
        <v>19827045</v>
      </c>
      <c r="K14" s="23"/>
      <c r="L14" s="23">
        <f>L15+L18</f>
        <v>5922363</v>
      </c>
      <c r="M14" s="16"/>
      <c r="N14" s="16"/>
      <c r="O14" s="16"/>
      <c r="P14" s="16"/>
    </row>
    <row r="15" spans="1:16" s="17" customFormat="1" ht="25.5">
      <c r="A15" s="27" t="s">
        <v>81</v>
      </c>
      <c r="B15" s="15">
        <f>C15+L15</f>
        <v>34964985</v>
      </c>
      <c r="C15" s="15">
        <f>D15+I15</f>
        <v>31183888</v>
      </c>
      <c r="D15" s="15">
        <f>E15+F15+G15+H15</f>
        <v>16262784</v>
      </c>
      <c r="E15" s="15"/>
      <c r="F15" s="15">
        <v>16262784</v>
      </c>
      <c r="G15" s="15"/>
      <c r="H15" s="15"/>
      <c r="I15" s="15">
        <f>J15+K15</f>
        <v>14921104</v>
      </c>
      <c r="J15" s="15">
        <v>14921104</v>
      </c>
      <c r="K15" s="15"/>
      <c r="L15" s="15">
        <v>3781097</v>
      </c>
      <c r="M15" s="16"/>
      <c r="N15" s="16"/>
      <c r="O15" s="16"/>
      <c r="P15" s="16"/>
    </row>
    <row r="16" spans="1:16" s="32" customFormat="1" ht="12.75">
      <c r="A16" s="30" t="s">
        <v>59</v>
      </c>
      <c r="B16" s="24"/>
      <c r="C16" s="24"/>
      <c r="D16" s="24">
        <f>D15/B15</f>
        <v>0.4651162870511742</v>
      </c>
      <c r="E16" s="24"/>
      <c r="F16" s="24">
        <f>F15/B15</f>
        <v>0.4651162870511742</v>
      </c>
      <c r="G16" s="24"/>
      <c r="H16" s="24"/>
      <c r="I16" s="24">
        <f>I15/B15</f>
        <v>0.42674418421743926</v>
      </c>
      <c r="J16" s="24">
        <f>J15/B15</f>
        <v>0.42674418421743926</v>
      </c>
      <c r="K16" s="24"/>
      <c r="L16" s="24">
        <f>L15/B15</f>
        <v>0.10813952873138656</v>
      </c>
      <c r="M16" s="31"/>
      <c r="N16" s="31"/>
      <c r="O16" s="31"/>
      <c r="P16" s="31"/>
    </row>
    <row r="17" spans="1:16" s="32" customFormat="1" ht="12.75">
      <c r="A17" s="30" t="s">
        <v>20</v>
      </c>
      <c r="B17" s="24"/>
      <c r="C17" s="24"/>
      <c r="D17" s="24">
        <f>D15/C15</f>
        <v>0.5215123912707742</v>
      </c>
      <c r="E17" s="24"/>
      <c r="F17" s="24">
        <f>F15/C15</f>
        <v>0.5215123912707742</v>
      </c>
      <c r="G17" s="24"/>
      <c r="H17" s="24"/>
      <c r="I17" s="24">
        <f>I15/C15</f>
        <v>0.4784876087292258</v>
      </c>
      <c r="J17" s="24"/>
      <c r="K17" s="24"/>
      <c r="L17" s="24"/>
      <c r="M17" s="31"/>
      <c r="N17" s="31"/>
      <c r="O17" s="31"/>
      <c r="P17" s="31"/>
    </row>
    <row r="18" spans="1:16" s="17" customFormat="1" ht="24.75" customHeight="1">
      <c r="A18" s="27" t="s">
        <v>80</v>
      </c>
      <c r="B18" s="15">
        <f>C18+L18</f>
        <v>12468136</v>
      </c>
      <c r="C18" s="15">
        <f>D18+I18</f>
        <v>10326870</v>
      </c>
      <c r="D18" s="15">
        <f>E18+F18+G18+H18</f>
        <v>5420929</v>
      </c>
      <c r="E18" s="15"/>
      <c r="F18" s="15">
        <v>5420929</v>
      </c>
      <c r="G18" s="15"/>
      <c r="H18" s="15"/>
      <c r="I18" s="15">
        <f>J18+K18</f>
        <v>4905941</v>
      </c>
      <c r="J18" s="15">
        <v>4905941</v>
      </c>
      <c r="K18" s="15"/>
      <c r="L18" s="15">
        <v>2141266</v>
      </c>
      <c r="M18" s="16"/>
      <c r="N18" s="16"/>
      <c r="O18" s="16"/>
      <c r="P18" s="16"/>
    </row>
    <row r="19" spans="1:16" s="32" customFormat="1" ht="12.75">
      <c r="A19" s="30" t="s">
        <v>59</v>
      </c>
      <c r="B19" s="24"/>
      <c r="C19" s="24"/>
      <c r="D19" s="24">
        <f>D18/B18</f>
        <v>0.4347826331057024</v>
      </c>
      <c r="E19" s="24"/>
      <c r="F19" s="24">
        <f>F18/B18</f>
        <v>0.4347826331057024</v>
      </c>
      <c r="G19" s="24"/>
      <c r="H19" s="24"/>
      <c r="I19" s="24">
        <f>I18/B18</f>
        <v>0.3934783034127956</v>
      </c>
      <c r="J19" s="24">
        <f>J18/B18</f>
        <v>0.3934783034127956</v>
      </c>
      <c r="K19" s="24"/>
      <c r="L19" s="24">
        <f>L18/B18</f>
        <v>0.17173906348150197</v>
      </c>
      <c r="M19" s="31"/>
      <c r="N19" s="31"/>
      <c r="O19" s="31"/>
      <c r="P19" s="31"/>
    </row>
    <row r="20" spans="1:16" s="32" customFormat="1" ht="12.75">
      <c r="A20" s="30" t="s">
        <v>20</v>
      </c>
      <c r="B20" s="24"/>
      <c r="C20" s="24"/>
      <c r="D20" s="24">
        <f>D18/C18</f>
        <v>0.5249343702399663</v>
      </c>
      <c r="E20" s="24"/>
      <c r="F20" s="24">
        <f>F18/C18</f>
        <v>0.5249343702399663</v>
      </c>
      <c r="G20" s="24"/>
      <c r="H20" s="24"/>
      <c r="I20" s="24">
        <f>I18/C18</f>
        <v>0.4750656297600338</v>
      </c>
      <c r="J20" s="24"/>
      <c r="K20" s="24"/>
      <c r="L20" s="24"/>
      <c r="M20" s="31"/>
      <c r="N20" s="31"/>
      <c r="O20" s="31"/>
      <c r="P20" s="31"/>
    </row>
    <row r="21" spans="1:16" s="17" customFormat="1" ht="12.75">
      <c r="A21" s="41" t="s">
        <v>5</v>
      </c>
      <c r="B21" s="42">
        <f>C21+L21</f>
        <v>3144654</v>
      </c>
      <c r="C21" s="42">
        <f>D21+I21</f>
        <v>3144654</v>
      </c>
      <c r="D21" s="42">
        <f>E21+F21+G21+H21</f>
        <v>1572327</v>
      </c>
      <c r="E21" s="42"/>
      <c r="F21" s="23">
        <v>1572327</v>
      </c>
      <c r="G21" s="42"/>
      <c r="H21" s="42"/>
      <c r="I21" s="23">
        <f>J21+K21</f>
        <v>1572327</v>
      </c>
      <c r="J21" s="23">
        <v>1572327</v>
      </c>
      <c r="K21" s="23"/>
      <c r="L21" s="23"/>
      <c r="M21" s="16"/>
      <c r="N21" s="16"/>
      <c r="O21" s="16"/>
      <c r="P21" s="16"/>
    </row>
    <row r="22" spans="1:16" s="38" customFormat="1" ht="12.75">
      <c r="A22" s="30" t="s">
        <v>19</v>
      </c>
      <c r="B22" s="24"/>
      <c r="C22" s="24"/>
      <c r="D22" s="24">
        <f>D21/B21</f>
        <v>0.5</v>
      </c>
      <c r="E22" s="24"/>
      <c r="F22" s="24">
        <f>F21/B21</f>
        <v>0.5</v>
      </c>
      <c r="G22" s="24"/>
      <c r="H22" s="24"/>
      <c r="I22" s="24">
        <f>I21/B21</f>
        <v>0.5</v>
      </c>
      <c r="J22" s="24">
        <f>J21/B21</f>
        <v>0.5</v>
      </c>
      <c r="K22" s="24"/>
      <c r="L22" s="24">
        <f>L21/B21</f>
        <v>0</v>
      </c>
      <c r="M22" s="37"/>
      <c r="N22" s="37"/>
      <c r="O22" s="37"/>
      <c r="P22" s="37"/>
    </row>
    <row r="23" spans="1:16" s="38" customFormat="1" ht="12.75">
      <c r="A23" s="35" t="s">
        <v>20</v>
      </c>
      <c r="B23" s="36"/>
      <c r="C23" s="36"/>
      <c r="D23" s="36">
        <f>D21/C21</f>
        <v>0.5</v>
      </c>
      <c r="E23" s="36"/>
      <c r="F23" s="36">
        <f>F21/C21</f>
        <v>0.5</v>
      </c>
      <c r="G23" s="36"/>
      <c r="H23" s="36"/>
      <c r="I23" s="36">
        <f>I21/C21</f>
        <v>0.5</v>
      </c>
      <c r="J23" s="36"/>
      <c r="K23" s="36"/>
      <c r="L23" s="36"/>
      <c r="M23" s="37"/>
      <c r="N23" s="37"/>
      <c r="O23" s="37"/>
      <c r="P23" s="37"/>
    </row>
    <row r="24" spans="1:16" s="43" customFormat="1" ht="12.75">
      <c r="A24" s="41" t="s">
        <v>15</v>
      </c>
      <c r="B24" s="42">
        <f>C24+L24</f>
        <v>102618688</v>
      </c>
      <c r="C24" s="42">
        <f>D24+I24</f>
        <v>86504979</v>
      </c>
      <c r="D24" s="42">
        <f>D21+D14+D7</f>
        <v>44939754</v>
      </c>
      <c r="E24" s="42">
        <f>E21+E14+E7</f>
        <v>0</v>
      </c>
      <c r="F24" s="42">
        <f>F21+F14+F7</f>
        <v>44939754</v>
      </c>
      <c r="G24" s="42"/>
      <c r="H24" s="42">
        <f>H21+H14+H7</f>
        <v>0</v>
      </c>
      <c r="I24" s="23">
        <f>J24+K24</f>
        <v>41565225</v>
      </c>
      <c r="J24" s="23">
        <f>J21+J14+J7</f>
        <v>41565225</v>
      </c>
      <c r="K24" s="23"/>
      <c r="L24" s="23">
        <f>L21+L14+L7</f>
        <v>16113709</v>
      </c>
      <c r="M24" s="19"/>
      <c r="N24" s="19"/>
      <c r="O24" s="19"/>
      <c r="P24" s="19"/>
    </row>
    <row r="25" spans="1:16" s="38" customFormat="1" ht="12.75">
      <c r="A25" s="47" t="s">
        <v>19</v>
      </c>
      <c r="B25" s="48"/>
      <c r="C25" s="51">
        <f>C24/B24</f>
        <v>0.8429749072605567</v>
      </c>
      <c r="D25" s="51">
        <f>D24/B24</f>
        <v>0.43792953189968675</v>
      </c>
      <c r="E25" s="51"/>
      <c r="F25" s="51">
        <f>F24/B24</f>
        <v>0.43792953189968675</v>
      </c>
      <c r="G25" s="51"/>
      <c r="H25" s="51"/>
      <c r="I25" s="51">
        <f>I24/B24</f>
        <v>0.40504537536086993</v>
      </c>
      <c r="J25" s="51">
        <f>J24/B24</f>
        <v>0.40504537536086993</v>
      </c>
      <c r="K25" s="51"/>
      <c r="L25" s="51">
        <f>L24/B24</f>
        <v>0.15702509273944332</v>
      </c>
      <c r="M25" s="37"/>
      <c r="N25" s="37"/>
      <c r="O25" s="37"/>
      <c r="P25" s="37"/>
    </row>
    <row r="26" spans="1:16" s="38" customFormat="1" ht="12.75">
      <c r="A26" s="49" t="s">
        <v>20</v>
      </c>
      <c r="B26" s="50"/>
      <c r="C26" s="52"/>
      <c r="D26" s="52">
        <f>D24/C24</f>
        <v>0.5195048252656069</v>
      </c>
      <c r="E26" s="52"/>
      <c r="F26" s="52">
        <f>F24/C24</f>
        <v>0.5195048252656069</v>
      </c>
      <c r="G26" s="52"/>
      <c r="H26" s="52"/>
      <c r="I26" s="52">
        <f>I24/C24</f>
        <v>0.480495174734393</v>
      </c>
      <c r="J26" s="52"/>
      <c r="K26" s="52"/>
      <c r="L26" s="52"/>
      <c r="M26" s="37"/>
      <c r="N26" s="37"/>
      <c r="O26" s="37"/>
      <c r="P26" s="37"/>
    </row>
  </sheetData>
  <mergeCells count="13"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66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Y35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1.140625" style="0" customWidth="1"/>
    <col min="3" max="3" width="12.00390625" style="0" customWidth="1"/>
    <col min="4" max="4" width="11.57421875" style="0" customWidth="1"/>
    <col min="5" max="5" width="11.421875" style="0" customWidth="1"/>
    <col min="6" max="6" width="11.57421875" style="0" customWidth="1"/>
    <col min="7" max="7" width="9.7109375" style="0" customWidth="1"/>
    <col min="8" max="8" width="9.8515625" style="0" customWidth="1"/>
    <col min="9" max="9" width="11.140625" style="0" customWidth="1"/>
    <col min="10" max="10" width="11.421875" style="0" customWidth="1"/>
    <col min="11" max="11" width="9.710937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1" spans="1:12" s="46" customFormat="1" ht="18">
      <c r="A1" s="44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  <c r="L2" s="2"/>
    </row>
    <row r="3" spans="1:25" ht="12.75" customHeight="1">
      <c r="A3" s="86" t="s">
        <v>4</v>
      </c>
      <c r="B3" s="79" t="s">
        <v>15</v>
      </c>
      <c r="C3" s="89" t="s">
        <v>17</v>
      </c>
      <c r="D3" s="90"/>
      <c r="E3" s="90"/>
      <c r="F3" s="90"/>
      <c r="G3" s="90"/>
      <c r="H3" s="90"/>
      <c r="I3" s="90"/>
      <c r="J3" s="90"/>
      <c r="K3" s="90"/>
      <c r="L3" s="79" t="s">
        <v>13</v>
      </c>
      <c r="M3" s="4"/>
      <c r="N3" s="4"/>
      <c r="O3" s="4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87"/>
      <c r="B4" s="80"/>
      <c r="C4" s="79" t="s">
        <v>7</v>
      </c>
      <c r="D4" s="7" t="s">
        <v>8</v>
      </c>
      <c r="E4" s="8"/>
      <c r="F4" s="8"/>
      <c r="G4" s="8"/>
      <c r="H4" s="9"/>
      <c r="I4" s="10" t="s">
        <v>10</v>
      </c>
      <c r="J4" s="11"/>
      <c r="K4" s="11"/>
      <c r="L4" s="80"/>
      <c r="M4" s="12"/>
      <c r="N4" s="13"/>
      <c r="O4" s="12"/>
      <c r="P4" s="12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>
      <c r="A5" s="87"/>
      <c r="B5" s="80"/>
      <c r="C5" s="80"/>
      <c r="D5" s="79" t="s">
        <v>9</v>
      </c>
      <c r="E5" s="79" t="s">
        <v>0</v>
      </c>
      <c r="F5" s="79" t="s">
        <v>1</v>
      </c>
      <c r="G5" s="79" t="s">
        <v>2</v>
      </c>
      <c r="H5" s="79" t="s">
        <v>3</v>
      </c>
      <c r="I5" s="82" t="s">
        <v>11</v>
      </c>
      <c r="J5" s="84" t="s">
        <v>12</v>
      </c>
      <c r="K5" s="79" t="s">
        <v>14</v>
      </c>
      <c r="L5" s="80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16.5" customHeight="1">
      <c r="A6" s="88"/>
      <c r="B6" s="81"/>
      <c r="C6" s="81"/>
      <c r="D6" s="81"/>
      <c r="E6" s="81"/>
      <c r="F6" s="81"/>
      <c r="G6" s="81"/>
      <c r="H6" s="81"/>
      <c r="I6" s="83"/>
      <c r="J6" s="85"/>
      <c r="K6" s="81"/>
      <c r="L6" s="81"/>
      <c r="M6" s="14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16" s="17" customFormat="1" ht="12.75">
      <c r="A7" s="41" t="s">
        <v>101</v>
      </c>
      <c r="B7" s="42">
        <f>C7+L7</f>
        <v>10531983</v>
      </c>
      <c r="C7" s="42">
        <f>D7+I7</f>
        <v>10531983</v>
      </c>
      <c r="D7" s="42">
        <f>E7+F7+G7+H7</f>
        <v>7347895</v>
      </c>
      <c r="E7" s="42"/>
      <c r="F7" s="42">
        <f>F8+F11</f>
        <v>7347895</v>
      </c>
      <c r="G7" s="42"/>
      <c r="H7" s="42"/>
      <c r="I7" s="23">
        <f>J7+K7</f>
        <v>3184088</v>
      </c>
      <c r="J7" s="23">
        <f>J8+J11</f>
        <v>3184088</v>
      </c>
      <c r="K7" s="23">
        <f>K8+K11</f>
        <v>0</v>
      </c>
      <c r="L7" s="23">
        <f>L8+L11</f>
        <v>0</v>
      </c>
      <c r="M7" s="16"/>
      <c r="N7" s="16"/>
      <c r="O7" s="16"/>
      <c r="P7" s="16"/>
    </row>
    <row r="8" spans="1:16" s="17" customFormat="1" ht="51">
      <c r="A8" s="27" t="s">
        <v>110</v>
      </c>
      <c r="B8" s="15">
        <f>C8+L8</f>
        <v>6383021</v>
      </c>
      <c r="C8" s="15">
        <f>D8+I8</f>
        <v>6383021</v>
      </c>
      <c r="D8" s="15">
        <f>E8+F8+G8+H8</f>
        <v>4453270</v>
      </c>
      <c r="E8" s="15"/>
      <c r="F8" s="15">
        <v>4453270</v>
      </c>
      <c r="G8" s="15"/>
      <c r="H8" s="15"/>
      <c r="I8" s="15">
        <f>J8+K8</f>
        <v>1929751</v>
      </c>
      <c r="J8" s="15">
        <v>1929751</v>
      </c>
      <c r="K8" s="15"/>
      <c r="L8" s="15"/>
      <c r="M8" s="16"/>
      <c r="N8" s="16"/>
      <c r="O8" s="16"/>
      <c r="P8" s="16"/>
    </row>
    <row r="9" spans="1:16" s="55" customFormat="1" ht="12.75">
      <c r="A9" s="53" t="s">
        <v>59</v>
      </c>
      <c r="B9" s="25"/>
      <c r="C9" s="25"/>
      <c r="D9" s="25">
        <f>D8/B8</f>
        <v>0.6976743457369168</v>
      </c>
      <c r="E9" s="25"/>
      <c r="F9" s="25">
        <f>F8/B8</f>
        <v>0.6976743457369168</v>
      </c>
      <c r="G9" s="25"/>
      <c r="H9" s="25"/>
      <c r="I9" s="25">
        <f>I8/B8</f>
        <v>0.3023256542630833</v>
      </c>
      <c r="J9" s="25">
        <f>J8/B8</f>
        <v>0.3023256542630833</v>
      </c>
      <c r="K9" s="25"/>
      <c r="L9" s="25"/>
      <c r="M9" s="54"/>
      <c r="N9" s="54"/>
      <c r="O9" s="54"/>
      <c r="P9" s="54"/>
    </row>
    <row r="10" spans="1:16" s="55" customFormat="1" ht="12.75">
      <c r="A10" s="53" t="s">
        <v>20</v>
      </c>
      <c r="B10" s="25"/>
      <c r="C10" s="25"/>
      <c r="D10" s="25">
        <f>D8/C8</f>
        <v>0.6976743457369168</v>
      </c>
      <c r="E10" s="25"/>
      <c r="F10" s="25">
        <f>F8/C8</f>
        <v>0.6976743457369168</v>
      </c>
      <c r="G10" s="25"/>
      <c r="H10" s="25"/>
      <c r="I10" s="25">
        <f>I8/C8</f>
        <v>0.3023256542630833</v>
      </c>
      <c r="J10" s="25"/>
      <c r="K10" s="25"/>
      <c r="L10" s="25"/>
      <c r="M10" s="54"/>
      <c r="N10" s="54"/>
      <c r="O10" s="54"/>
      <c r="P10" s="54"/>
    </row>
    <row r="11" spans="1:16" s="17" customFormat="1" ht="48.75" customHeight="1">
      <c r="A11" s="27" t="s">
        <v>105</v>
      </c>
      <c r="B11" s="15">
        <f>C11+L11</f>
        <v>4148962</v>
      </c>
      <c r="C11" s="15">
        <f>D11+I11</f>
        <v>4148962</v>
      </c>
      <c r="D11" s="15">
        <f>E11+F11+G11+H11</f>
        <v>2894625</v>
      </c>
      <c r="E11" s="15"/>
      <c r="F11" s="15">
        <v>2894625</v>
      </c>
      <c r="G11" s="15"/>
      <c r="H11" s="15"/>
      <c r="I11" s="15">
        <f>J11+K11</f>
        <v>1254337</v>
      </c>
      <c r="J11" s="15">
        <v>1254337</v>
      </c>
      <c r="K11" s="15"/>
      <c r="L11" s="15"/>
      <c r="M11" s="16"/>
      <c r="N11" s="16"/>
      <c r="O11" s="16"/>
      <c r="P11" s="16"/>
    </row>
    <row r="12" spans="1:16" s="55" customFormat="1" ht="12.75">
      <c r="A12" s="53" t="s">
        <v>59</v>
      </c>
      <c r="B12" s="25"/>
      <c r="C12" s="25"/>
      <c r="D12" s="25">
        <f>D11/B11</f>
        <v>0.6976745026828397</v>
      </c>
      <c r="E12" s="25"/>
      <c r="F12" s="25">
        <f>F11/B11</f>
        <v>0.6976745026828397</v>
      </c>
      <c r="G12" s="25"/>
      <c r="H12" s="25"/>
      <c r="I12" s="25">
        <f>I11/B11</f>
        <v>0.3023254973171603</v>
      </c>
      <c r="J12" s="25">
        <f>J11/B11</f>
        <v>0.3023254973171603</v>
      </c>
      <c r="K12" s="25"/>
      <c r="L12" s="25"/>
      <c r="M12" s="54"/>
      <c r="N12" s="54"/>
      <c r="O12" s="54"/>
      <c r="P12" s="54"/>
    </row>
    <row r="13" spans="1:16" s="55" customFormat="1" ht="12.75">
      <c r="A13" s="53" t="s">
        <v>20</v>
      </c>
      <c r="B13" s="25"/>
      <c r="C13" s="25"/>
      <c r="D13" s="25">
        <f>D11/C11</f>
        <v>0.6976745026828397</v>
      </c>
      <c r="E13" s="25"/>
      <c r="F13" s="25">
        <f>F11/C11</f>
        <v>0.6976745026828397</v>
      </c>
      <c r="G13" s="25"/>
      <c r="H13" s="25"/>
      <c r="I13" s="25">
        <f>I11/C11</f>
        <v>0.3023254973171603</v>
      </c>
      <c r="J13" s="25"/>
      <c r="K13" s="25"/>
      <c r="L13" s="25"/>
      <c r="M13" s="54"/>
      <c r="N13" s="54"/>
      <c r="O13" s="54"/>
      <c r="P13" s="54"/>
    </row>
    <row r="14" spans="1:16" s="17" customFormat="1" ht="12.75">
      <c r="A14" s="41" t="s">
        <v>102</v>
      </c>
      <c r="B14" s="42">
        <f>C14+L14</f>
        <v>7681891</v>
      </c>
      <c r="C14" s="42">
        <f>D14+I14</f>
        <v>7681891</v>
      </c>
      <c r="D14" s="42">
        <f>E14+F14+G14+H14</f>
        <v>5121261</v>
      </c>
      <c r="E14" s="42"/>
      <c r="F14" s="42">
        <f>F15</f>
        <v>5121261</v>
      </c>
      <c r="G14" s="42"/>
      <c r="H14" s="42"/>
      <c r="I14" s="23">
        <f>J14+K14</f>
        <v>2560630</v>
      </c>
      <c r="J14" s="23">
        <f>J15</f>
        <v>2560630</v>
      </c>
      <c r="K14" s="23">
        <f>K15</f>
        <v>0</v>
      </c>
      <c r="L14" s="23">
        <f>L15</f>
        <v>0</v>
      </c>
      <c r="M14" s="16"/>
      <c r="N14" s="16"/>
      <c r="O14" s="16"/>
      <c r="P14" s="16"/>
    </row>
    <row r="15" spans="1:16" s="17" customFormat="1" ht="51">
      <c r="A15" s="27" t="s">
        <v>106</v>
      </c>
      <c r="B15" s="15">
        <f>C15+L15</f>
        <v>7681891</v>
      </c>
      <c r="C15" s="15">
        <f>D15+I15</f>
        <v>7681891</v>
      </c>
      <c r="D15" s="15">
        <f>E15+F15+G15+H15</f>
        <v>5121261</v>
      </c>
      <c r="E15" s="15"/>
      <c r="F15" s="15">
        <v>5121261</v>
      </c>
      <c r="G15" s="15"/>
      <c r="H15" s="15"/>
      <c r="I15" s="15">
        <f>J15+K15</f>
        <v>2560630</v>
      </c>
      <c r="J15" s="15">
        <v>2560630</v>
      </c>
      <c r="K15" s="15"/>
      <c r="L15" s="15"/>
      <c r="M15" s="16"/>
      <c r="N15" s="16"/>
      <c r="O15" s="16"/>
      <c r="P15" s="16"/>
    </row>
    <row r="16" spans="1:16" s="55" customFormat="1" ht="12.75">
      <c r="A16" s="72" t="s">
        <v>59</v>
      </c>
      <c r="B16" s="25"/>
      <c r="C16" s="25"/>
      <c r="D16" s="25">
        <f>D15/B15</f>
        <v>0.6666667100587603</v>
      </c>
      <c r="E16" s="25"/>
      <c r="F16" s="25">
        <f>F15/B15</f>
        <v>0.6666667100587603</v>
      </c>
      <c r="G16" s="25"/>
      <c r="H16" s="25"/>
      <c r="I16" s="25">
        <f>I15/B15</f>
        <v>0.33333328994123973</v>
      </c>
      <c r="J16" s="25">
        <f>J15/B15</f>
        <v>0.33333328994123973</v>
      </c>
      <c r="K16" s="25"/>
      <c r="L16" s="25"/>
      <c r="M16" s="54"/>
      <c r="N16" s="54"/>
      <c r="O16" s="54"/>
      <c r="P16" s="54"/>
    </row>
    <row r="17" spans="1:16" s="55" customFormat="1" ht="12.75">
      <c r="A17" s="72" t="s">
        <v>20</v>
      </c>
      <c r="B17" s="25"/>
      <c r="C17" s="25"/>
      <c r="D17" s="25">
        <f>D15/C15</f>
        <v>0.6666667100587603</v>
      </c>
      <c r="E17" s="25"/>
      <c r="F17" s="25">
        <f>F15/C15</f>
        <v>0.6666667100587603</v>
      </c>
      <c r="G17" s="25"/>
      <c r="H17" s="25"/>
      <c r="I17" s="25">
        <f>I15/C15</f>
        <v>0.33333328994123973</v>
      </c>
      <c r="J17" s="25"/>
      <c r="K17" s="25"/>
      <c r="L17" s="25"/>
      <c r="M17" s="54"/>
      <c r="N17" s="54"/>
      <c r="O17" s="54"/>
      <c r="P17" s="54"/>
    </row>
    <row r="18" spans="1:16" s="17" customFormat="1" ht="12.75">
      <c r="A18" s="41" t="s">
        <v>103</v>
      </c>
      <c r="B18" s="42">
        <f>C18+L18</f>
        <v>6546306</v>
      </c>
      <c r="C18" s="42">
        <f>D18+I18</f>
        <v>6546306</v>
      </c>
      <c r="D18" s="42">
        <f>E18+F18+G18+H18</f>
        <v>4675933</v>
      </c>
      <c r="E18" s="42"/>
      <c r="F18" s="42">
        <f>F19</f>
        <v>4675933</v>
      </c>
      <c r="G18" s="42"/>
      <c r="H18" s="42"/>
      <c r="I18" s="23">
        <f>J18+K18</f>
        <v>1870373</v>
      </c>
      <c r="J18" s="23">
        <f>J19</f>
        <v>1870373</v>
      </c>
      <c r="K18" s="23">
        <f>K19</f>
        <v>0</v>
      </c>
      <c r="L18" s="23">
        <f>L19</f>
        <v>0</v>
      </c>
      <c r="M18" s="16"/>
      <c r="N18" s="16"/>
      <c r="O18" s="16"/>
      <c r="P18" s="16"/>
    </row>
    <row r="19" spans="1:16" s="17" customFormat="1" ht="51">
      <c r="A19" s="27" t="s">
        <v>107</v>
      </c>
      <c r="B19" s="15">
        <f>C19+L19</f>
        <v>6546306</v>
      </c>
      <c r="C19" s="15">
        <f>D19+I19</f>
        <v>6546306</v>
      </c>
      <c r="D19" s="15">
        <f>E19+F19+G19+H19</f>
        <v>4675933</v>
      </c>
      <c r="E19" s="15"/>
      <c r="F19" s="15">
        <v>4675933</v>
      </c>
      <c r="G19" s="15"/>
      <c r="H19" s="15"/>
      <c r="I19" s="15">
        <f>J19+K19</f>
        <v>1870373</v>
      </c>
      <c r="J19" s="15">
        <v>1870373</v>
      </c>
      <c r="K19" s="15"/>
      <c r="L19" s="15"/>
      <c r="M19" s="16"/>
      <c r="N19" s="16"/>
      <c r="O19" s="16"/>
      <c r="P19" s="16"/>
    </row>
    <row r="20" spans="1:16" s="55" customFormat="1" ht="12.75">
      <c r="A20" s="72" t="s">
        <v>59</v>
      </c>
      <c r="B20" s="25"/>
      <c r="C20" s="25"/>
      <c r="D20" s="25">
        <f>D19/B19</f>
        <v>0.7142857361082724</v>
      </c>
      <c r="E20" s="25"/>
      <c r="F20" s="25">
        <f>F19/B19</f>
        <v>0.7142857361082724</v>
      </c>
      <c r="G20" s="25"/>
      <c r="H20" s="25"/>
      <c r="I20" s="25">
        <f>I19/B19</f>
        <v>0.28571426389172766</v>
      </c>
      <c r="J20" s="25">
        <f>J19/B19</f>
        <v>0.28571426389172766</v>
      </c>
      <c r="K20" s="25"/>
      <c r="L20" s="25"/>
      <c r="M20" s="54"/>
      <c r="N20" s="54"/>
      <c r="O20" s="54"/>
      <c r="P20" s="54"/>
    </row>
    <row r="21" spans="1:16" s="55" customFormat="1" ht="12.75">
      <c r="A21" s="72" t="s">
        <v>20</v>
      </c>
      <c r="B21" s="25"/>
      <c r="C21" s="25"/>
      <c r="D21" s="25">
        <f>D19/C19</f>
        <v>0.7142857361082724</v>
      </c>
      <c r="E21" s="25"/>
      <c r="F21" s="25">
        <f>F19/C19</f>
        <v>0.7142857361082724</v>
      </c>
      <c r="G21" s="25"/>
      <c r="H21" s="25"/>
      <c r="I21" s="25">
        <f>I19/C19</f>
        <v>0.28571426389172766</v>
      </c>
      <c r="J21" s="25"/>
      <c r="K21" s="25"/>
      <c r="L21" s="25"/>
      <c r="M21" s="54"/>
      <c r="N21" s="54"/>
      <c r="O21" s="54"/>
      <c r="P21" s="54"/>
    </row>
    <row r="22" spans="1:16" s="17" customFormat="1" ht="12.75">
      <c r="A22" s="41" t="s">
        <v>104</v>
      </c>
      <c r="B22" s="42">
        <f>C22+L22</f>
        <v>4631402</v>
      </c>
      <c r="C22" s="42">
        <f>D22+I22</f>
        <v>4631402</v>
      </c>
      <c r="D22" s="42">
        <f>E22+F22+G22+H22</f>
        <v>3339954</v>
      </c>
      <c r="E22" s="42"/>
      <c r="F22" s="42">
        <f>F23+F27</f>
        <v>3339954</v>
      </c>
      <c r="G22" s="42"/>
      <c r="H22" s="42"/>
      <c r="I22" s="23">
        <f>J22+K22</f>
        <v>1291448</v>
      </c>
      <c r="J22" s="23">
        <f>J23+J27</f>
        <v>1291448</v>
      </c>
      <c r="K22" s="23"/>
      <c r="L22" s="23">
        <f>L23+L27</f>
        <v>0</v>
      </c>
      <c r="M22" s="16"/>
      <c r="N22" s="16"/>
      <c r="O22" s="16"/>
      <c r="P22" s="16"/>
    </row>
    <row r="23" spans="1:16" s="17" customFormat="1" ht="38.25">
      <c r="A23" s="27" t="s">
        <v>108</v>
      </c>
      <c r="B23" s="15">
        <f>C23+L23</f>
        <v>3740747</v>
      </c>
      <c r="C23" s="15">
        <f>D23+I23</f>
        <v>3740747</v>
      </c>
      <c r="D23" s="15">
        <f>E23+F23+G23+H23</f>
        <v>2671963</v>
      </c>
      <c r="E23" s="15"/>
      <c r="F23" s="15">
        <v>2671963</v>
      </c>
      <c r="G23" s="15"/>
      <c r="H23" s="15"/>
      <c r="I23" s="15">
        <f>J23+K23</f>
        <v>1068784</v>
      </c>
      <c r="J23" s="15">
        <v>1068784</v>
      </c>
      <c r="K23" s="15"/>
      <c r="L23" s="15"/>
      <c r="M23" s="16"/>
      <c r="N23" s="16"/>
      <c r="O23" s="16"/>
      <c r="P23" s="16"/>
    </row>
    <row r="24" spans="1:16" s="55" customFormat="1" ht="12.75">
      <c r="A24" s="53" t="s">
        <v>59</v>
      </c>
      <c r="B24" s="25"/>
      <c r="C24" s="25"/>
      <c r="D24" s="25">
        <f>D23/B23</f>
        <v>0.7142859434225303</v>
      </c>
      <c r="E24" s="25"/>
      <c r="F24" s="25">
        <f>F23/B23</f>
        <v>0.7142859434225303</v>
      </c>
      <c r="G24" s="25"/>
      <c r="H24" s="25"/>
      <c r="I24" s="25">
        <f>I23/B23</f>
        <v>0.2857140565774697</v>
      </c>
      <c r="J24" s="25">
        <f>J23/B23</f>
        <v>0.2857140565774697</v>
      </c>
      <c r="K24" s="25"/>
      <c r="L24" s="25"/>
      <c r="M24" s="54"/>
      <c r="N24" s="54"/>
      <c r="O24" s="54"/>
      <c r="P24" s="54"/>
    </row>
    <row r="25" spans="1:16" s="55" customFormat="1" ht="12.75">
      <c r="A25" s="53" t="s">
        <v>20</v>
      </c>
      <c r="B25" s="25"/>
      <c r="C25" s="25"/>
      <c r="D25" s="25">
        <f>D23/C23</f>
        <v>0.7142859434225303</v>
      </c>
      <c r="E25" s="25"/>
      <c r="F25" s="25">
        <f>F23/C23</f>
        <v>0.7142859434225303</v>
      </c>
      <c r="G25" s="25"/>
      <c r="H25" s="25"/>
      <c r="I25" s="25">
        <f>I23/C23</f>
        <v>0.2857140565774697</v>
      </c>
      <c r="J25" s="25"/>
      <c r="K25" s="25"/>
      <c r="L25" s="25"/>
      <c r="M25" s="54"/>
      <c r="N25" s="54"/>
      <c r="O25" s="54"/>
      <c r="P25" s="54"/>
    </row>
    <row r="26" spans="1:16" s="55" customFormat="1" ht="12.75">
      <c r="A26" s="41" t="s">
        <v>111</v>
      </c>
      <c r="B26" s="42">
        <f>C26+L26</f>
        <v>890656</v>
      </c>
      <c r="C26" s="42">
        <f>D26+I26</f>
        <v>890656</v>
      </c>
      <c r="D26" s="42">
        <f>E26+F26+G26+H26</f>
        <v>667991.6969697017</v>
      </c>
      <c r="E26" s="42"/>
      <c r="F26" s="42">
        <f>F27+F31</f>
        <v>667991.6969697017</v>
      </c>
      <c r="G26" s="42"/>
      <c r="H26" s="42"/>
      <c r="I26" s="23">
        <f>J26+K26</f>
        <v>222664.3030302983</v>
      </c>
      <c r="J26" s="23">
        <f>J27+J31</f>
        <v>222664.3030302983</v>
      </c>
      <c r="K26" s="23"/>
      <c r="L26" s="23">
        <f>L27+L31</f>
        <v>0</v>
      </c>
      <c r="M26" s="54"/>
      <c r="N26" s="54"/>
      <c r="O26" s="54"/>
      <c r="P26" s="54"/>
    </row>
    <row r="27" spans="1:16" s="17" customFormat="1" ht="27" customHeight="1">
      <c r="A27" s="27" t="s">
        <v>109</v>
      </c>
      <c r="B27" s="15">
        <f>C27+L27</f>
        <v>890655</v>
      </c>
      <c r="C27" s="15">
        <f>D27+I27</f>
        <v>890655</v>
      </c>
      <c r="D27" s="15">
        <f>E27+F27+G27+H27</f>
        <v>667991</v>
      </c>
      <c r="E27" s="15"/>
      <c r="F27" s="15">
        <v>667991</v>
      </c>
      <c r="G27" s="15"/>
      <c r="H27" s="15"/>
      <c r="I27" s="15">
        <f>J27+K27</f>
        <v>222664</v>
      </c>
      <c r="J27" s="15">
        <v>222664</v>
      </c>
      <c r="K27" s="15"/>
      <c r="L27" s="15"/>
      <c r="M27" s="16"/>
      <c r="N27" s="16"/>
      <c r="O27" s="16"/>
      <c r="P27" s="16"/>
    </row>
    <row r="28" spans="1:16" s="55" customFormat="1" ht="12.75">
      <c r="A28" s="53" t="s">
        <v>59</v>
      </c>
      <c r="B28" s="25"/>
      <c r="C28" s="25"/>
      <c r="D28" s="25">
        <f>D27/B27</f>
        <v>0.7499997193077005</v>
      </c>
      <c r="E28" s="25"/>
      <c r="F28" s="25">
        <f>F27/B27</f>
        <v>0.7499997193077005</v>
      </c>
      <c r="G28" s="25"/>
      <c r="H28" s="25"/>
      <c r="I28" s="25">
        <f>I27/B27</f>
        <v>0.2500002806922995</v>
      </c>
      <c r="J28" s="25">
        <f>J27/B27</f>
        <v>0.2500002806922995</v>
      </c>
      <c r="K28" s="25"/>
      <c r="L28" s="25"/>
      <c r="M28" s="54"/>
      <c r="N28" s="54"/>
      <c r="O28" s="54"/>
      <c r="P28" s="54"/>
    </row>
    <row r="29" spans="1:16" s="55" customFormat="1" ht="12.75">
      <c r="A29" s="53" t="s">
        <v>20</v>
      </c>
      <c r="B29" s="25"/>
      <c r="C29" s="25"/>
      <c r="D29" s="25">
        <f>D27/C27</f>
        <v>0.7499997193077005</v>
      </c>
      <c r="E29" s="25"/>
      <c r="F29" s="25">
        <f>F27/C27</f>
        <v>0.7499997193077005</v>
      </c>
      <c r="G29" s="25"/>
      <c r="H29" s="25"/>
      <c r="I29" s="25">
        <f>I27/C27</f>
        <v>0.2500002806922995</v>
      </c>
      <c r="J29" s="25"/>
      <c r="K29" s="25"/>
      <c r="L29" s="25"/>
      <c r="M29" s="54"/>
      <c r="N29" s="54"/>
      <c r="O29" s="54"/>
      <c r="P29" s="54"/>
    </row>
    <row r="30" spans="1:16" s="17" customFormat="1" ht="12.75">
      <c r="A30" s="41" t="s">
        <v>5</v>
      </c>
      <c r="B30" s="42">
        <f>C30+L30</f>
        <v>2555789.721739402</v>
      </c>
      <c r="C30" s="42">
        <f>D30+I30</f>
        <v>2555789.721739402</v>
      </c>
      <c r="D30" s="42">
        <f>E30+F30+G30+H30</f>
        <v>1781308</v>
      </c>
      <c r="E30" s="42"/>
      <c r="F30" s="23">
        <v>1781308</v>
      </c>
      <c r="G30" s="42"/>
      <c r="H30" s="42"/>
      <c r="I30" s="23">
        <f>J30+K30</f>
        <v>774481.7217394023</v>
      </c>
      <c r="J30" s="23">
        <v>774481.7217394023</v>
      </c>
      <c r="K30" s="23"/>
      <c r="L30" s="23"/>
      <c r="M30" s="16"/>
      <c r="N30" s="16"/>
      <c r="O30" s="16"/>
      <c r="P30" s="16"/>
    </row>
    <row r="31" spans="1:16" s="57" customFormat="1" ht="12.75">
      <c r="A31" s="72" t="s">
        <v>19</v>
      </c>
      <c r="B31" s="25"/>
      <c r="C31" s="25"/>
      <c r="D31" s="25">
        <f>D30/B30</f>
        <v>0.6969697017122714</v>
      </c>
      <c r="E31" s="25"/>
      <c r="F31" s="25">
        <f>F30/B30</f>
        <v>0.6969697017122714</v>
      </c>
      <c r="G31" s="25"/>
      <c r="H31" s="25"/>
      <c r="I31" s="25">
        <f>I30/B30</f>
        <v>0.30303029828772876</v>
      </c>
      <c r="J31" s="25">
        <f>J30/B30</f>
        <v>0.30303029828772876</v>
      </c>
      <c r="K31" s="25"/>
      <c r="L31" s="25"/>
      <c r="M31" s="56"/>
      <c r="N31" s="56"/>
      <c r="O31" s="56"/>
      <c r="P31" s="56"/>
    </row>
    <row r="32" spans="1:16" s="57" customFormat="1" ht="12.75">
      <c r="A32" s="73" t="s">
        <v>20</v>
      </c>
      <c r="B32" s="59"/>
      <c r="C32" s="59"/>
      <c r="D32" s="59">
        <f>D30/C30</f>
        <v>0.6969697017122714</v>
      </c>
      <c r="E32" s="59"/>
      <c r="F32" s="59">
        <f>F30/C30</f>
        <v>0.6969697017122714</v>
      </c>
      <c r="G32" s="59"/>
      <c r="H32" s="59"/>
      <c r="I32" s="59">
        <f>I30/C30</f>
        <v>0.30303029828772876</v>
      </c>
      <c r="J32" s="59"/>
      <c r="K32" s="59"/>
      <c r="L32" s="59"/>
      <c r="M32" s="56"/>
      <c r="N32" s="56"/>
      <c r="O32" s="56"/>
      <c r="P32" s="56"/>
    </row>
    <row r="33" spans="1:16" s="43" customFormat="1" ht="12.75">
      <c r="A33" s="41" t="s">
        <v>15</v>
      </c>
      <c r="B33" s="42">
        <f>C33+L33</f>
        <v>23931484.721739404</v>
      </c>
      <c r="C33" s="42">
        <f>D33+I33</f>
        <v>23931484.721739404</v>
      </c>
      <c r="D33" s="42">
        <f>D30+D14+D7</f>
        <v>14250464</v>
      </c>
      <c r="E33" s="42">
        <f>E30+E14+E7</f>
        <v>0</v>
      </c>
      <c r="F33" s="42">
        <f>F30+F14+F7+F22+F18</f>
        <v>22266351</v>
      </c>
      <c r="G33" s="42"/>
      <c r="H33" s="42">
        <f>H30+H14+H7</f>
        <v>0</v>
      </c>
      <c r="I33" s="23">
        <f>J33+K33</f>
        <v>9681020.721739402</v>
      </c>
      <c r="J33" s="23">
        <f>J30+J14+J7+J22+J18</f>
        <v>9681020.721739402</v>
      </c>
      <c r="K33" s="23"/>
      <c r="L33" s="23">
        <f>L30+L14+L7</f>
        <v>0</v>
      </c>
      <c r="M33" s="19"/>
      <c r="N33" s="19"/>
      <c r="O33" s="19"/>
      <c r="P33" s="19"/>
    </row>
    <row r="34" spans="1:16" s="38" customFormat="1" ht="12.75">
      <c r="A34" s="47" t="s">
        <v>19</v>
      </c>
      <c r="B34" s="48"/>
      <c r="C34" s="51">
        <f>C33/B33</f>
        <v>1</v>
      </c>
      <c r="D34" s="51">
        <f>D33/B33</f>
        <v>0.5954692809784113</v>
      </c>
      <c r="E34" s="51"/>
      <c r="F34" s="51">
        <f>F33/B33</f>
        <v>0.9304207933147252</v>
      </c>
      <c r="G34" s="51"/>
      <c r="H34" s="51"/>
      <c r="I34" s="51">
        <f>I33/B33</f>
        <v>0.40453071902158855</v>
      </c>
      <c r="J34" s="51">
        <f>J33/B33</f>
        <v>0.40453071902158855</v>
      </c>
      <c r="K34" s="51"/>
      <c r="L34" s="51"/>
      <c r="M34" s="37"/>
      <c r="N34" s="37"/>
      <c r="O34" s="37"/>
      <c r="P34" s="37"/>
    </row>
    <row r="35" spans="1:16" s="38" customFormat="1" ht="12.75">
      <c r="A35" s="49" t="s">
        <v>20</v>
      </c>
      <c r="B35" s="50"/>
      <c r="C35" s="52"/>
      <c r="D35" s="52">
        <f>D33/C33</f>
        <v>0.5954692809784113</v>
      </c>
      <c r="E35" s="52"/>
      <c r="F35" s="52">
        <f>F33/C33</f>
        <v>0.9304207933147252</v>
      </c>
      <c r="G35" s="52"/>
      <c r="H35" s="52"/>
      <c r="I35" s="52">
        <f>I33/C33</f>
        <v>0.40453071902158855</v>
      </c>
      <c r="J35" s="52"/>
      <c r="K35" s="52"/>
      <c r="L35" s="52"/>
      <c r="M35" s="37"/>
      <c r="N35" s="37"/>
      <c r="O35" s="37"/>
      <c r="P35" s="37"/>
    </row>
  </sheetData>
  <mergeCells count="13">
    <mergeCell ref="I5:I6"/>
    <mergeCell ref="J5:J6"/>
    <mergeCell ref="K5:K6"/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</mergeCells>
  <printOptions/>
  <pageMargins left="0.68" right="0.75" top="1" bottom="1" header="0.4921259845" footer="0.4921259845"/>
  <pageSetup horizontalDpi="600" verticalDpi="600" orientation="landscape" paperSize="9" scale="69" r:id="rId1"/>
  <headerFooter alignWithMargins="0">
    <oddHeader>&amp;L&amp;"Times New Roman,Normálne"&amp;12Príloha 2</oddHead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2:Y70"/>
  <sheetViews>
    <sheetView view="pageBreakPreview" zoomScale="75" zoomScaleNormal="80" zoomScaleSheetLayoutView="75" workbookViewId="0" topLeftCell="A37">
      <selection activeCell="C74" sqref="C74"/>
    </sheetView>
  </sheetViews>
  <sheetFormatPr defaultColWidth="9.140625" defaultRowHeight="12.75"/>
  <cols>
    <col min="1" max="1" width="70.7109375" style="29" customWidth="1"/>
    <col min="2" max="2" width="13.8515625" style="0" customWidth="1"/>
    <col min="3" max="3" width="11.421875" style="0" customWidth="1"/>
    <col min="4" max="4" width="11.57421875" style="0" customWidth="1"/>
    <col min="5" max="5" width="15.421875" style="0" customWidth="1"/>
    <col min="6" max="7" width="9.7109375" style="0" customWidth="1"/>
    <col min="8" max="8" width="9.8515625" style="0" customWidth="1"/>
    <col min="9" max="9" width="11.140625" style="0" customWidth="1"/>
    <col min="10" max="10" width="10.421875" style="0" customWidth="1"/>
    <col min="11" max="11" width="11.00390625" style="0" customWidth="1"/>
    <col min="12" max="12" width="11.7109375" style="0" customWidth="1"/>
    <col min="13" max="13" width="8.8515625" style="0" bestFit="1" customWidth="1"/>
    <col min="14" max="14" width="5.7109375" style="0" customWidth="1"/>
    <col min="15" max="15" width="9.00390625" style="0" bestFit="1" customWidth="1"/>
    <col min="16" max="16" width="13.8515625" style="0" customWidth="1"/>
  </cols>
  <sheetData>
    <row r="2" spans="1:12" s="46" customFormat="1" ht="18">
      <c r="A2" s="44" t="s">
        <v>121</v>
      </c>
      <c r="B2" s="45"/>
      <c r="C2" s="45"/>
      <c r="D2" s="45"/>
      <c r="E2" s="45"/>
      <c r="F2" s="45"/>
      <c r="G2" s="45"/>
      <c r="H2" s="45"/>
      <c r="I2" s="45"/>
      <c r="J2" s="45"/>
      <c r="K2" s="2" t="s">
        <v>6</v>
      </c>
      <c r="L2" s="45"/>
    </row>
    <row r="3" spans="1:12" s="3" customFormat="1" ht="0.75" customHeight="1">
      <c r="A3" s="26"/>
      <c r="B3" s="2"/>
      <c r="C3" s="2"/>
      <c r="D3" s="2"/>
      <c r="E3" s="2"/>
      <c r="F3" s="2"/>
      <c r="G3" s="2"/>
      <c r="H3" s="2"/>
      <c r="I3" s="2"/>
      <c r="J3" s="2"/>
      <c r="K3" s="2" t="s">
        <v>6</v>
      </c>
      <c r="L3" s="2"/>
    </row>
    <row r="4" spans="1:25" ht="12.75" customHeight="1">
      <c r="A4" s="91" t="s">
        <v>4</v>
      </c>
      <c r="B4" s="79" t="s">
        <v>15</v>
      </c>
      <c r="C4" s="89" t="s">
        <v>17</v>
      </c>
      <c r="D4" s="90"/>
      <c r="E4" s="90"/>
      <c r="F4" s="90"/>
      <c r="G4" s="90"/>
      <c r="H4" s="90"/>
      <c r="I4" s="90"/>
      <c r="J4" s="90"/>
      <c r="K4" s="90"/>
      <c r="L4" s="79" t="s">
        <v>13</v>
      </c>
      <c r="M4" s="4"/>
      <c r="N4" s="4"/>
      <c r="O4" s="4"/>
      <c r="P4" s="5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>
      <c r="A5" s="92"/>
      <c r="B5" s="80"/>
      <c r="C5" s="79" t="s">
        <v>7</v>
      </c>
      <c r="D5" s="7" t="s">
        <v>8</v>
      </c>
      <c r="E5" s="8"/>
      <c r="F5" s="8"/>
      <c r="G5" s="8"/>
      <c r="H5" s="9"/>
      <c r="I5" s="10" t="s">
        <v>10</v>
      </c>
      <c r="J5" s="11"/>
      <c r="K5" s="11"/>
      <c r="L5" s="80"/>
      <c r="M5" s="12"/>
      <c r="N5" s="13"/>
      <c r="O5" s="12"/>
      <c r="P5" s="12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>
      <c r="A6" s="92"/>
      <c r="B6" s="80"/>
      <c r="C6" s="80"/>
      <c r="D6" s="79" t="s">
        <v>9</v>
      </c>
      <c r="E6" s="79" t="s">
        <v>0</v>
      </c>
      <c r="F6" s="79" t="s">
        <v>1</v>
      </c>
      <c r="G6" s="79" t="s">
        <v>2</v>
      </c>
      <c r="H6" s="79" t="s">
        <v>3</v>
      </c>
      <c r="I6" s="82" t="s">
        <v>11</v>
      </c>
      <c r="J6" s="84" t="s">
        <v>12</v>
      </c>
      <c r="K6" s="79" t="s">
        <v>14</v>
      </c>
      <c r="L6" s="80"/>
      <c r="M6" s="12"/>
      <c r="N6" s="12"/>
      <c r="O6" s="12"/>
      <c r="P6" s="12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>
      <c r="A7" s="93"/>
      <c r="B7" s="81"/>
      <c r="C7" s="81"/>
      <c r="D7" s="81"/>
      <c r="E7" s="81"/>
      <c r="F7" s="81"/>
      <c r="G7" s="81"/>
      <c r="H7" s="81"/>
      <c r="I7" s="83"/>
      <c r="J7" s="85"/>
      <c r="K7" s="81"/>
      <c r="L7" s="81"/>
      <c r="M7" s="14"/>
      <c r="N7" s="12"/>
      <c r="O7" s="12"/>
      <c r="P7" s="12"/>
      <c r="Q7" s="6"/>
      <c r="R7" s="6"/>
      <c r="S7" s="6"/>
      <c r="T7" s="6"/>
      <c r="U7" s="6"/>
      <c r="V7" s="6"/>
      <c r="W7" s="6"/>
      <c r="X7" s="6"/>
      <c r="Y7" s="6"/>
    </row>
    <row r="8" spans="1:16" s="43" customFormat="1" ht="12.75">
      <c r="A8" s="41" t="s">
        <v>82</v>
      </c>
      <c r="B8" s="42">
        <f>C8+L8</f>
        <v>1866922</v>
      </c>
      <c r="C8" s="42">
        <f>D8+I8</f>
        <v>1866922</v>
      </c>
      <c r="D8" s="42">
        <f>E8+F8+G8+H8</f>
        <v>1400191</v>
      </c>
      <c r="E8" s="42">
        <f>E9+E12+E15</f>
        <v>1400191</v>
      </c>
      <c r="F8" s="42"/>
      <c r="G8" s="42"/>
      <c r="H8" s="42"/>
      <c r="I8" s="23">
        <f>J8+K8</f>
        <v>466731</v>
      </c>
      <c r="J8" s="23">
        <f>J9+J12+J15</f>
        <v>373385</v>
      </c>
      <c r="K8" s="23">
        <f>K9+K12+K15</f>
        <v>93346</v>
      </c>
      <c r="L8" s="23"/>
      <c r="M8" s="19"/>
      <c r="N8" s="19"/>
      <c r="O8" s="19"/>
      <c r="P8" s="19"/>
    </row>
    <row r="9" spans="1:16" s="17" customFormat="1" ht="12.75">
      <c r="A9" s="27" t="s">
        <v>83</v>
      </c>
      <c r="B9" s="15">
        <f>C9+L9</f>
        <v>560076</v>
      </c>
      <c r="C9" s="15">
        <f>D9+I9</f>
        <v>560076</v>
      </c>
      <c r="D9" s="15">
        <f>E9+F9+G9+H9</f>
        <v>420057</v>
      </c>
      <c r="E9" s="15">
        <v>420057</v>
      </c>
      <c r="F9" s="15"/>
      <c r="G9" s="15"/>
      <c r="H9" s="15"/>
      <c r="I9" s="15">
        <f>J9+K9</f>
        <v>140019</v>
      </c>
      <c r="J9" s="15">
        <v>112015</v>
      </c>
      <c r="K9" s="15">
        <v>28004</v>
      </c>
      <c r="L9" s="15"/>
      <c r="M9" s="16"/>
      <c r="N9" s="16"/>
      <c r="O9" s="16"/>
      <c r="P9" s="16"/>
    </row>
    <row r="10" spans="1:16" s="55" customFormat="1" ht="12.75">
      <c r="A10" s="53" t="s">
        <v>19</v>
      </c>
      <c r="B10" s="25"/>
      <c r="C10" s="25">
        <f>C9/B9</f>
        <v>1</v>
      </c>
      <c r="D10" s="25">
        <f>D9/B9</f>
        <v>0.75</v>
      </c>
      <c r="E10" s="25">
        <f>E9/B9</f>
        <v>0.75</v>
      </c>
      <c r="F10" s="25"/>
      <c r="G10" s="25"/>
      <c r="H10" s="25"/>
      <c r="I10" s="25">
        <f>I9/B9</f>
        <v>0.25</v>
      </c>
      <c r="J10" s="25">
        <f>J9/B9</f>
        <v>0.19999964290560568</v>
      </c>
      <c r="K10" s="25">
        <f>K9/B9</f>
        <v>0.050000357094394335</v>
      </c>
      <c r="L10" s="25"/>
      <c r="M10" s="54"/>
      <c r="N10" s="54"/>
      <c r="O10" s="54"/>
      <c r="P10" s="54"/>
    </row>
    <row r="11" spans="1:16" s="55" customFormat="1" ht="12.75">
      <c r="A11" s="53" t="s">
        <v>20</v>
      </c>
      <c r="B11" s="25"/>
      <c r="C11" s="25"/>
      <c r="D11" s="25">
        <f>D9/C9</f>
        <v>0.75</v>
      </c>
      <c r="E11" s="25"/>
      <c r="F11" s="25"/>
      <c r="G11" s="25"/>
      <c r="H11" s="25"/>
      <c r="I11" s="25">
        <f>I9/C9</f>
        <v>0.25</v>
      </c>
      <c r="J11" s="25"/>
      <c r="K11" s="25"/>
      <c r="L11" s="25"/>
      <c r="M11" s="54"/>
      <c r="N11" s="54"/>
      <c r="O11" s="54"/>
      <c r="P11" s="54"/>
    </row>
    <row r="12" spans="1:16" s="17" customFormat="1" ht="12.75">
      <c r="A12" s="27" t="s">
        <v>84</v>
      </c>
      <c r="B12" s="15">
        <f>C12+L12</f>
        <v>591192</v>
      </c>
      <c r="C12" s="15">
        <f>D12+I12</f>
        <v>591192</v>
      </c>
      <c r="D12" s="15">
        <f>E12+F12+G12+H12</f>
        <v>443394</v>
      </c>
      <c r="E12" s="15">
        <v>443394</v>
      </c>
      <c r="F12" s="15"/>
      <c r="G12" s="15"/>
      <c r="H12" s="15"/>
      <c r="I12" s="15">
        <f>J12+K12</f>
        <v>147798</v>
      </c>
      <c r="J12" s="15">
        <v>118238</v>
      </c>
      <c r="K12" s="15">
        <v>29560</v>
      </c>
      <c r="L12" s="15"/>
      <c r="M12" s="16"/>
      <c r="N12" s="16"/>
      <c r="O12" s="16"/>
      <c r="P12" s="16"/>
    </row>
    <row r="13" spans="1:16" s="55" customFormat="1" ht="12.75">
      <c r="A13" s="53" t="s">
        <v>19</v>
      </c>
      <c r="B13" s="25"/>
      <c r="C13" s="25">
        <f>C12/B12</f>
        <v>1</v>
      </c>
      <c r="D13" s="25">
        <f>D12/B12</f>
        <v>0.75</v>
      </c>
      <c r="E13" s="25">
        <f>E12/B12</f>
        <v>0.75</v>
      </c>
      <c r="F13" s="25"/>
      <c r="G13" s="25"/>
      <c r="H13" s="25"/>
      <c r="I13" s="25">
        <f>I12/B12</f>
        <v>0.25</v>
      </c>
      <c r="J13" s="25">
        <f>J12/B12</f>
        <v>0.19999932340085794</v>
      </c>
      <c r="K13" s="25">
        <f>K12/B12</f>
        <v>0.05000067659914207</v>
      </c>
      <c r="L13" s="25"/>
      <c r="M13" s="54"/>
      <c r="N13" s="54"/>
      <c r="O13" s="54"/>
      <c r="P13" s="54"/>
    </row>
    <row r="14" spans="1:16" s="55" customFormat="1" ht="12.75">
      <c r="A14" s="53" t="s">
        <v>20</v>
      </c>
      <c r="B14" s="25"/>
      <c r="C14" s="25"/>
      <c r="D14" s="25">
        <f>D12/C12</f>
        <v>0.75</v>
      </c>
      <c r="E14" s="25"/>
      <c r="F14" s="25"/>
      <c r="G14" s="25"/>
      <c r="H14" s="25"/>
      <c r="I14" s="25">
        <f>I12/C12</f>
        <v>0.25</v>
      </c>
      <c r="J14" s="25"/>
      <c r="K14" s="25"/>
      <c r="L14" s="25"/>
      <c r="M14" s="54"/>
      <c r="N14" s="54"/>
      <c r="O14" s="54"/>
      <c r="P14" s="54"/>
    </row>
    <row r="15" spans="1:16" s="17" customFormat="1" ht="12.75">
      <c r="A15" s="27" t="s">
        <v>85</v>
      </c>
      <c r="B15" s="15">
        <f>C15+L15</f>
        <v>715654</v>
      </c>
      <c r="C15" s="15">
        <f>D15+I15</f>
        <v>715654</v>
      </c>
      <c r="D15" s="15">
        <f>E15+F15+G15+H15</f>
        <v>536740</v>
      </c>
      <c r="E15" s="15">
        <v>536740</v>
      </c>
      <c r="F15" s="15"/>
      <c r="G15" s="15"/>
      <c r="H15" s="15"/>
      <c r="I15" s="15">
        <f>J15+K15</f>
        <v>178914</v>
      </c>
      <c r="J15" s="15">
        <v>143132</v>
      </c>
      <c r="K15" s="15">
        <v>35782</v>
      </c>
      <c r="L15" s="15"/>
      <c r="M15" s="16"/>
      <c r="N15" s="16"/>
      <c r="O15" s="16"/>
      <c r="P15" s="16"/>
    </row>
    <row r="16" spans="1:16" s="55" customFormat="1" ht="12.75">
      <c r="A16" s="53" t="s">
        <v>19</v>
      </c>
      <c r="B16" s="25"/>
      <c r="C16" s="25">
        <f>C15/B15</f>
        <v>1</v>
      </c>
      <c r="D16" s="25">
        <f>D15/B15</f>
        <v>0.7499993013383562</v>
      </c>
      <c r="E16" s="25">
        <f>E15/B15</f>
        <v>0.7499993013383562</v>
      </c>
      <c r="F16" s="25"/>
      <c r="G16" s="25"/>
      <c r="H16" s="25"/>
      <c r="I16" s="25">
        <f>I15/B15</f>
        <v>0.25000069866164376</v>
      </c>
      <c r="J16" s="25">
        <f>J15/B15</f>
        <v>0.200001676787945</v>
      </c>
      <c r="K16" s="25">
        <f>K15/B15</f>
        <v>0.04999902187369874</v>
      </c>
      <c r="L16" s="25"/>
      <c r="M16" s="54"/>
      <c r="N16" s="54"/>
      <c r="O16" s="54"/>
      <c r="P16" s="54"/>
    </row>
    <row r="17" spans="1:16" s="55" customFormat="1" ht="12.75">
      <c r="A17" s="53" t="s">
        <v>20</v>
      </c>
      <c r="B17" s="25"/>
      <c r="C17" s="25"/>
      <c r="D17" s="25">
        <f>D15/C15</f>
        <v>0.7499993013383562</v>
      </c>
      <c r="E17" s="25"/>
      <c r="F17" s="25"/>
      <c r="G17" s="25"/>
      <c r="H17" s="25"/>
      <c r="I17" s="25">
        <f>I15/C15</f>
        <v>0.25000069866164376</v>
      </c>
      <c r="J17" s="25"/>
      <c r="K17" s="25"/>
      <c r="L17" s="25"/>
      <c r="M17" s="54"/>
      <c r="N17" s="54"/>
      <c r="O17" s="54"/>
      <c r="P17" s="54"/>
    </row>
    <row r="18" spans="1:16" s="43" customFormat="1" ht="12.75">
      <c r="A18" s="41" t="s">
        <v>86</v>
      </c>
      <c r="B18" s="42">
        <f>C18+L18</f>
        <v>3920531</v>
      </c>
      <c r="C18" s="42">
        <f>D18+I18</f>
        <v>3920531</v>
      </c>
      <c r="D18" s="42">
        <f>E18+F18+G18+H18</f>
        <v>2940398</v>
      </c>
      <c r="E18" s="42">
        <f>E19+E22</f>
        <v>2940398</v>
      </c>
      <c r="F18" s="42"/>
      <c r="G18" s="42"/>
      <c r="H18" s="42"/>
      <c r="I18" s="23">
        <f>J18+K18</f>
        <v>980133</v>
      </c>
      <c r="J18" s="23">
        <f>J19+J22</f>
        <v>784107</v>
      </c>
      <c r="K18" s="23">
        <f>K19+K22</f>
        <v>196026</v>
      </c>
      <c r="L18" s="23"/>
      <c r="M18" s="19"/>
      <c r="N18" s="19"/>
      <c r="O18" s="19"/>
      <c r="P18" s="19"/>
    </row>
    <row r="19" spans="1:16" s="17" customFormat="1" ht="12.75">
      <c r="A19" s="27" t="s">
        <v>87</v>
      </c>
      <c r="B19" s="15">
        <f>C19+L19</f>
        <v>1991381</v>
      </c>
      <c r="C19" s="15">
        <f>D19+I19</f>
        <v>1991381</v>
      </c>
      <c r="D19" s="15">
        <f>E19+F19+G19+H19</f>
        <v>1493536</v>
      </c>
      <c r="E19" s="15">
        <v>1493536</v>
      </c>
      <c r="F19" s="15"/>
      <c r="G19" s="15"/>
      <c r="H19" s="15"/>
      <c r="I19" s="15">
        <f>J19+K19</f>
        <v>497845</v>
      </c>
      <c r="J19" s="64">
        <v>398276</v>
      </c>
      <c r="K19" s="64">
        <v>99569</v>
      </c>
      <c r="L19" s="15"/>
      <c r="M19" s="16"/>
      <c r="N19" s="16"/>
      <c r="O19" s="16"/>
      <c r="P19" s="16"/>
    </row>
    <row r="20" spans="1:16" s="55" customFormat="1" ht="12.75">
      <c r="A20" s="53" t="s">
        <v>19</v>
      </c>
      <c r="B20" s="25"/>
      <c r="C20" s="25">
        <f>C19/B19</f>
        <v>1</v>
      </c>
      <c r="D20" s="25">
        <f>D19/B19</f>
        <v>0.750000125541019</v>
      </c>
      <c r="E20" s="25">
        <f>E19/B19</f>
        <v>0.750000125541019</v>
      </c>
      <c r="F20" s="25"/>
      <c r="G20" s="25"/>
      <c r="H20" s="25"/>
      <c r="I20" s="25">
        <f>I19/B19</f>
        <v>0.24999987445898098</v>
      </c>
      <c r="J20" s="25">
        <f>J19/B19</f>
        <v>0.19999989956718478</v>
      </c>
      <c r="K20" s="25">
        <f>K19/B19</f>
        <v>0.049999974891796195</v>
      </c>
      <c r="L20" s="25"/>
      <c r="M20" s="54"/>
      <c r="N20" s="54"/>
      <c r="O20" s="54"/>
      <c r="P20" s="54"/>
    </row>
    <row r="21" spans="1:16" s="55" customFormat="1" ht="12.75">
      <c r="A21" s="53" t="s">
        <v>20</v>
      </c>
      <c r="B21" s="25"/>
      <c r="C21" s="25"/>
      <c r="D21" s="25">
        <f>D19/C19</f>
        <v>0.750000125541019</v>
      </c>
      <c r="E21" s="25"/>
      <c r="F21" s="25"/>
      <c r="G21" s="25"/>
      <c r="H21" s="25"/>
      <c r="I21" s="25">
        <f>I19/C19</f>
        <v>0.24999987445898098</v>
      </c>
      <c r="J21" s="25"/>
      <c r="K21" s="25"/>
      <c r="L21" s="25"/>
      <c r="M21" s="54"/>
      <c r="N21" s="54"/>
      <c r="O21" s="54"/>
      <c r="P21" s="54"/>
    </row>
    <row r="22" spans="1:16" s="17" customFormat="1" ht="12.75">
      <c r="A22" s="27" t="s">
        <v>88</v>
      </c>
      <c r="B22" s="15">
        <f>C22+L22</f>
        <v>1929150</v>
      </c>
      <c r="C22" s="15">
        <f>D22+I22</f>
        <v>1929150</v>
      </c>
      <c r="D22" s="15">
        <f>E22+F22+G22+H22</f>
        <v>1446862</v>
      </c>
      <c r="E22" s="15">
        <v>1446862</v>
      </c>
      <c r="F22" s="15"/>
      <c r="G22" s="15"/>
      <c r="H22" s="15"/>
      <c r="I22" s="15">
        <f>J22+K22</f>
        <v>482288</v>
      </c>
      <c r="J22" s="15">
        <v>385831</v>
      </c>
      <c r="K22" s="15">
        <v>96457</v>
      </c>
      <c r="L22" s="15"/>
      <c r="M22" s="16"/>
      <c r="N22" s="16"/>
      <c r="O22" s="16"/>
      <c r="P22" s="16"/>
    </row>
    <row r="23" spans="1:16" s="55" customFormat="1" ht="12.75">
      <c r="A23" s="53" t="s">
        <v>19</v>
      </c>
      <c r="B23" s="25"/>
      <c r="C23" s="25">
        <f>C22/B22</f>
        <v>1</v>
      </c>
      <c r="D23" s="25">
        <f>D22/B22</f>
        <v>0.7499997408184952</v>
      </c>
      <c r="E23" s="25">
        <f>E22/B22</f>
        <v>0.7499997408184952</v>
      </c>
      <c r="F23" s="25"/>
      <c r="G23" s="25"/>
      <c r="H23" s="25"/>
      <c r="I23" s="25">
        <f>I22/B22</f>
        <v>0.2500002591815048</v>
      </c>
      <c r="J23" s="25">
        <f>J22/B22</f>
        <v>0.2000005183630096</v>
      </c>
      <c r="K23" s="25">
        <f>K22/B22</f>
        <v>0.04999974081849519</v>
      </c>
      <c r="L23" s="25"/>
      <c r="M23" s="54"/>
      <c r="N23" s="54"/>
      <c r="O23" s="54"/>
      <c r="P23" s="54"/>
    </row>
    <row r="24" spans="1:16" s="55" customFormat="1" ht="12.75">
      <c r="A24" s="53" t="s">
        <v>20</v>
      </c>
      <c r="B24" s="25"/>
      <c r="C24" s="25"/>
      <c r="D24" s="25">
        <f>D22/C22</f>
        <v>0.7499997408184952</v>
      </c>
      <c r="E24" s="25"/>
      <c r="F24" s="25"/>
      <c r="G24" s="25"/>
      <c r="H24" s="25"/>
      <c r="I24" s="25">
        <f>I22/C22</f>
        <v>0.2500002591815048</v>
      </c>
      <c r="J24" s="25"/>
      <c r="K24" s="25"/>
      <c r="L24" s="25"/>
      <c r="M24" s="54"/>
      <c r="N24" s="54"/>
      <c r="O24" s="54"/>
      <c r="P24" s="54"/>
    </row>
    <row r="25" spans="1:16" s="43" customFormat="1" ht="12.75">
      <c r="A25" s="41" t="s">
        <v>89</v>
      </c>
      <c r="B25" s="42">
        <f>C25+L25</f>
        <v>435613</v>
      </c>
      <c r="C25" s="42">
        <f>D25+I25</f>
        <v>435613</v>
      </c>
      <c r="D25" s="42">
        <f>E25+F25+G25+H25</f>
        <v>326710</v>
      </c>
      <c r="E25" s="42">
        <f>E29+E26</f>
        <v>326710</v>
      </c>
      <c r="F25" s="42"/>
      <c r="G25" s="42"/>
      <c r="H25" s="42"/>
      <c r="I25" s="23">
        <f>J25+K25</f>
        <v>108903</v>
      </c>
      <c r="J25" s="23">
        <f>J29+J26</f>
        <v>108903</v>
      </c>
      <c r="K25" s="23">
        <f>K29+K26</f>
        <v>0</v>
      </c>
      <c r="L25" s="23"/>
      <c r="M25" s="19"/>
      <c r="N25" s="19"/>
      <c r="O25" s="19"/>
      <c r="P25" s="19"/>
    </row>
    <row r="26" spans="1:16" s="17" customFormat="1" ht="12.75">
      <c r="A26" s="27" t="s">
        <v>90</v>
      </c>
      <c r="B26" s="15">
        <f>C26+L26</f>
        <v>311151</v>
      </c>
      <c r="C26" s="15">
        <f>D26+I26</f>
        <v>311151</v>
      </c>
      <c r="D26" s="15">
        <f>E26+F26+G26+H26</f>
        <v>233364</v>
      </c>
      <c r="E26" s="15">
        <v>233364</v>
      </c>
      <c r="F26" s="15"/>
      <c r="G26" s="15"/>
      <c r="H26" s="15"/>
      <c r="I26" s="15">
        <f>J26+K26</f>
        <v>77787</v>
      </c>
      <c r="J26" s="15">
        <v>77787</v>
      </c>
      <c r="K26" s="15"/>
      <c r="L26" s="15"/>
      <c r="M26" s="16"/>
      <c r="N26" s="16"/>
      <c r="O26" s="16"/>
      <c r="P26" s="16"/>
    </row>
    <row r="27" spans="1:16" s="57" customFormat="1" ht="12.75">
      <c r="A27" s="53" t="s">
        <v>19</v>
      </c>
      <c r="B27" s="25"/>
      <c r="C27" s="25">
        <f>C26/B26</f>
        <v>1</v>
      </c>
      <c r="D27" s="25">
        <f>D26/B26</f>
        <v>0.7500024104052373</v>
      </c>
      <c r="E27" s="25">
        <f>E26/B26</f>
        <v>0.7500024104052373</v>
      </c>
      <c r="F27" s="25"/>
      <c r="G27" s="25"/>
      <c r="H27" s="25"/>
      <c r="I27" s="25">
        <f>I26/B26</f>
        <v>0.24999758959476268</v>
      </c>
      <c r="J27" s="25">
        <f>J26/B26</f>
        <v>0.24999758959476268</v>
      </c>
      <c r="K27" s="25"/>
      <c r="L27" s="25"/>
      <c r="M27" s="56"/>
      <c r="N27" s="56"/>
      <c r="O27" s="56"/>
      <c r="P27" s="56"/>
    </row>
    <row r="28" spans="1:16" s="57" customFormat="1" ht="12.75">
      <c r="A28" s="58" t="s">
        <v>20</v>
      </c>
      <c r="B28" s="59"/>
      <c r="C28" s="59"/>
      <c r="D28" s="59">
        <f>D26/C26</f>
        <v>0.7500024104052373</v>
      </c>
      <c r="E28" s="59"/>
      <c r="F28" s="59"/>
      <c r="G28" s="59"/>
      <c r="H28" s="59"/>
      <c r="I28" s="59">
        <f>I26/C26</f>
        <v>0.24999758959476268</v>
      </c>
      <c r="J28" s="59"/>
      <c r="K28" s="59"/>
      <c r="L28" s="59"/>
      <c r="M28" s="56"/>
      <c r="N28" s="56"/>
      <c r="O28" s="56"/>
      <c r="P28" s="56"/>
    </row>
    <row r="29" spans="1:16" s="17" customFormat="1" ht="12.75">
      <c r="A29" s="27" t="s">
        <v>91</v>
      </c>
      <c r="B29" s="15">
        <f>C29+L29</f>
        <v>124462</v>
      </c>
      <c r="C29" s="15">
        <f>D29+I29</f>
        <v>124462</v>
      </c>
      <c r="D29" s="15">
        <f>E29+F29+G29+H29</f>
        <v>93346</v>
      </c>
      <c r="E29" s="15">
        <v>93346</v>
      </c>
      <c r="F29" s="15"/>
      <c r="G29" s="15"/>
      <c r="H29" s="15"/>
      <c r="I29" s="15">
        <f>J29+K29</f>
        <v>31116</v>
      </c>
      <c r="J29" s="15">
        <v>31116</v>
      </c>
      <c r="K29" s="15"/>
      <c r="L29" s="15"/>
      <c r="M29" s="16"/>
      <c r="N29" s="16"/>
      <c r="O29" s="16"/>
      <c r="P29" s="16"/>
    </row>
    <row r="30" spans="1:16" s="57" customFormat="1" ht="12.75">
      <c r="A30" s="53" t="s">
        <v>19</v>
      </c>
      <c r="B30" s="25"/>
      <c r="C30" s="25">
        <f>C29/B29</f>
        <v>1</v>
      </c>
      <c r="D30" s="25">
        <f>D29/B29</f>
        <v>0.749995982709582</v>
      </c>
      <c r="E30" s="25">
        <f>E29/B29</f>
        <v>0.749995982709582</v>
      </c>
      <c r="F30" s="25"/>
      <c r="G30" s="25"/>
      <c r="H30" s="25"/>
      <c r="I30" s="25">
        <f>I29/B29</f>
        <v>0.25000401729041793</v>
      </c>
      <c r="J30" s="25">
        <f>J29/B29</f>
        <v>0.25000401729041793</v>
      </c>
      <c r="K30" s="25"/>
      <c r="L30" s="25"/>
      <c r="M30" s="56"/>
      <c r="N30" s="56"/>
      <c r="O30" s="56"/>
      <c r="P30" s="56"/>
    </row>
    <row r="31" spans="1:16" s="57" customFormat="1" ht="12.75">
      <c r="A31" s="58" t="s">
        <v>20</v>
      </c>
      <c r="B31" s="59"/>
      <c r="C31" s="59"/>
      <c r="D31" s="59">
        <f>D29/C29</f>
        <v>0.749995982709582</v>
      </c>
      <c r="E31" s="59"/>
      <c r="F31" s="59"/>
      <c r="G31" s="59"/>
      <c r="H31" s="59"/>
      <c r="I31" s="59">
        <f>I29/C29</f>
        <v>0.25000401729041793</v>
      </c>
      <c r="J31" s="59"/>
      <c r="K31" s="59"/>
      <c r="L31" s="59"/>
      <c r="M31" s="56"/>
      <c r="N31" s="56"/>
      <c r="O31" s="56"/>
      <c r="P31" s="56"/>
    </row>
    <row r="32" spans="1:16" s="43" customFormat="1" ht="12.75">
      <c r="A32" s="41" t="s">
        <v>15</v>
      </c>
      <c r="B32" s="42">
        <f>C32+L32</f>
        <v>6223066</v>
      </c>
      <c r="C32" s="42">
        <f>D32+I32</f>
        <v>6223066</v>
      </c>
      <c r="D32" s="42">
        <f>E32+F32+G32+H32</f>
        <v>4667299</v>
      </c>
      <c r="E32" s="42">
        <f>E18+E8+E25</f>
        <v>4667299</v>
      </c>
      <c r="F32" s="42"/>
      <c r="G32" s="42"/>
      <c r="H32" s="42"/>
      <c r="I32" s="23">
        <f>J32+K32</f>
        <v>1555767</v>
      </c>
      <c r="J32" s="23">
        <f>J18+J8+J25</f>
        <v>1266395</v>
      </c>
      <c r="K32" s="23">
        <f>K18+K8+K25</f>
        <v>289372</v>
      </c>
      <c r="L32" s="23"/>
      <c r="M32" s="19"/>
      <c r="N32" s="19"/>
      <c r="O32" s="19"/>
      <c r="P32" s="19"/>
    </row>
    <row r="33" spans="1:16" s="57" customFormat="1" ht="12.75">
      <c r="A33" s="65" t="s">
        <v>19</v>
      </c>
      <c r="B33" s="51"/>
      <c r="C33" s="51">
        <f>C32/B32</f>
        <v>1</v>
      </c>
      <c r="D33" s="51">
        <f>D32/B32</f>
        <v>0.7499999196537527</v>
      </c>
      <c r="E33" s="51">
        <f>E32/B32</f>
        <v>0.7499999196537527</v>
      </c>
      <c r="F33" s="51"/>
      <c r="G33" s="51"/>
      <c r="H33" s="51"/>
      <c r="I33" s="51">
        <f>I32/B32</f>
        <v>0.2500000803462473</v>
      </c>
      <c r="J33" s="51">
        <f>J32/B32</f>
        <v>0.2035001717802768</v>
      </c>
      <c r="K33" s="51">
        <f>K32/B32</f>
        <v>0.046499908565970534</v>
      </c>
      <c r="L33" s="51"/>
      <c r="M33" s="56"/>
      <c r="N33" s="56"/>
      <c r="O33" s="56"/>
      <c r="P33" s="56"/>
    </row>
    <row r="34" spans="1:16" s="57" customFormat="1" ht="12.75">
      <c r="A34" s="66" t="s">
        <v>20</v>
      </c>
      <c r="B34" s="52"/>
      <c r="C34" s="52"/>
      <c r="D34" s="52">
        <f>D32/C32</f>
        <v>0.7499999196537527</v>
      </c>
      <c r="E34" s="52"/>
      <c r="F34" s="52"/>
      <c r="G34" s="52"/>
      <c r="H34" s="52"/>
      <c r="I34" s="52">
        <f>I32/C32</f>
        <v>0.2500000803462473</v>
      </c>
      <c r="J34" s="52"/>
      <c r="K34" s="52"/>
      <c r="L34" s="52"/>
      <c r="M34" s="56"/>
      <c r="N34" s="56"/>
      <c r="O34" s="56"/>
      <c r="P34" s="56"/>
    </row>
    <row r="35" spans="1:16" s="57" customFormat="1" ht="12.7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56"/>
      <c r="N35" s="56"/>
      <c r="O35" s="56"/>
      <c r="P35" s="56"/>
    </row>
    <row r="36" spans="2:12" ht="3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8" spans="1:12" ht="15" customHeight="1">
      <c r="A38" s="44" t="s">
        <v>122</v>
      </c>
      <c r="B38" s="45"/>
      <c r="C38" s="45"/>
      <c r="D38" s="45"/>
      <c r="E38" s="45"/>
      <c r="F38" s="45"/>
      <c r="G38" s="45"/>
      <c r="H38" s="45"/>
      <c r="I38" s="45"/>
      <c r="J38" s="45"/>
      <c r="K38" s="2" t="s">
        <v>6</v>
      </c>
      <c r="L38" s="45"/>
    </row>
    <row r="39" spans="1:12" ht="3" customHeight="1" hidden="1">
      <c r="A39" s="26"/>
      <c r="B39" s="2"/>
      <c r="C39" s="2"/>
      <c r="D39" s="2"/>
      <c r="E39" s="2"/>
      <c r="F39" s="2"/>
      <c r="G39" s="2"/>
      <c r="H39" s="2"/>
      <c r="I39" s="2"/>
      <c r="J39" s="2"/>
      <c r="K39" s="2" t="s">
        <v>6</v>
      </c>
      <c r="L39" s="2"/>
    </row>
    <row r="40" spans="1:12" ht="12.75">
      <c r="A40" s="91" t="s">
        <v>4</v>
      </c>
      <c r="B40" s="79" t="s">
        <v>15</v>
      </c>
      <c r="C40" s="89" t="s">
        <v>17</v>
      </c>
      <c r="D40" s="90"/>
      <c r="E40" s="90"/>
      <c r="F40" s="90"/>
      <c r="G40" s="90"/>
      <c r="H40" s="90"/>
      <c r="I40" s="90"/>
      <c r="J40" s="90"/>
      <c r="K40" s="90"/>
      <c r="L40" s="79" t="s">
        <v>13</v>
      </c>
    </row>
    <row r="41" spans="1:12" ht="12.75">
      <c r="A41" s="92"/>
      <c r="B41" s="80"/>
      <c r="C41" s="79" t="s">
        <v>7</v>
      </c>
      <c r="D41" s="7" t="s">
        <v>8</v>
      </c>
      <c r="E41" s="8"/>
      <c r="F41" s="8"/>
      <c r="G41" s="8"/>
      <c r="H41" s="9"/>
      <c r="I41" s="10" t="s">
        <v>10</v>
      </c>
      <c r="J41" s="11"/>
      <c r="K41" s="11"/>
      <c r="L41" s="80"/>
    </row>
    <row r="42" spans="1:12" ht="12.75">
      <c r="A42" s="92"/>
      <c r="B42" s="80"/>
      <c r="C42" s="80"/>
      <c r="D42" s="79" t="s">
        <v>9</v>
      </c>
      <c r="E42" s="79" t="s">
        <v>0</v>
      </c>
      <c r="F42" s="79" t="s">
        <v>1</v>
      </c>
      <c r="G42" s="79" t="s">
        <v>2</v>
      </c>
      <c r="H42" s="79" t="s">
        <v>3</v>
      </c>
      <c r="I42" s="82" t="s">
        <v>11</v>
      </c>
      <c r="J42" s="84" t="s">
        <v>12</v>
      </c>
      <c r="K42" s="79" t="s">
        <v>14</v>
      </c>
      <c r="L42" s="80"/>
    </row>
    <row r="43" spans="1:12" ht="23.25" customHeight="1">
      <c r="A43" s="93"/>
      <c r="B43" s="81"/>
      <c r="C43" s="81"/>
      <c r="D43" s="81"/>
      <c r="E43" s="81"/>
      <c r="F43" s="81"/>
      <c r="G43" s="81"/>
      <c r="H43" s="81"/>
      <c r="I43" s="83"/>
      <c r="J43" s="85"/>
      <c r="K43" s="81"/>
      <c r="L43" s="81"/>
    </row>
    <row r="44" spans="1:12" ht="12.75">
      <c r="A44" s="41" t="s">
        <v>82</v>
      </c>
      <c r="B44" s="42">
        <f>C44+L44</f>
        <v>6966667</v>
      </c>
      <c r="C44" s="42">
        <f>D44+I44</f>
        <v>6966667</v>
      </c>
      <c r="D44" s="42">
        <f>E44+F44+G44+H44</f>
        <v>5225000</v>
      </c>
      <c r="E44" s="42">
        <f>E45+E48</f>
        <v>5225000</v>
      </c>
      <c r="F44" s="42"/>
      <c r="G44" s="42"/>
      <c r="H44" s="42"/>
      <c r="I44" s="23">
        <f>J44+K44</f>
        <v>1741667</v>
      </c>
      <c r="J44" s="23">
        <f>J45+J48</f>
        <v>1393333</v>
      </c>
      <c r="K44" s="23">
        <f>K45+K48</f>
        <v>348334</v>
      </c>
      <c r="L44" s="23"/>
    </row>
    <row r="45" spans="1:12" ht="12.75">
      <c r="A45" s="27" t="s">
        <v>83</v>
      </c>
      <c r="B45" s="15">
        <f>C45+L45</f>
        <v>3800000</v>
      </c>
      <c r="C45" s="15">
        <f>D45+I45</f>
        <v>3800000</v>
      </c>
      <c r="D45" s="15">
        <f>E45+F45+G45+H45</f>
        <v>2850000</v>
      </c>
      <c r="E45" s="15">
        <v>2850000</v>
      </c>
      <c r="F45" s="15"/>
      <c r="G45" s="15"/>
      <c r="H45" s="15"/>
      <c r="I45" s="15">
        <f>J45+K45</f>
        <v>950000</v>
      </c>
      <c r="J45" s="15">
        <v>760000</v>
      </c>
      <c r="K45" s="15">
        <v>190000</v>
      </c>
      <c r="L45" s="15"/>
    </row>
    <row r="46" spans="1:12" ht="12.75">
      <c r="A46" s="53" t="s">
        <v>19</v>
      </c>
      <c r="B46" s="25"/>
      <c r="C46" s="25">
        <f>C45/B45</f>
        <v>1</v>
      </c>
      <c r="D46" s="25">
        <f>D45/B45</f>
        <v>0.75</v>
      </c>
      <c r="E46" s="25">
        <f>E45/B45</f>
        <v>0.75</v>
      </c>
      <c r="F46" s="25"/>
      <c r="G46" s="25"/>
      <c r="H46" s="25"/>
      <c r="I46" s="25">
        <f>I45/B45</f>
        <v>0.25</v>
      </c>
      <c r="J46" s="25">
        <f>J45/B45</f>
        <v>0.2</v>
      </c>
      <c r="K46" s="25">
        <f>K45/B45</f>
        <v>0.05</v>
      </c>
      <c r="L46" s="25"/>
    </row>
    <row r="47" spans="1:12" ht="12.75">
      <c r="A47" s="53" t="s">
        <v>20</v>
      </c>
      <c r="B47" s="25"/>
      <c r="C47" s="25"/>
      <c r="D47" s="25">
        <f>D45/C45</f>
        <v>0.75</v>
      </c>
      <c r="E47" s="25"/>
      <c r="F47" s="25"/>
      <c r="G47" s="25"/>
      <c r="H47" s="25"/>
      <c r="I47" s="25">
        <f>I45/C45</f>
        <v>0.25</v>
      </c>
      <c r="J47" s="25"/>
      <c r="K47" s="25"/>
      <c r="L47" s="25"/>
    </row>
    <row r="48" spans="1:12" ht="12.75">
      <c r="A48" s="27" t="s">
        <v>84</v>
      </c>
      <c r="B48" s="15">
        <f>C48+L48</f>
        <v>3166667</v>
      </c>
      <c r="C48" s="15">
        <f>D48+I48</f>
        <v>3166667</v>
      </c>
      <c r="D48" s="15">
        <f>E48+F48+G48+H48</f>
        <v>2375000</v>
      </c>
      <c r="E48" s="15">
        <v>2375000</v>
      </c>
      <c r="F48" s="15"/>
      <c r="G48" s="15"/>
      <c r="H48" s="15"/>
      <c r="I48" s="15">
        <f>J48+K48</f>
        <v>791667</v>
      </c>
      <c r="J48" s="15">
        <v>633333</v>
      </c>
      <c r="K48" s="15">
        <v>158334</v>
      </c>
      <c r="L48" s="15"/>
    </row>
    <row r="49" spans="1:12" ht="12.75">
      <c r="A49" s="53" t="s">
        <v>19</v>
      </c>
      <c r="B49" s="25"/>
      <c r="C49" s="25">
        <f>C48/B48</f>
        <v>1</v>
      </c>
      <c r="D49" s="25">
        <f>D48/B48</f>
        <v>0.7499999210526399</v>
      </c>
      <c r="E49" s="25">
        <f>E48/B48</f>
        <v>0.7499999210526399</v>
      </c>
      <c r="F49" s="25"/>
      <c r="G49" s="25"/>
      <c r="H49" s="25"/>
      <c r="I49" s="25">
        <f>I48/B48</f>
        <v>0.2500000789473601</v>
      </c>
      <c r="J49" s="25">
        <f>J48/B48</f>
        <v>0.1999998736842238</v>
      </c>
      <c r="K49" s="25">
        <f>K48/B48</f>
        <v>0.05000020526313629</v>
      </c>
      <c r="L49" s="25"/>
    </row>
    <row r="50" spans="1:12" ht="12.75">
      <c r="A50" s="53" t="s">
        <v>20</v>
      </c>
      <c r="B50" s="25"/>
      <c r="C50" s="25"/>
      <c r="D50" s="25">
        <f>D48/C48</f>
        <v>0.7499999210526399</v>
      </c>
      <c r="E50" s="25"/>
      <c r="F50" s="25"/>
      <c r="G50" s="25"/>
      <c r="H50" s="25"/>
      <c r="I50" s="25">
        <f>I48/C48</f>
        <v>0.2500000789473601</v>
      </c>
      <c r="J50" s="25"/>
      <c r="K50" s="25"/>
      <c r="L50" s="25"/>
    </row>
    <row r="51" spans="1:12" ht="12.75">
      <c r="A51" s="41" t="s">
        <v>86</v>
      </c>
      <c r="B51" s="42">
        <f>C51+L51</f>
        <v>4813335</v>
      </c>
      <c r="C51" s="42">
        <f>D51+I51</f>
        <v>4813335</v>
      </c>
      <c r="D51" s="42">
        <f>E51+F51+G51+H51</f>
        <v>3610000</v>
      </c>
      <c r="E51" s="42">
        <f>E52+E55+E58</f>
        <v>3610000</v>
      </c>
      <c r="F51" s="42"/>
      <c r="G51" s="42"/>
      <c r="H51" s="42"/>
      <c r="I51" s="23">
        <f>J51+K51</f>
        <v>1203335</v>
      </c>
      <c r="J51" s="23">
        <f>J52+J55+J58</f>
        <v>962668</v>
      </c>
      <c r="K51" s="23">
        <f>K52+K55+K58</f>
        <v>240667</v>
      </c>
      <c r="L51" s="23"/>
    </row>
    <row r="52" spans="1:12" ht="12.75">
      <c r="A52" s="27" t="s">
        <v>87</v>
      </c>
      <c r="B52" s="15">
        <f>C52+L52</f>
        <v>1773334</v>
      </c>
      <c r="C52" s="15">
        <f>D52+I52</f>
        <v>1773334</v>
      </c>
      <c r="D52" s="15">
        <f>E52+F52+G52+H52</f>
        <v>1330000</v>
      </c>
      <c r="E52" s="15">
        <v>1330000</v>
      </c>
      <c r="F52" s="15"/>
      <c r="G52" s="15"/>
      <c r="H52" s="15"/>
      <c r="I52" s="15">
        <f>J52+K52</f>
        <v>443334</v>
      </c>
      <c r="J52" s="64">
        <v>354667</v>
      </c>
      <c r="K52" s="64">
        <v>88667</v>
      </c>
      <c r="L52" s="15"/>
    </row>
    <row r="53" spans="1:12" ht="12.75">
      <c r="A53" s="53" t="s">
        <v>19</v>
      </c>
      <c r="B53" s="25"/>
      <c r="C53" s="25">
        <f>C52/B52</f>
        <v>1</v>
      </c>
      <c r="D53" s="25">
        <f>D52/B52</f>
        <v>0.7499997180452188</v>
      </c>
      <c r="E53" s="25">
        <f>E52/B52</f>
        <v>0.7499997180452188</v>
      </c>
      <c r="F53" s="25"/>
      <c r="G53" s="25"/>
      <c r="H53" s="25"/>
      <c r="I53" s="25">
        <f>I52/B52</f>
        <v>0.25000028195478124</v>
      </c>
      <c r="J53" s="25">
        <f>J52/B52</f>
        <v>0.2000001127819125</v>
      </c>
      <c r="K53" s="25">
        <f>K52/B52</f>
        <v>0.05000016917286873</v>
      </c>
      <c r="L53" s="25"/>
    </row>
    <row r="54" spans="1:12" ht="12.75">
      <c r="A54" s="53" t="s">
        <v>20</v>
      </c>
      <c r="B54" s="25"/>
      <c r="C54" s="25"/>
      <c r="D54" s="25">
        <f>D52/C52</f>
        <v>0.7499997180452188</v>
      </c>
      <c r="E54" s="25"/>
      <c r="F54" s="25"/>
      <c r="G54" s="25"/>
      <c r="H54" s="25"/>
      <c r="I54" s="25">
        <f>I52/C52</f>
        <v>0.25000028195478124</v>
      </c>
      <c r="J54" s="25"/>
      <c r="K54" s="25"/>
      <c r="L54" s="25"/>
    </row>
    <row r="55" spans="1:12" s="67" customFormat="1" ht="12.75">
      <c r="A55" s="27" t="s">
        <v>88</v>
      </c>
      <c r="B55" s="15">
        <f>C55+L55</f>
        <v>1773334</v>
      </c>
      <c r="C55" s="15">
        <f>D55+I55</f>
        <v>1773334</v>
      </c>
      <c r="D55" s="15">
        <f>E55+F55+G55+H55</f>
        <v>1330000</v>
      </c>
      <c r="E55" s="15">
        <v>1330000</v>
      </c>
      <c r="F55" s="15"/>
      <c r="G55" s="15"/>
      <c r="H55" s="15"/>
      <c r="I55" s="15">
        <f>J55+K55</f>
        <v>443334</v>
      </c>
      <c r="J55" s="15">
        <v>354667</v>
      </c>
      <c r="K55" s="15">
        <v>88667</v>
      </c>
      <c r="L55" s="15"/>
    </row>
    <row r="56" spans="1:12" s="67" customFormat="1" ht="12.75">
      <c r="A56" s="53" t="s">
        <v>19</v>
      </c>
      <c r="B56" s="25"/>
      <c r="C56" s="25">
        <f>C55/B55</f>
        <v>1</v>
      </c>
      <c r="D56" s="25">
        <f>D55/B55</f>
        <v>0.7499997180452188</v>
      </c>
      <c r="E56" s="25">
        <f>E55/B55</f>
        <v>0.7499997180452188</v>
      </c>
      <c r="F56" s="25"/>
      <c r="G56" s="25"/>
      <c r="H56" s="25"/>
      <c r="I56" s="25">
        <f>I55/B55</f>
        <v>0.25000028195478124</v>
      </c>
      <c r="J56" s="25">
        <f>J55/B55</f>
        <v>0.2000001127819125</v>
      </c>
      <c r="K56" s="25">
        <f>K55/B55</f>
        <v>0.05000016917286873</v>
      </c>
      <c r="L56" s="25"/>
    </row>
    <row r="57" spans="1:12" s="67" customFormat="1" ht="12.75">
      <c r="A57" s="53" t="s">
        <v>20</v>
      </c>
      <c r="B57" s="25"/>
      <c r="C57" s="25"/>
      <c r="D57" s="25">
        <f>D55/C55</f>
        <v>0.7499997180452188</v>
      </c>
      <c r="E57" s="25"/>
      <c r="F57" s="25"/>
      <c r="G57" s="25"/>
      <c r="H57" s="25"/>
      <c r="I57" s="25">
        <f>I55/C55</f>
        <v>0.25000028195478124</v>
      </c>
      <c r="J57" s="25"/>
      <c r="K57" s="25"/>
      <c r="L57" s="25"/>
    </row>
    <row r="58" spans="1:12" ht="12.75">
      <c r="A58" s="27" t="s">
        <v>92</v>
      </c>
      <c r="B58" s="15">
        <f>C58+L58</f>
        <v>1266667</v>
      </c>
      <c r="C58" s="15">
        <f>D58+I58</f>
        <v>1266667</v>
      </c>
      <c r="D58" s="15">
        <f>E58+F58+G58+H58</f>
        <v>950000</v>
      </c>
      <c r="E58" s="15">
        <v>950000</v>
      </c>
      <c r="F58" s="15"/>
      <c r="G58" s="15"/>
      <c r="H58" s="15"/>
      <c r="I58" s="15">
        <f>J58+K58</f>
        <v>316667</v>
      </c>
      <c r="J58" s="15">
        <v>253334</v>
      </c>
      <c r="K58" s="15">
        <v>63333</v>
      </c>
      <c r="L58" s="15"/>
    </row>
    <row r="59" spans="1:12" ht="12.75">
      <c r="A59" s="53" t="s">
        <v>19</v>
      </c>
      <c r="B59" s="25"/>
      <c r="C59" s="25">
        <f>C58/B58</f>
        <v>1</v>
      </c>
      <c r="D59" s="25">
        <f>D58/B58</f>
        <v>0.7499998026316309</v>
      </c>
      <c r="E59" s="25">
        <f>E58/B58</f>
        <v>0.7499998026316309</v>
      </c>
      <c r="F59" s="25"/>
      <c r="G59" s="25"/>
      <c r="H59" s="25"/>
      <c r="I59" s="25">
        <f>I58/B58</f>
        <v>0.2500001973683691</v>
      </c>
      <c r="J59" s="25">
        <f>J58/B58</f>
        <v>0.20000047368408588</v>
      </c>
      <c r="K59" s="25">
        <f>K58/B58</f>
        <v>0.049999723684283244</v>
      </c>
      <c r="L59" s="25"/>
    </row>
    <row r="60" spans="1:12" ht="12.75">
      <c r="A60" s="53" t="s">
        <v>20</v>
      </c>
      <c r="B60" s="25"/>
      <c r="C60" s="25"/>
      <c r="D60" s="25">
        <f>D58/C58</f>
        <v>0.7499998026316309</v>
      </c>
      <c r="E60" s="25"/>
      <c r="F60" s="25"/>
      <c r="G60" s="25"/>
      <c r="H60" s="25"/>
      <c r="I60" s="25">
        <f>I58/C58</f>
        <v>0.2500001973683691</v>
      </c>
      <c r="J60" s="25"/>
      <c r="K60" s="25"/>
      <c r="L60" s="25"/>
    </row>
    <row r="61" spans="1:12" ht="12.75">
      <c r="A61" s="41" t="s">
        <v>89</v>
      </c>
      <c r="B61" s="42">
        <f>C61+L61</f>
        <v>886667</v>
      </c>
      <c r="C61" s="42">
        <f>D61+I61</f>
        <v>886667</v>
      </c>
      <c r="D61" s="42">
        <f>E61+F61+G61+H61</f>
        <v>665000</v>
      </c>
      <c r="E61" s="42">
        <f>E65+E62</f>
        <v>665000</v>
      </c>
      <c r="F61" s="42"/>
      <c r="G61" s="42"/>
      <c r="H61" s="42"/>
      <c r="I61" s="23">
        <f>J61+K61</f>
        <v>221667</v>
      </c>
      <c r="J61" s="23">
        <f>J65+J62</f>
        <v>221667</v>
      </c>
      <c r="K61" s="23">
        <f>K65+K62</f>
        <v>0</v>
      </c>
      <c r="L61" s="23"/>
    </row>
    <row r="62" spans="1:12" ht="12.75">
      <c r="A62" s="27" t="s">
        <v>90</v>
      </c>
      <c r="B62" s="15">
        <f>C62+L62</f>
        <v>633334</v>
      </c>
      <c r="C62" s="15">
        <f>D62+I62</f>
        <v>633334</v>
      </c>
      <c r="D62" s="15">
        <f>E62+F62+G62+H62</f>
        <v>475000</v>
      </c>
      <c r="E62" s="15">
        <v>475000</v>
      </c>
      <c r="F62" s="15"/>
      <c r="G62" s="15"/>
      <c r="H62" s="15"/>
      <c r="I62" s="15">
        <f>J62+K62</f>
        <v>158334</v>
      </c>
      <c r="J62" s="15">
        <v>158334</v>
      </c>
      <c r="K62" s="15">
        <v>0</v>
      </c>
      <c r="L62" s="15"/>
    </row>
    <row r="63" spans="1:12" ht="12.75">
      <c r="A63" s="53" t="s">
        <v>19</v>
      </c>
      <c r="B63" s="25"/>
      <c r="C63" s="25">
        <f>C62/B62</f>
        <v>1</v>
      </c>
      <c r="D63" s="25">
        <f>D62/B62</f>
        <v>0.7499992105271468</v>
      </c>
      <c r="E63" s="25">
        <f>E62/B62</f>
        <v>0.7499992105271468</v>
      </c>
      <c r="F63" s="25"/>
      <c r="G63" s="25"/>
      <c r="H63" s="25"/>
      <c r="I63" s="25">
        <f>I62/B62</f>
        <v>0.2500007894728532</v>
      </c>
      <c r="J63" s="25">
        <f>J62/B62</f>
        <v>0.2500007894728532</v>
      </c>
      <c r="K63" s="25"/>
      <c r="L63" s="25"/>
    </row>
    <row r="64" spans="1:12" ht="12.75">
      <c r="A64" s="58" t="s">
        <v>20</v>
      </c>
      <c r="B64" s="59"/>
      <c r="C64" s="59"/>
      <c r="D64" s="59">
        <f>D62/C62</f>
        <v>0.7499992105271468</v>
      </c>
      <c r="E64" s="59"/>
      <c r="F64" s="59"/>
      <c r="G64" s="59"/>
      <c r="H64" s="59"/>
      <c r="I64" s="59">
        <f>I62/C62</f>
        <v>0.2500007894728532</v>
      </c>
      <c r="J64" s="59"/>
      <c r="K64" s="59"/>
      <c r="L64" s="59"/>
    </row>
    <row r="65" spans="1:12" ht="12.75">
      <c r="A65" s="27" t="s">
        <v>91</v>
      </c>
      <c r="B65" s="15">
        <f>C65+L65</f>
        <v>253333</v>
      </c>
      <c r="C65" s="15">
        <f>D65+I65</f>
        <v>253333</v>
      </c>
      <c r="D65" s="15">
        <f>E65+F65+G65+H65</f>
        <v>190000</v>
      </c>
      <c r="E65" s="15">
        <v>190000</v>
      </c>
      <c r="F65" s="15"/>
      <c r="G65" s="15"/>
      <c r="H65" s="15"/>
      <c r="I65" s="15">
        <f>J65+K65</f>
        <v>63333</v>
      </c>
      <c r="J65" s="15">
        <v>63333</v>
      </c>
      <c r="K65" s="15">
        <v>0</v>
      </c>
      <c r="L65" s="15"/>
    </row>
    <row r="66" spans="1:12" ht="12.75">
      <c r="A66" s="53" t="s">
        <v>19</v>
      </c>
      <c r="B66" s="25"/>
      <c r="C66" s="25">
        <f>C65/B65</f>
        <v>1</v>
      </c>
      <c r="D66" s="25">
        <f>D65/B65</f>
        <v>0.7500009868434038</v>
      </c>
      <c r="E66" s="25">
        <f>E65/B65</f>
        <v>0.7500009868434038</v>
      </c>
      <c r="F66" s="25"/>
      <c r="G66" s="25"/>
      <c r="H66" s="25"/>
      <c r="I66" s="25">
        <f>I65/B65</f>
        <v>0.24999901315659626</v>
      </c>
      <c r="J66" s="25">
        <f>J65/B65</f>
        <v>0.24999901315659626</v>
      </c>
      <c r="K66" s="25"/>
      <c r="L66" s="25"/>
    </row>
    <row r="67" spans="1:12" ht="12.75">
      <c r="A67" s="58" t="s">
        <v>20</v>
      </c>
      <c r="B67" s="59"/>
      <c r="C67" s="59"/>
      <c r="D67" s="59">
        <f>D65/C65</f>
        <v>0.7500009868434038</v>
      </c>
      <c r="E67" s="59"/>
      <c r="F67" s="59"/>
      <c r="G67" s="59"/>
      <c r="H67" s="59"/>
      <c r="I67" s="59">
        <f>I65/C65</f>
        <v>0.24999901315659626</v>
      </c>
      <c r="J67" s="59"/>
      <c r="K67" s="59"/>
      <c r="L67" s="59"/>
    </row>
    <row r="68" spans="1:12" ht="12.75">
      <c r="A68" s="41" t="s">
        <v>15</v>
      </c>
      <c r="B68" s="42">
        <f>C68+L68</f>
        <v>12666669</v>
      </c>
      <c r="C68" s="42">
        <f>D68+I68</f>
        <v>12666669</v>
      </c>
      <c r="D68" s="42">
        <f>E68+F68+G68+H68</f>
        <v>9500000</v>
      </c>
      <c r="E68" s="42">
        <f>E51+E44+E61</f>
        <v>9500000</v>
      </c>
      <c r="F68" s="42"/>
      <c r="G68" s="42"/>
      <c r="H68" s="42"/>
      <c r="I68" s="23">
        <f>J68+K68</f>
        <v>3166669</v>
      </c>
      <c r="J68" s="23">
        <f>J51+J44+J61</f>
        <v>2577668</v>
      </c>
      <c r="K68" s="23">
        <f>K51+K44+K61</f>
        <v>589001</v>
      </c>
      <c r="L68" s="23"/>
    </row>
    <row r="69" spans="1:12" s="68" customFormat="1" ht="12.75">
      <c r="A69" s="65" t="s">
        <v>19</v>
      </c>
      <c r="B69" s="51"/>
      <c r="C69" s="51">
        <f>C68/B68</f>
        <v>1</v>
      </c>
      <c r="D69" s="51">
        <f>D68/B68</f>
        <v>0.7499998618421307</v>
      </c>
      <c r="E69" s="51">
        <f>E68/B68</f>
        <v>0.7499998618421307</v>
      </c>
      <c r="F69" s="51"/>
      <c r="G69" s="51"/>
      <c r="H69" s="51"/>
      <c r="I69" s="51">
        <f>I68/B68</f>
        <v>0.2500001381578693</v>
      </c>
      <c r="J69" s="51">
        <f>J68/B68</f>
        <v>0.2035000677763033</v>
      </c>
      <c r="K69" s="51">
        <f>K68/B68</f>
        <v>0.046500070381565985</v>
      </c>
      <c r="L69" s="51"/>
    </row>
    <row r="70" spans="1:12" s="68" customFormat="1" ht="12.75">
      <c r="A70" s="66" t="s">
        <v>20</v>
      </c>
      <c r="B70" s="52"/>
      <c r="C70" s="52"/>
      <c r="D70" s="52">
        <f>D68/C68</f>
        <v>0.7499998618421307</v>
      </c>
      <c r="E70" s="52"/>
      <c r="F70" s="52"/>
      <c r="G70" s="52"/>
      <c r="H70" s="52"/>
      <c r="I70" s="52">
        <f>I68/C68</f>
        <v>0.2500001381578693</v>
      </c>
      <c r="J70" s="52"/>
      <c r="K70" s="52"/>
      <c r="L70" s="52"/>
    </row>
    <row r="71" ht="13.5" customHeight="1"/>
  </sheetData>
  <mergeCells count="26">
    <mergeCell ref="A4:A7"/>
    <mergeCell ref="B4:B7"/>
    <mergeCell ref="C4:K4"/>
    <mergeCell ref="A40:A43"/>
    <mergeCell ref="B40:B43"/>
    <mergeCell ref="L4:L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40:L43"/>
    <mergeCell ref="K42:K43"/>
    <mergeCell ref="C41:C43"/>
    <mergeCell ref="D42:D43"/>
    <mergeCell ref="E42:E43"/>
    <mergeCell ref="F42:F43"/>
    <mergeCell ref="C40:K40"/>
    <mergeCell ref="G42:G43"/>
    <mergeCell ref="H42:H43"/>
    <mergeCell ref="I42:I43"/>
    <mergeCell ref="J42:J43"/>
  </mergeCells>
  <printOptions/>
  <pageMargins left="0.69" right="0.7874015748031497" top="0.46" bottom="0.19" header="0.28" footer="0.32"/>
  <pageSetup horizontalDpi="600" verticalDpi="600" orientation="landscape" paperSize="9" scale="60" r:id="rId1"/>
  <headerFooter alignWithMargins="0">
    <oddHeader>&amp;L&amp;"Times New Roman,Normálne"&amp;12Príloha 2</oddHeader>
    <oddFooter>&amp;R8</oddFooter>
  </headerFooter>
  <rowBreaks count="2" manualBreakCount="2">
    <brk id="70" max="11" man="1"/>
    <brk id="12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L56"/>
  <sheetViews>
    <sheetView tabSelected="1" view="pageBreakPreview" zoomScale="75" zoomScaleSheetLayoutView="75" workbookViewId="0" topLeftCell="A1">
      <selection activeCell="A3" sqref="A3"/>
    </sheetView>
  </sheetViews>
  <sheetFormatPr defaultColWidth="9.140625" defaultRowHeight="12.75"/>
  <cols>
    <col min="1" max="1" width="70.7109375" style="0" customWidth="1"/>
    <col min="2" max="2" width="13.28125" style="0" customWidth="1"/>
    <col min="3" max="3" width="12.7109375" style="0" customWidth="1"/>
    <col min="4" max="4" width="13.00390625" style="0" customWidth="1"/>
    <col min="5" max="5" width="12.7109375" style="0" customWidth="1"/>
    <col min="6" max="7" width="11.140625" style="0" customWidth="1"/>
    <col min="8" max="8" width="10.8515625" style="0" customWidth="1"/>
    <col min="9" max="9" width="12.421875" style="0" customWidth="1"/>
    <col min="10" max="10" width="12.140625" style="0" customWidth="1"/>
    <col min="11" max="11" width="12.421875" style="0" customWidth="1"/>
    <col min="12" max="12" width="12.28125" style="0" customWidth="1"/>
  </cols>
  <sheetData>
    <row r="1" ht="12.75">
      <c r="A1" s="29"/>
    </row>
    <row r="2" ht="12.75">
      <c r="A2" s="29"/>
    </row>
    <row r="3" spans="1:12" ht="18">
      <c r="A3" s="44" t="s">
        <v>123</v>
      </c>
      <c r="B3" s="45"/>
      <c r="C3" s="45"/>
      <c r="D3" s="45"/>
      <c r="E3" s="45"/>
      <c r="F3" s="45"/>
      <c r="G3" s="45"/>
      <c r="H3" s="45"/>
      <c r="I3" s="45"/>
      <c r="J3" s="45"/>
      <c r="K3" s="2"/>
      <c r="L3" s="45"/>
    </row>
    <row r="4" spans="1:12" ht="12.75" customHeight="1">
      <c r="A4" s="26"/>
      <c r="B4" s="2"/>
      <c r="C4" s="2"/>
      <c r="D4" s="2"/>
      <c r="E4" s="2"/>
      <c r="F4" s="2"/>
      <c r="G4" s="2"/>
      <c r="H4" s="2"/>
      <c r="I4" s="2"/>
      <c r="J4" s="2"/>
      <c r="K4" s="2" t="s">
        <v>6</v>
      </c>
      <c r="L4" s="2"/>
    </row>
    <row r="5" spans="1:12" ht="12.75" customHeight="1">
      <c r="A5" s="91" t="s">
        <v>4</v>
      </c>
      <c r="B5" s="79" t="s">
        <v>15</v>
      </c>
      <c r="C5" s="89" t="s">
        <v>17</v>
      </c>
      <c r="D5" s="90"/>
      <c r="E5" s="90"/>
      <c r="F5" s="90"/>
      <c r="G5" s="90"/>
      <c r="H5" s="90"/>
      <c r="I5" s="90"/>
      <c r="J5" s="90"/>
      <c r="K5" s="90"/>
      <c r="L5" s="79" t="s">
        <v>13</v>
      </c>
    </row>
    <row r="6" spans="1:12" ht="12.75" customHeight="1">
      <c r="A6" s="92"/>
      <c r="B6" s="80"/>
      <c r="C6" s="79" t="s">
        <v>7</v>
      </c>
      <c r="D6" s="7" t="s">
        <v>8</v>
      </c>
      <c r="E6" s="8"/>
      <c r="F6" s="8"/>
      <c r="G6" s="8"/>
      <c r="H6" s="9"/>
      <c r="I6" s="10" t="s">
        <v>10</v>
      </c>
      <c r="J6" s="11"/>
      <c r="K6" s="11"/>
      <c r="L6" s="80"/>
    </row>
    <row r="7" spans="1:12" ht="12.75">
      <c r="A7" s="92"/>
      <c r="B7" s="80"/>
      <c r="C7" s="80"/>
      <c r="D7" s="79" t="s">
        <v>9</v>
      </c>
      <c r="E7" s="79" t="s">
        <v>0</v>
      </c>
      <c r="F7" s="79" t="s">
        <v>1</v>
      </c>
      <c r="G7" s="79" t="s">
        <v>2</v>
      </c>
      <c r="H7" s="79" t="s">
        <v>3</v>
      </c>
      <c r="I7" s="82" t="s">
        <v>11</v>
      </c>
      <c r="J7" s="84" t="s">
        <v>12</v>
      </c>
      <c r="K7" s="79" t="s">
        <v>14</v>
      </c>
      <c r="L7" s="80"/>
    </row>
    <row r="8" spans="1:12" ht="25.5" customHeight="1">
      <c r="A8" s="93"/>
      <c r="B8" s="81"/>
      <c r="C8" s="81"/>
      <c r="D8" s="81"/>
      <c r="E8" s="81"/>
      <c r="F8" s="81"/>
      <c r="G8" s="81"/>
      <c r="H8" s="81"/>
      <c r="I8" s="83"/>
      <c r="J8" s="85"/>
      <c r="K8" s="81"/>
      <c r="L8" s="81"/>
    </row>
    <row r="9" spans="1:12" ht="12.75" customHeight="1">
      <c r="A9" s="41" t="s">
        <v>82</v>
      </c>
      <c r="B9" s="42">
        <f>C9+L9</f>
        <v>3039999</v>
      </c>
      <c r="C9" s="42">
        <f>D9+I9</f>
        <v>3039999</v>
      </c>
      <c r="D9" s="42">
        <f>E9+F9+G9+H9</f>
        <v>2280000</v>
      </c>
      <c r="E9" s="42">
        <f>E10+E13+E16</f>
        <v>2280000</v>
      </c>
      <c r="F9" s="42"/>
      <c r="G9" s="42"/>
      <c r="H9" s="42"/>
      <c r="I9" s="23">
        <f>J9+K9</f>
        <v>759999</v>
      </c>
      <c r="J9" s="23">
        <f>J10+J13+J16</f>
        <v>608001</v>
      </c>
      <c r="K9" s="23">
        <f>K10+K13+K16</f>
        <v>151998</v>
      </c>
      <c r="L9" s="23"/>
    </row>
    <row r="10" spans="1:12" ht="12.75" customHeight="1">
      <c r="A10" s="27" t="s">
        <v>83</v>
      </c>
      <c r="B10" s="15">
        <f>C10+L10</f>
        <v>1013333</v>
      </c>
      <c r="C10" s="15">
        <f>D10+I10</f>
        <v>1013333</v>
      </c>
      <c r="D10" s="15">
        <f>E10+F10+G10+H10</f>
        <v>760000</v>
      </c>
      <c r="E10" s="15">
        <v>760000</v>
      </c>
      <c r="F10" s="15"/>
      <c r="G10" s="15"/>
      <c r="H10" s="15"/>
      <c r="I10" s="15">
        <f>J10+K10</f>
        <v>253333</v>
      </c>
      <c r="J10" s="15">
        <v>202667</v>
      </c>
      <c r="K10" s="15">
        <v>50666</v>
      </c>
      <c r="L10" s="15"/>
    </row>
    <row r="11" spans="1:12" ht="12.75" customHeight="1">
      <c r="A11" s="53" t="s">
        <v>19</v>
      </c>
      <c r="B11" s="25"/>
      <c r="C11" s="25">
        <f>C10/B10</f>
        <v>1</v>
      </c>
      <c r="D11" s="25">
        <f>D10/B10</f>
        <v>0.7500002467106075</v>
      </c>
      <c r="E11" s="25">
        <f>E10/B10</f>
        <v>0.7500002467106075</v>
      </c>
      <c r="F11" s="25"/>
      <c r="G11" s="25"/>
      <c r="H11" s="25"/>
      <c r="I11" s="25">
        <f>I10/B10</f>
        <v>0.24999975328939253</v>
      </c>
      <c r="J11" s="25">
        <f>J10/B10</f>
        <v>0.20000039473697195</v>
      </c>
      <c r="K11" s="25">
        <f>K10/B10</f>
        <v>0.049999358552420575</v>
      </c>
      <c r="L11" s="25"/>
    </row>
    <row r="12" spans="1:12" ht="12.75" customHeight="1">
      <c r="A12" s="53" t="s">
        <v>20</v>
      </c>
      <c r="B12" s="25"/>
      <c r="C12" s="25"/>
      <c r="D12" s="25">
        <f>D10/C10</f>
        <v>0.7500002467106075</v>
      </c>
      <c r="E12" s="25"/>
      <c r="F12" s="25"/>
      <c r="G12" s="25"/>
      <c r="H12" s="25"/>
      <c r="I12" s="25">
        <f>I10/C10</f>
        <v>0.24999975328939253</v>
      </c>
      <c r="J12" s="25"/>
      <c r="K12" s="25"/>
      <c r="L12" s="25"/>
    </row>
    <row r="13" spans="1:12" ht="12.75" customHeight="1">
      <c r="A13" s="27" t="s">
        <v>84</v>
      </c>
      <c r="B13" s="15">
        <f>C13+L13</f>
        <v>1013333</v>
      </c>
      <c r="C13" s="15">
        <f>D13+I13</f>
        <v>1013333</v>
      </c>
      <c r="D13" s="15">
        <f>E13+F13+G13+H13</f>
        <v>760000</v>
      </c>
      <c r="E13" s="15">
        <v>760000</v>
      </c>
      <c r="F13" s="15"/>
      <c r="G13" s="15"/>
      <c r="H13" s="15"/>
      <c r="I13" s="15">
        <f>J13+K13</f>
        <v>253333</v>
      </c>
      <c r="J13" s="15">
        <v>202667</v>
      </c>
      <c r="K13" s="15">
        <v>50666</v>
      </c>
      <c r="L13" s="15"/>
    </row>
    <row r="14" spans="1:12" ht="12.75" customHeight="1">
      <c r="A14" s="53" t="s">
        <v>19</v>
      </c>
      <c r="B14" s="25"/>
      <c r="C14" s="25">
        <f>C13/B13</f>
        <v>1</v>
      </c>
      <c r="D14" s="25">
        <f>D13/B13</f>
        <v>0.7500002467106075</v>
      </c>
      <c r="E14" s="25">
        <f>E13/B13</f>
        <v>0.7500002467106075</v>
      </c>
      <c r="F14" s="25"/>
      <c r="G14" s="25"/>
      <c r="H14" s="25"/>
      <c r="I14" s="25">
        <f>I13/B13</f>
        <v>0.24999975328939253</v>
      </c>
      <c r="J14" s="25">
        <f>J13/B13</f>
        <v>0.20000039473697195</v>
      </c>
      <c r="K14" s="25">
        <f>K13/B13</f>
        <v>0.049999358552420575</v>
      </c>
      <c r="L14" s="25"/>
    </row>
    <row r="15" spans="1:12" ht="12.75" customHeight="1">
      <c r="A15" s="53" t="s">
        <v>20</v>
      </c>
      <c r="B15" s="25"/>
      <c r="C15" s="25"/>
      <c r="D15" s="25">
        <f>D13/C13</f>
        <v>0.7500002467106075</v>
      </c>
      <c r="E15" s="25"/>
      <c r="F15" s="25"/>
      <c r="G15" s="25"/>
      <c r="H15" s="25"/>
      <c r="I15" s="25">
        <f>I13/C13</f>
        <v>0.24999975328939253</v>
      </c>
      <c r="J15" s="25"/>
      <c r="K15" s="25"/>
      <c r="L15" s="25"/>
    </row>
    <row r="16" spans="1:12" ht="12.75" customHeight="1">
      <c r="A16" s="27" t="s">
        <v>85</v>
      </c>
      <c r="B16" s="15">
        <f>C16+L16</f>
        <v>1013333</v>
      </c>
      <c r="C16" s="15">
        <f>D16+I16</f>
        <v>1013333</v>
      </c>
      <c r="D16" s="15">
        <f>E16+F16+G16+H16</f>
        <v>760000</v>
      </c>
      <c r="E16" s="15">
        <v>760000</v>
      </c>
      <c r="F16" s="15"/>
      <c r="G16" s="15"/>
      <c r="H16" s="15"/>
      <c r="I16" s="15">
        <f>J16+K16</f>
        <v>253333</v>
      </c>
      <c r="J16" s="15">
        <v>202667</v>
      </c>
      <c r="K16" s="15">
        <v>50666</v>
      </c>
      <c r="L16" s="15"/>
    </row>
    <row r="17" spans="1:12" ht="12.75" customHeight="1">
      <c r="A17" s="53" t="s">
        <v>19</v>
      </c>
      <c r="B17" s="25"/>
      <c r="C17" s="25">
        <f>C16/B16</f>
        <v>1</v>
      </c>
      <c r="D17" s="25">
        <f>D16/B16</f>
        <v>0.7500002467106075</v>
      </c>
      <c r="E17" s="25">
        <f>E16/B16</f>
        <v>0.7500002467106075</v>
      </c>
      <c r="F17" s="25"/>
      <c r="G17" s="25"/>
      <c r="H17" s="25"/>
      <c r="I17" s="25">
        <f>I16/B16</f>
        <v>0.24999975328939253</v>
      </c>
      <c r="J17" s="25">
        <f>J16/B16</f>
        <v>0.20000039473697195</v>
      </c>
      <c r="K17" s="25">
        <f>K16/B16</f>
        <v>0.049999358552420575</v>
      </c>
      <c r="L17" s="25"/>
    </row>
    <row r="18" spans="1:12" ht="12.75" customHeight="1">
      <c r="A18" s="53" t="s">
        <v>20</v>
      </c>
      <c r="B18" s="25"/>
      <c r="C18" s="25"/>
      <c r="D18" s="25">
        <f>D16/C16</f>
        <v>0.7500002467106075</v>
      </c>
      <c r="E18" s="25"/>
      <c r="F18" s="25"/>
      <c r="G18" s="25"/>
      <c r="H18" s="25"/>
      <c r="I18" s="25">
        <f>I16/C16</f>
        <v>0.24999975328939253</v>
      </c>
      <c r="J18" s="25"/>
      <c r="K18" s="25"/>
      <c r="L18" s="25"/>
    </row>
    <row r="19" spans="1:12" ht="12.75" customHeight="1">
      <c r="A19" s="41" t="s">
        <v>86</v>
      </c>
      <c r="B19" s="42">
        <f>C19+L19</f>
        <v>3040001</v>
      </c>
      <c r="C19" s="42">
        <f>D19+I19</f>
        <v>3040001</v>
      </c>
      <c r="D19" s="42">
        <f>E19+F19+G19+H19</f>
        <v>2280000</v>
      </c>
      <c r="E19" s="42">
        <f>E20+E23</f>
        <v>2280000</v>
      </c>
      <c r="F19" s="42"/>
      <c r="G19" s="42"/>
      <c r="H19" s="42"/>
      <c r="I19" s="23">
        <f>J19+K19</f>
        <v>760001</v>
      </c>
      <c r="J19" s="23">
        <f>J20+J23</f>
        <v>608001</v>
      </c>
      <c r="K19" s="23">
        <f>K20+K23</f>
        <v>152000</v>
      </c>
      <c r="L19" s="23"/>
    </row>
    <row r="20" spans="1:12" ht="12.75" customHeight="1">
      <c r="A20" s="27" t="s">
        <v>87</v>
      </c>
      <c r="B20" s="15">
        <f>C20+L20</f>
        <v>1773334</v>
      </c>
      <c r="C20" s="15">
        <f>D20+I20</f>
        <v>1773334</v>
      </c>
      <c r="D20" s="15">
        <f>E20+F20+G20+H20</f>
        <v>1330000</v>
      </c>
      <c r="E20" s="15">
        <v>1330000</v>
      </c>
      <c r="F20" s="15"/>
      <c r="G20" s="15"/>
      <c r="H20" s="15"/>
      <c r="I20" s="15">
        <f>J20+K20</f>
        <v>443334</v>
      </c>
      <c r="J20" s="64">
        <v>354667</v>
      </c>
      <c r="K20" s="64">
        <v>88667</v>
      </c>
      <c r="L20" s="15"/>
    </row>
    <row r="21" spans="1:12" ht="12.75" customHeight="1">
      <c r="A21" s="53" t="s">
        <v>19</v>
      </c>
      <c r="B21" s="25"/>
      <c r="C21" s="25">
        <f>C20/B20</f>
        <v>1</v>
      </c>
      <c r="D21" s="25">
        <f>D20/B20</f>
        <v>0.7499997180452188</v>
      </c>
      <c r="E21" s="25">
        <f>E20/B20</f>
        <v>0.7499997180452188</v>
      </c>
      <c r="F21" s="25"/>
      <c r="G21" s="25"/>
      <c r="H21" s="25"/>
      <c r="I21" s="25">
        <f>I20/B20</f>
        <v>0.25000028195478124</v>
      </c>
      <c r="J21" s="25">
        <f>J20/B20</f>
        <v>0.2000001127819125</v>
      </c>
      <c r="K21" s="25">
        <f>K20/B20</f>
        <v>0.05000016917286873</v>
      </c>
      <c r="L21" s="25"/>
    </row>
    <row r="22" spans="1:12" ht="12.75" customHeight="1">
      <c r="A22" s="53" t="s">
        <v>20</v>
      </c>
      <c r="B22" s="25"/>
      <c r="C22" s="25"/>
      <c r="D22" s="25">
        <f>D20/C20</f>
        <v>0.7499997180452188</v>
      </c>
      <c r="E22" s="25"/>
      <c r="F22" s="25"/>
      <c r="G22" s="25"/>
      <c r="H22" s="25"/>
      <c r="I22" s="25">
        <f>I20/C20</f>
        <v>0.25000028195478124</v>
      </c>
      <c r="J22" s="25"/>
      <c r="K22" s="25"/>
      <c r="L22" s="25"/>
    </row>
    <row r="23" spans="1:12" ht="12.75" customHeight="1">
      <c r="A23" s="27" t="s">
        <v>88</v>
      </c>
      <c r="B23" s="15">
        <f>C23+L23</f>
        <v>1266667</v>
      </c>
      <c r="C23" s="15">
        <f>D23+I23</f>
        <v>1266667</v>
      </c>
      <c r="D23" s="15">
        <f>E23+F23+G23+H23</f>
        <v>950000</v>
      </c>
      <c r="E23" s="15">
        <v>950000</v>
      </c>
      <c r="F23" s="15"/>
      <c r="G23" s="15"/>
      <c r="H23" s="15"/>
      <c r="I23" s="15">
        <f>J23+K23</f>
        <v>316667</v>
      </c>
      <c r="J23" s="15">
        <v>253334</v>
      </c>
      <c r="K23" s="15">
        <v>63333</v>
      </c>
      <c r="L23" s="15"/>
    </row>
    <row r="24" spans="1:12" ht="12.75" customHeight="1">
      <c r="A24" s="53" t="s">
        <v>19</v>
      </c>
      <c r="B24" s="25"/>
      <c r="C24" s="25">
        <f>C23/B23</f>
        <v>1</v>
      </c>
      <c r="D24" s="25">
        <f>D23/B23</f>
        <v>0.7499998026316309</v>
      </c>
      <c r="E24" s="25">
        <f>E23/B23</f>
        <v>0.7499998026316309</v>
      </c>
      <c r="F24" s="25"/>
      <c r="G24" s="25"/>
      <c r="H24" s="25"/>
      <c r="I24" s="25">
        <f>I23/B23</f>
        <v>0.2500001973683691</v>
      </c>
      <c r="J24" s="25">
        <f>J23/B23</f>
        <v>0.20000047368408588</v>
      </c>
      <c r="K24" s="25">
        <f>K23/B23</f>
        <v>0.049999723684283244</v>
      </c>
      <c r="L24" s="25"/>
    </row>
    <row r="25" spans="1:12" ht="12.75" customHeight="1">
      <c r="A25" s="53" t="s">
        <v>20</v>
      </c>
      <c r="B25" s="25"/>
      <c r="C25" s="25"/>
      <c r="D25" s="25">
        <f>D23/C23</f>
        <v>0.7499998026316309</v>
      </c>
      <c r="E25" s="25"/>
      <c r="F25" s="25"/>
      <c r="G25" s="25"/>
      <c r="H25" s="25"/>
      <c r="I25" s="25">
        <f>I23/C23</f>
        <v>0.2500001973683691</v>
      </c>
      <c r="J25" s="25"/>
      <c r="K25" s="25"/>
      <c r="L25" s="25"/>
    </row>
    <row r="26" spans="1:12" ht="12.75" customHeight="1">
      <c r="A26" s="41" t="s">
        <v>89</v>
      </c>
      <c r="B26" s="42">
        <f>C26+L26</f>
        <v>1900000</v>
      </c>
      <c r="C26" s="42">
        <f>D26+I26</f>
        <v>1900000</v>
      </c>
      <c r="D26" s="42">
        <f>E26+F26+G26+H26</f>
        <v>1425000</v>
      </c>
      <c r="E26" s="42">
        <f>E30+E27</f>
        <v>1425000</v>
      </c>
      <c r="F26" s="42"/>
      <c r="G26" s="42"/>
      <c r="H26" s="42"/>
      <c r="I26" s="23">
        <f>J26+K26</f>
        <v>475000</v>
      </c>
      <c r="J26" s="23">
        <f>J30+J27</f>
        <v>379999</v>
      </c>
      <c r="K26" s="23">
        <f>K30+K27</f>
        <v>95001</v>
      </c>
      <c r="L26" s="23"/>
    </row>
    <row r="27" spans="1:12" ht="12.75" customHeight="1">
      <c r="A27" s="27" t="s">
        <v>90</v>
      </c>
      <c r="B27" s="15">
        <f>C27+L27</f>
        <v>760000</v>
      </c>
      <c r="C27" s="15">
        <f>D27+I27</f>
        <v>760000</v>
      </c>
      <c r="D27" s="15">
        <f>E27+F27+G27+H27</f>
        <v>570000</v>
      </c>
      <c r="E27" s="15">
        <v>570000</v>
      </c>
      <c r="F27" s="15"/>
      <c r="G27" s="15"/>
      <c r="H27" s="15"/>
      <c r="I27" s="15">
        <f>J27+K27</f>
        <v>190000</v>
      </c>
      <c r="J27" s="15">
        <v>151999</v>
      </c>
      <c r="K27" s="15">
        <v>38001</v>
      </c>
      <c r="L27" s="15"/>
    </row>
    <row r="28" spans="1:12" ht="12.75" customHeight="1">
      <c r="A28" s="53" t="s">
        <v>19</v>
      </c>
      <c r="B28" s="25"/>
      <c r="C28" s="25">
        <f>C27/B27</f>
        <v>1</v>
      </c>
      <c r="D28" s="25">
        <f>D27/B27</f>
        <v>0.75</v>
      </c>
      <c r="E28" s="25">
        <f>E27/B27</f>
        <v>0.75</v>
      </c>
      <c r="F28" s="25"/>
      <c r="G28" s="25"/>
      <c r="H28" s="25"/>
      <c r="I28" s="25">
        <f>I27/B27</f>
        <v>0.25</v>
      </c>
      <c r="J28" s="25">
        <f>J27/B27</f>
        <v>0.19999868421052633</v>
      </c>
      <c r="K28" s="25">
        <f>K27/B27</f>
        <v>0.050001315789473685</v>
      </c>
      <c r="L28" s="25"/>
    </row>
    <row r="29" spans="1:12" ht="12.75" customHeight="1">
      <c r="A29" s="58" t="s">
        <v>20</v>
      </c>
      <c r="B29" s="59"/>
      <c r="C29" s="59"/>
      <c r="D29" s="59">
        <f>D27/C27</f>
        <v>0.75</v>
      </c>
      <c r="E29" s="59"/>
      <c r="F29" s="59"/>
      <c r="G29" s="59"/>
      <c r="H29" s="59"/>
      <c r="I29" s="59">
        <f>I27/C27</f>
        <v>0.25</v>
      </c>
      <c r="J29" s="59"/>
      <c r="K29" s="59"/>
      <c r="L29" s="59"/>
    </row>
    <row r="30" spans="1:12" ht="12.75" customHeight="1">
      <c r="A30" s="27" t="s">
        <v>91</v>
      </c>
      <c r="B30" s="15">
        <f>C30+L30</f>
        <v>1140000</v>
      </c>
      <c r="C30" s="15">
        <f>D30+I30</f>
        <v>1140000</v>
      </c>
      <c r="D30" s="15">
        <f>E30+F30+G30+H30</f>
        <v>855000</v>
      </c>
      <c r="E30" s="15">
        <v>855000</v>
      </c>
      <c r="F30" s="15"/>
      <c r="G30" s="15"/>
      <c r="H30" s="15"/>
      <c r="I30" s="15">
        <f>J30+K30</f>
        <v>285000</v>
      </c>
      <c r="J30" s="15">
        <v>228000</v>
      </c>
      <c r="K30" s="15">
        <v>57000</v>
      </c>
      <c r="L30" s="15"/>
    </row>
    <row r="31" spans="1:12" ht="12.75" customHeight="1">
      <c r="A31" s="53" t="s">
        <v>19</v>
      </c>
      <c r="B31" s="25"/>
      <c r="C31" s="25">
        <f>C30/B30</f>
        <v>1</v>
      </c>
      <c r="D31" s="25">
        <f>D30/B30</f>
        <v>0.75</v>
      </c>
      <c r="E31" s="25">
        <f>E30/B30</f>
        <v>0.75</v>
      </c>
      <c r="F31" s="25"/>
      <c r="G31" s="25"/>
      <c r="H31" s="25"/>
      <c r="I31" s="25">
        <f>I30/B30</f>
        <v>0.25</v>
      </c>
      <c r="J31" s="25">
        <f>J30/B30</f>
        <v>0.2</v>
      </c>
      <c r="K31" s="25">
        <f>K30/B30</f>
        <v>0.05</v>
      </c>
      <c r="L31" s="25"/>
    </row>
    <row r="32" spans="1:12" ht="12.75" customHeight="1">
      <c r="A32" s="58" t="s">
        <v>20</v>
      </c>
      <c r="B32" s="59"/>
      <c r="C32" s="59"/>
      <c r="D32" s="59">
        <f>D30/C30</f>
        <v>0.75</v>
      </c>
      <c r="E32" s="59"/>
      <c r="F32" s="59"/>
      <c r="G32" s="59"/>
      <c r="H32" s="59"/>
      <c r="I32" s="59">
        <f>I30/C30</f>
        <v>0.25</v>
      </c>
      <c r="J32" s="59"/>
      <c r="K32" s="59"/>
      <c r="L32" s="59"/>
    </row>
    <row r="33" spans="1:12" ht="12.75" customHeight="1">
      <c r="A33" s="41" t="s">
        <v>93</v>
      </c>
      <c r="B33" s="42">
        <f>C33+L33</f>
        <v>1266666</v>
      </c>
      <c r="C33" s="42">
        <f>D33+I33</f>
        <v>1266666</v>
      </c>
      <c r="D33" s="42">
        <f>E33+F33+G33+H33</f>
        <v>950000</v>
      </c>
      <c r="E33" s="42">
        <f>E34+E37</f>
        <v>950000</v>
      </c>
      <c r="F33" s="42"/>
      <c r="G33" s="42"/>
      <c r="H33" s="42"/>
      <c r="I33" s="23">
        <f>J33+K33</f>
        <v>316666</v>
      </c>
      <c r="J33" s="23">
        <f>J34+J37</f>
        <v>253334</v>
      </c>
      <c r="K33" s="23">
        <f>K34+K37</f>
        <v>63332</v>
      </c>
      <c r="L33" s="23"/>
    </row>
    <row r="34" spans="1:12" ht="12.75" customHeight="1">
      <c r="A34" s="27" t="s">
        <v>94</v>
      </c>
      <c r="B34" s="15">
        <f>C34+L34</f>
        <v>379999</v>
      </c>
      <c r="C34" s="15">
        <f>D34+I34</f>
        <v>379999</v>
      </c>
      <c r="D34" s="15">
        <f>E34+F34+G34+H34</f>
        <v>285000</v>
      </c>
      <c r="E34" s="15">
        <v>285000</v>
      </c>
      <c r="F34" s="15"/>
      <c r="G34" s="15"/>
      <c r="H34" s="15"/>
      <c r="I34" s="15">
        <f>J34+K34</f>
        <v>94999</v>
      </c>
      <c r="J34" s="64">
        <v>76000</v>
      </c>
      <c r="K34" s="64">
        <v>18999</v>
      </c>
      <c r="L34" s="15"/>
    </row>
    <row r="35" spans="1:12" ht="12.75">
      <c r="A35" s="53" t="s">
        <v>19</v>
      </c>
      <c r="B35" s="25"/>
      <c r="C35" s="25">
        <f>C34/B34</f>
        <v>1</v>
      </c>
      <c r="D35" s="25">
        <f>D34/B34</f>
        <v>0.7500019736894045</v>
      </c>
      <c r="E35" s="25">
        <f>E34/B34</f>
        <v>0.7500019736894045</v>
      </c>
      <c r="F35" s="25"/>
      <c r="G35" s="25"/>
      <c r="H35" s="25"/>
      <c r="I35" s="25">
        <f>I34/B34</f>
        <v>0.24999802631059556</v>
      </c>
      <c r="J35" s="25">
        <f>J34/B34</f>
        <v>0.20000052631717452</v>
      </c>
      <c r="K35" s="25">
        <f>K34/B34</f>
        <v>0.049997499993421034</v>
      </c>
      <c r="L35" s="25"/>
    </row>
    <row r="36" spans="1:12" ht="12.75">
      <c r="A36" s="53" t="s">
        <v>20</v>
      </c>
      <c r="B36" s="25"/>
      <c r="C36" s="25"/>
      <c r="D36" s="25">
        <f>D34/C34</f>
        <v>0.7500019736894045</v>
      </c>
      <c r="E36" s="25"/>
      <c r="F36" s="25"/>
      <c r="G36" s="25"/>
      <c r="H36" s="25"/>
      <c r="I36" s="25">
        <f>I34/C34</f>
        <v>0.24999802631059556</v>
      </c>
      <c r="J36" s="25"/>
      <c r="K36" s="25"/>
      <c r="L36" s="25"/>
    </row>
    <row r="37" spans="1:12" ht="12.75">
      <c r="A37" s="27" t="s">
        <v>95</v>
      </c>
      <c r="B37" s="15">
        <f>C37+L37</f>
        <v>886667</v>
      </c>
      <c r="C37" s="15">
        <f>D37+I37</f>
        <v>886667</v>
      </c>
      <c r="D37" s="15">
        <f>E37+F37+G37+H37</f>
        <v>665000</v>
      </c>
      <c r="E37" s="15">
        <v>665000</v>
      </c>
      <c r="F37" s="15"/>
      <c r="G37" s="15"/>
      <c r="H37" s="15"/>
      <c r="I37" s="15">
        <f>J37+K37</f>
        <v>221667</v>
      </c>
      <c r="J37" s="15">
        <v>177334</v>
      </c>
      <c r="K37" s="15">
        <v>44333</v>
      </c>
      <c r="L37" s="15"/>
    </row>
    <row r="38" spans="1:12" ht="12.75">
      <c r="A38" s="53" t="s">
        <v>19</v>
      </c>
      <c r="B38" s="25"/>
      <c r="C38" s="25">
        <f>C37/B37</f>
        <v>1</v>
      </c>
      <c r="D38" s="25">
        <f>D37/B37</f>
        <v>0.7499997180452188</v>
      </c>
      <c r="E38" s="25">
        <f>E37/B37</f>
        <v>0.7499997180452188</v>
      </c>
      <c r="F38" s="25"/>
      <c r="G38" s="25"/>
      <c r="H38" s="25"/>
      <c r="I38" s="25">
        <f>I37/B37</f>
        <v>0.25000028195478124</v>
      </c>
      <c r="J38" s="25">
        <f>J37/B37</f>
        <v>0.20000067669147492</v>
      </c>
      <c r="K38" s="25">
        <f>K37/B37</f>
        <v>0.04999960526330629</v>
      </c>
      <c r="L38" s="25"/>
    </row>
    <row r="39" spans="1:12" ht="12.75">
      <c r="A39" s="53" t="s">
        <v>20</v>
      </c>
      <c r="B39" s="25"/>
      <c r="C39" s="25"/>
      <c r="D39" s="25">
        <f>D37/C37</f>
        <v>0.7499997180452188</v>
      </c>
      <c r="E39" s="25"/>
      <c r="F39" s="25"/>
      <c r="G39" s="25"/>
      <c r="H39" s="25"/>
      <c r="I39" s="25">
        <f>I37/C37</f>
        <v>0.25000028195478124</v>
      </c>
      <c r="J39" s="25"/>
      <c r="K39" s="25"/>
      <c r="L39" s="25"/>
    </row>
    <row r="40" spans="1:12" ht="12.75">
      <c r="A40" s="41" t="s">
        <v>96</v>
      </c>
      <c r="B40" s="42">
        <f>C40+L40</f>
        <v>2533337</v>
      </c>
      <c r="C40" s="42">
        <f>D40+I40</f>
        <v>2533337</v>
      </c>
      <c r="D40" s="42">
        <f>E40+F40+G40+H40</f>
        <v>1900001</v>
      </c>
      <c r="E40" s="42">
        <f>E41+E44+E47</f>
        <v>1900001</v>
      </c>
      <c r="F40" s="42"/>
      <c r="G40" s="42"/>
      <c r="H40" s="42"/>
      <c r="I40" s="23">
        <f>J40+K40</f>
        <v>633336</v>
      </c>
      <c r="J40" s="23">
        <f>J41+J44+J47</f>
        <v>506669</v>
      </c>
      <c r="K40" s="23">
        <f>K41+K44+K47</f>
        <v>126667</v>
      </c>
      <c r="L40" s="23"/>
    </row>
    <row r="41" spans="1:12" ht="12.75">
      <c r="A41" s="27" t="s">
        <v>97</v>
      </c>
      <c r="B41" s="15">
        <f>C41+L41</f>
        <v>1013335</v>
      </c>
      <c r="C41" s="15">
        <f>D41+I41</f>
        <v>1013335</v>
      </c>
      <c r="D41" s="15">
        <f>E41+F41+G41+H41</f>
        <v>760000</v>
      </c>
      <c r="E41" s="15">
        <v>760000</v>
      </c>
      <c r="F41" s="15"/>
      <c r="G41" s="15"/>
      <c r="H41" s="15"/>
      <c r="I41" s="15">
        <f>J41+K41</f>
        <v>253335</v>
      </c>
      <c r="J41" s="15">
        <v>202668</v>
      </c>
      <c r="K41" s="15">
        <v>50667</v>
      </c>
      <c r="L41" s="15"/>
    </row>
    <row r="42" spans="1:12" ht="12.75">
      <c r="A42" s="53" t="s">
        <v>19</v>
      </c>
      <c r="B42" s="25"/>
      <c r="C42" s="25">
        <f>C41/B41</f>
        <v>1</v>
      </c>
      <c r="D42" s="25">
        <f>D41/B41</f>
        <v>0.7499987664493973</v>
      </c>
      <c r="E42" s="25">
        <f>E41/B41</f>
        <v>0.7499987664493973</v>
      </c>
      <c r="F42" s="25"/>
      <c r="G42" s="25"/>
      <c r="H42" s="25"/>
      <c r="I42" s="25">
        <f>I41/B41</f>
        <v>0.2500012335506027</v>
      </c>
      <c r="J42" s="25">
        <f>J41/B41</f>
        <v>0.20000098684048218</v>
      </c>
      <c r="K42" s="25">
        <f>K41/B41</f>
        <v>0.050000246710120544</v>
      </c>
      <c r="L42" s="25"/>
    </row>
    <row r="43" spans="1:12" ht="12.75">
      <c r="A43" s="53" t="s">
        <v>20</v>
      </c>
      <c r="B43" s="25"/>
      <c r="C43" s="25"/>
      <c r="D43" s="25">
        <f>D41/C41</f>
        <v>0.7499987664493973</v>
      </c>
      <c r="E43" s="25"/>
      <c r="F43" s="25"/>
      <c r="G43" s="25"/>
      <c r="H43" s="25"/>
      <c r="I43" s="25">
        <f>I41/C41</f>
        <v>0.2500012335506027</v>
      </c>
      <c r="J43" s="25"/>
      <c r="K43" s="25"/>
      <c r="L43" s="25"/>
    </row>
    <row r="44" spans="1:12" ht="12.75">
      <c r="A44" s="27" t="s">
        <v>98</v>
      </c>
      <c r="B44" s="15">
        <f>C44+L44</f>
        <v>886668</v>
      </c>
      <c r="C44" s="15">
        <f>D44+I44</f>
        <v>886668</v>
      </c>
      <c r="D44" s="15">
        <f>E44+F44+G44+H44</f>
        <v>665001</v>
      </c>
      <c r="E44" s="15">
        <v>665001</v>
      </c>
      <c r="F44" s="15"/>
      <c r="G44" s="15"/>
      <c r="H44" s="15"/>
      <c r="I44" s="15">
        <f>J44+K44</f>
        <v>221667</v>
      </c>
      <c r="J44" s="15">
        <v>177334</v>
      </c>
      <c r="K44" s="15">
        <v>44333</v>
      </c>
      <c r="L44" s="15"/>
    </row>
    <row r="45" spans="1:12" ht="12.75">
      <c r="A45" s="53" t="s">
        <v>19</v>
      </c>
      <c r="B45" s="25"/>
      <c r="C45" s="25">
        <f>C44/B44</f>
        <v>1</v>
      </c>
      <c r="D45" s="25">
        <f>D44/B44</f>
        <v>0.75</v>
      </c>
      <c r="E45" s="25">
        <f>E44/B44</f>
        <v>0.75</v>
      </c>
      <c r="F45" s="25"/>
      <c r="G45" s="25"/>
      <c r="H45" s="25"/>
      <c r="I45" s="25">
        <f>I44/B44</f>
        <v>0.25</v>
      </c>
      <c r="J45" s="25">
        <f>J44/B44</f>
        <v>0.20000045112714115</v>
      </c>
      <c r="K45" s="25">
        <f>K44/B44</f>
        <v>0.04999954887285884</v>
      </c>
      <c r="L45" s="25"/>
    </row>
    <row r="46" spans="1:12" ht="12.75">
      <c r="A46" s="53" t="s">
        <v>20</v>
      </c>
      <c r="B46" s="25"/>
      <c r="C46" s="25"/>
      <c r="D46" s="25">
        <f>D44/C44</f>
        <v>0.75</v>
      </c>
      <c r="E46" s="25"/>
      <c r="F46" s="25"/>
      <c r="G46" s="25"/>
      <c r="H46" s="25"/>
      <c r="I46" s="25">
        <f>I44/C44</f>
        <v>0.25</v>
      </c>
      <c r="J46" s="25"/>
      <c r="K46" s="25"/>
      <c r="L46" s="25"/>
    </row>
    <row r="47" spans="1:12" ht="12.75">
      <c r="A47" s="27" t="s">
        <v>99</v>
      </c>
      <c r="B47" s="15">
        <f>C47+L47</f>
        <v>633334</v>
      </c>
      <c r="C47" s="15">
        <f>D47+I47</f>
        <v>633334</v>
      </c>
      <c r="D47" s="15">
        <f>E47+F47+G47+H47</f>
        <v>475000</v>
      </c>
      <c r="E47" s="15">
        <v>475000</v>
      </c>
      <c r="F47" s="15"/>
      <c r="G47" s="15"/>
      <c r="H47" s="15"/>
      <c r="I47" s="15">
        <f>J47+K47</f>
        <v>158334</v>
      </c>
      <c r="J47" s="15">
        <v>126667</v>
      </c>
      <c r="K47" s="15">
        <v>31667</v>
      </c>
      <c r="L47" s="15"/>
    </row>
    <row r="48" spans="1:12" ht="12.75">
      <c r="A48" s="53" t="s">
        <v>19</v>
      </c>
      <c r="B48" s="25"/>
      <c r="C48" s="25">
        <f>C47/B47</f>
        <v>1</v>
      </c>
      <c r="D48" s="25">
        <f>D47/B47</f>
        <v>0.7499992105271468</v>
      </c>
      <c r="E48" s="25">
        <f>E47/B47</f>
        <v>0.7499992105271468</v>
      </c>
      <c r="F48" s="25"/>
      <c r="G48" s="25"/>
      <c r="H48" s="25"/>
      <c r="I48" s="25">
        <f>I47/B47</f>
        <v>0.2500007894728532</v>
      </c>
      <c r="J48" s="25">
        <f>J47/B47</f>
        <v>0.20000031578914126</v>
      </c>
      <c r="K48" s="25">
        <f>K47/B47</f>
        <v>0.05000047368371191</v>
      </c>
      <c r="L48" s="25"/>
    </row>
    <row r="49" spans="1:12" ht="12.75">
      <c r="A49" s="53" t="s">
        <v>20</v>
      </c>
      <c r="B49" s="25"/>
      <c r="C49" s="25"/>
      <c r="D49" s="25">
        <f>D47/C47</f>
        <v>0.7499992105271468</v>
      </c>
      <c r="E49" s="25"/>
      <c r="F49" s="25"/>
      <c r="G49" s="25"/>
      <c r="H49" s="25"/>
      <c r="I49" s="25">
        <f>I47/C47</f>
        <v>0.2500007894728532</v>
      </c>
      <c r="J49" s="25"/>
      <c r="K49" s="25"/>
      <c r="L49" s="25"/>
    </row>
    <row r="50" spans="1:12" ht="12.75">
      <c r="A50" s="41" t="s">
        <v>100</v>
      </c>
      <c r="B50" s="23">
        <f>C50+L50</f>
        <v>886666</v>
      </c>
      <c r="C50" s="23">
        <f>D50+I50</f>
        <v>886666</v>
      </c>
      <c r="D50" s="23">
        <f>E50+F50+G50+H50</f>
        <v>664999</v>
      </c>
      <c r="E50" s="23">
        <v>664999</v>
      </c>
      <c r="F50" s="23"/>
      <c r="G50" s="23"/>
      <c r="H50" s="23"/>
      <c r="I50" s="23">
        <f>J50+K50</f>
        <v>221667</v>
      </c>
      <c r="J50" s="23">
        <v>221667</v>
      </c>
      <c r="K50" s="23">
        <v>0</v>
      </c>
      <c r="L50" s="23"/>
    </row>
    <row r="51" spans="1:12" ht="12.75">
      <c r="A51" s="53" t="s">
        <v>19</v>
      </c>
      <c r="B51" s="25"/>
      <c r="C51" s="25">
        <f>C50/B50</f>
        <v>1</v>
      </c>
      <c r="D51" s="25">
        <f>D50/B50</f>
        <v>0.7499994360898016</v>
      </c>
      <c r="E51" s="25">
        <f>E50/B50</f>
        <v>0.7499994360898016</v>
      </c>
      <c r="F51" s="25"/>
      <c r="G51" s="25"/>
      <c r="H51" s="25"/>
      <c r="I51" s="25">
        <f>I50/B50</f>
        <v>0.2500005639101984</v>
      </c>
      <c r="J51" s="25">
        <f>J50/B50</f>
        <v>0.2500005639101984</v>
      </c>
      <c r="K51" s="25">
        <f>K50/B50</f>
        <v>0</v>
      </c>
      <c r="L51" s="77"/>
    </row>
    <row r="52" spans="1:12" ht="12.75">
      <c r="A52" s="53" t="s">
        <v>20</v>
      </c>
      <c r="B52" s="25"/>
      <c r="C52" s="25"/>
      <c r="D52" s="25">
        <f>D50/C50</f>
        <v>0.7499994360898016</v>
      </c>
      <c r="E52" s="25"/>
      <c r="F52" s="25"/>
      <c r="G52" s="25"/>
      <c r="H52" s="25"/>
      <c r="I52" s="25">
        <f>I50/C50</f>
        <v>0.2500005639101984</v>
      </c>
      <c r="J52" s="25"/>
      <c r="K52" s="25"/>
      <c r="L52" s="78"/>
    </row>
    <row r="53" spans="1:12" ht="12.75">
      <c r="A53" s="41" t="s">
        <v>15</v>
      </c>
      <c r="B53" s="42">
        <f>C53+L53</f>
        <v>12666669</v>
      </c>
      <c r="C53" s="42">
        <f>D53+I53</f>
        <v>12666669</v>
      </c>
      <c r="D53" s="42">
        <f>E53+F53+G53+H53</f>
        <v>9500000</v>
      </c>
      <c r="E53" s="42">
        <f>E19+E33+E26+E50+E40+E9</f>
        <v>9500000</v>
      </c>
      <c r="F53" s="42"/>
      <c r="G53" s="42"/>
      <c r="H53" s="42"/>
      <c r="I53" s="23">
        <f>J53+K53</f>
        <v>3166669</v>
      </c>
      <c r="J53" s="23">
        <f>J19+J9+J26+J50+J40+J33</f>
        <v>2577671</v>
      </c>
      <c r="K53" s="23">
        <f>K19+K9+K26+K50+K40+K33</f>
        <v>588998</v>
      </c>
      <c r="L53" s="23"/>
    </row>
    <row r="54" spans="1:12" ht="12.75">
      <c r="A54" s="65" t="s">
        <v>19</v>
      </c>
      <c r="B54" s="51"/>
      <c r="C54" s="51">
        <f>C53/B53</f>
        <v>1</v>
      </c>
      <c r="D54" s="51">
        <f>D53/B53</f>
        <v>0.7499998618421307</v>
      </c>
      <c r="E54" s="51">
        <f>E53/B53</f>
        <v>0.7499998618421307</v>
      </c>
      <c r="F54" s="51"/>
      <c r="G54" s="51"/>
      <c r="H54" s="51"/>
      <c r="I54" s="51">
        <f>I53/B53</f>
        <v>0.2500001381578693</v>
      </c>
      <c r="J54" s="51">
        <f>J53/B53</f>
        <v>0.20350030461836494</v>
      </c>
      <c r="K54" s="51">
        <f>K53/B53</f>
        <v>0.04649983353950435</v>
      </c>
      <c r="L54" s="51"/>
    </row>
    <row r="55" spans="1:12" ht="12.75">
      <c r="A55" s="66" t="s">
        <v>20</v>
      </c>
      <c r="B55" s="52"/>
      <c r="C55" s="52"/>
      <c r="D55" s="52">
        <f>D53/C53</f>
        <v>0.7499998618421307</v>
      </c>
      <c r="E55" s="52"/>
      <c r="F55" s="52"/>
      <c r="G55" s="52"/>
      <c r="H55" s="52"/>
      <c r="I55" s="52">
        <f>I53/C53</f>
        <v>0.2500001381578693</v>
      </c>
      <c r="J55" s="52"/>
      <c r="K55" s="52"/>
      <c r="L55" s="52"/>
    </row>
    <row r="56" ht="12.75">
      <c r="A56" s="29"/>
    </row>
  </sheetData>
  <mergeCells count="13">
    <mergeCell ref="L5:L8"/>
    <mergeCell ref="C6:C8"/>
    <mergeCell ref="D7:D8"/>
    <mergeCell ref="E7:E8"/>
    <mergeCell ref="F7:F8"/>
    <mergeCell ref="G7:G8"/>
    <mergeCell ref="H7:H8"/>
    <mergeCell ref="I7:I8"/>
    <mergeCell ref="J7:J8"/>
    <mergeCell ref="K7:K8"/>
    <mergeCell ref="A5:A8"/>
    <mergeCell ref="B5:B8"/>
    <mergeCell ref="C5:K5"/>
  </mergeCells>
  <printOptions/>
  <pageMargins left="0.69" right="0.75" top="1" bottom="1" header="0.4921259845" footer="0.55"/>
  <pageSetup horizontalDpi="600" verticalDpi="600" orientation="landscape" paperSize="9" scale="59" r:id="rId1"/>
  <headerFooter alignWithMargins="0">
    <oddHeader>&amp;L&amp;"Times New Roman,Normálne"&amp;12Príloha 2</oddHead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akraisova</dc:creator>
  <cp:keywords/>
  <dc:description/>
  <cp:lastModifiedBy>jhatrik</cp:lastModifiedBy>
  <cp:lastPrinted>2004-08-27T10:34:50Z</cp:lastPrinted>
  <dcterms:created xsi:type="dcterms:W3CDTF">2003-11-18T13:58:22Z</dcterms:created>
  <dcterms:modified xsi:type="dcterms:W3CDTF">2004-08-27T10:36:25Z</dcterms:modified>
  <cp:category/>
  <cp:version/>
  <cp:contentType/>
  <cp:contentStatus/>
</cp:coreProperties>
</file>