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105" activeTab="0"/>
  </bookViews>
  <sheets>
    <sheet name="príloha.č1" sheetId="1" r:id="rId1"/>
    <sheet name="príloha č.1b" sheetId="2" r:id="rId2"/>
    <sheet name="príloha č.1a" sheetId="3" r:id="rId3"/>
  </sheets>
  <definedNames>
    <definedName name="_xlnm.Print_Area" localSheetId="2">'príloha č.1a'!$A$1:$D$60</definedName>
    <definedName name="_xlnm.Print_Area" localSheetId="1">'príloha č.1b'!$A$1:$D$71</definedName>
  </definedNames>
  <calcPr fullCalcOnLoad="1"/>
</workbook>
</file>

<file path=xl/sharedStrings.xml><?xml version="1.0" encoding="utf-8"?>
<sst xmlns="http://schemas.openxmlformats.org/spreadsheetml/2006/main" count="221" uniqueCount="73">
  <si>
    <t>Použitie návratnej finančnej výpomoci  v r. 1998 , 1999 a 2000 v tis. Sk</t>
  </si>
  <si>
    <t>Príloha č.1</t>
  </si>
  <si>
    <t xml:space="preserve">                             VšZP</t>
  </si>
  <si>
    <t xml:space="preserve">                               SZP</t>
  </si>
  <si>
    <t xml:space="preserve">                                   Apollo</t>
  </si>
  <si>
    <t>úhrady r.98</t>
  </si>
  <si>
    <t>úhrady r. 99</t>
  </si>
  <si>
    <t>úhrady r.2000</t>
  </si>
  <si>
    <t>spolu</t>
  </si>
  <si>
    <t>Ústavná ZS</t>
  </si>
  <si>
    <t>Lekárne</t>
  </si>
  <si>
    <t>Ostatní PZS</t>
  </si>
  <si>
    <t>Záväzky voči poskyt.ZZ</t>
  </si>
  <si>
    <t>Záväzky voči lekárňam</t>
  </si>
  <si>
    <t>Záväz. voči os. účtu</t>
  </si>
  <si>
    <t>Úhrady záväz. za VZP</t>
  </si>
  <si>
    <t>Úhrady záväz.za Garant</t>
  </si>
  <si>
    <t>C e l k o m</t>
  </si>
  <si>
    <t xml:space="preserve">                               Dôvera</t>
  </si>
  <si>
    <t xml:space="preserve">                                  Sidéria</t>
  </si>
  <si>
    <t xml:space="preserve">                           Spolu za ZP</t>
  </si>
  <si>
    <t xml:space="preserve">                     NFV     spolu r.98 + r.99+ r.2000</t>
  </si>
  <si>
    <t>úhrady r.99</t>
  </si>
  <si>
    <t>Použitie návratnej finančnej výpomoci  v r. 1998 v tis. Sk</t>
  </si>
  <si>
    <t>SZP</t>
  </si>
  <si>
    <t>splátka záväzku voči os. účtu</t>
  </si>
  <si>
    <t>úhrady záväzkov za VZP</t>
  </si>
  <si>
    <t>za Garant</t>
  </si>
  <si>
    <t>C e l k o m r.98 a r.99</t>
  </si>
  <si>
    <t>VšZP</t>
  </si>
  <si>
    <t>záväzky voči poskyt.ZZ</t>
  </si>
  <si>
    <t>SZP použitie NFV</t>
  </si>
  <si>
    <t>záväzky voči lekárňam</t>
  </si>
  <si>
    <t>r.98</t>
  </si>
  <si>
    <t>II.,III,</t>
  </si>
  <si>
    <t>VII.</t>
  </si>
  <si>
    <t>IX.-XII.</t>
  </si>
  <si>
    <t>XII.99</t>
  </si>
  <si>
    <t xml:space="preserve">Platobný kalendár splátok návratných finančných výpomoci poskytnutých zdravotným poisťovniam </t>
  </si>
  <si>
    <t>rok 2000   v tis. Sk</t>
  </si>
  <si>
    <t>Príloha č. 1 b</t>
  </si>
  <si>
    <t>k 30.6.2000</t>
  </si>
  <si>
    <t>k 31.12.2000</t>
  </si>
  <si>
    <t>Apollo</t>
  </si>
  <si>
    <t>Dôvera</t>
  </si>
  <si>
    <t>Sidéria-Istota</t>
  </si>
  <si>
    <t>c e l k o m</t>
  </si>
  <si>
    <t>rok 2001</t>
  </si>
  <si>
    <t>k 30.6.2001</t>
  </si>
  <si>
    <t>k 31.12.2001</t>
  </si>
  <si>
    <t>Rekapitulácia NFV</t>
  </si>
  <si>
    <t>VšZP celkom NFV</t>
  </si>
  <si>
    <t>C E L K O M         NFV</t>
  </si>
  <si>
    <t>rok 2002</t>
  </si>
  <si>
    <t>k 30.6.2002</t>
  </si>
  <si>
    <t>k 31.12.2002</t>
  </si>
  <si>
    <t>z toho : spl. 555 906 - 31.8.2002</t>
  </si>
  <si>
    <t>z toho : spl. 207 255 - 31.8.2002</t>
  </si>
  <si>
    <t xml:space="preserve">             spl. 23 717 - 31.8.2002</t>
  </si>
  <si>
    <t>z toho : spl. 108 932 - 31.8.2002</t>
  </si>
  <si>
    <t>z toho : spl. 93 403  -31.8.2002</t>
  </si>
  <si>
    <t>z toho : spl. 102 003  -31.8.2002</t>
  </si>
  <si>
    <t>rok 2003</t>
  </si>
  <si>
    <t>k 30.6.2003</t>
  </si>
  <si>
    <t>k 31.12.2003</t>
  </si>
  <si>
    <t>z toho : spl. 555 906 - 31.8.2003</t>
  </si>
  <si>
    <t>z toho : spl. 89 755 - 31.8.2003</t>
  </si>
  <si>
    <t xml:space="preserve">            spl. 23 717 - 31.8.2003</t>
  </si>
  <si>
    <t xml:space="preserve"> spl.108 932 - 31.8.2003</t>
  </si>
  <si>
    <t>spl.31.8.2002</t>
  </si>
  <si>
    <t>Platobný kalendár splátok  návratných finančných výpomoci poskytnutých zdravotným poisťovniam</t>
  </si>
  <si>
    <t>rok 2000  v tis. Sk</t>
  </si>
  <si>
    <t xml:space="preserve">                 Príloha č.1 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</si>
</sst>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b/>
      <i/>
      <sz val="8"/>
      <color indexed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0"/>
      <color indexed="63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9"/>
      <color indexed="10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2" borderId="1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2" borderId="21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3" fontId="10" fillId="0" borderId="2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" fontId="11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3" fontId="4" fillId="3" borderId="7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15" fillId="3" borderId="7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15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16" fillId="3" borderId="7" xfId="0" applyFont="1" applyFill="1" applyBorder="1" applyAlignment="1">
      <alignment/>
    </xf>
    <xf numFmtId="3" fontId="6" fillId="3" borderId="13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6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/>
    </xf>
    <xf numFmtId="0" fontId="16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3" fontId="1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3" fontId="6" fillId="3" borderId="28" xfId="0" applyNumberFormat="1" applyFont="1" applyFill="1" applyBorder="1" applyAlignment="1">
      <alignment horizontal="center"/>
    </xf>
    <xf numFmtId="3" fontId="6" fillId="3" borderId="29" xfId="0" applyNumberFormat="1" applyFont="1" applyFill="1" applyBorder="1" applyAlignment="1">
      <alignment horizont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16" fillId="0" borderId="38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/>
    </xf>
    <xf numFmtId="0" fontId="16" fillId="0" borderId="36" xfId="0" applyFont="1" applyBorder="1" applyAlignment="1">
      <alignment vertical="center"/>
    </xf>
    <xf numFmtId="3" fontId="6" fillId="0" borderId="29" xfId="0" applyNumberFormat="1" applyFont="1" applyBorder="1" applyAlignment="1">
      <alignment/>
    </xf>
    <xf numFmtId="0" fontId="0" fillId="0" borderId="40" xfId="0" applyBorder="1" applyAlignment="1">
      <alignment vertical="center"/>
    </xf>
    <xf numFmtId="3" fontId="18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/>
    </xf>
    <xf numFmtId="3" fontId="13" fillId="3" borderId="26" xfId="0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3" fontId="6" fillId="0" borderId="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0" fillId="0" borderId="40" xfId="0" applyBorder="1" applyAlignment="1">
      <alignment vertical="center"/>
    </xf>
    <xf numFmtId="3" fontId="13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selection activeCell="O11" sqref="O11"/>
    </sheetView>
  </sheetViews>
  <sheetFormatPr defaultColWidth="9.00390625" defaultRowHeight="12.75"/>
  <cols>
    <col min="1" max="1" width="28.00390625" style="2" customWidth="1"/>
    <col min="2" max="2" width="7.25390625" style="2" customWidth="1"/>
    <col min="3" max="3" width="7.625" style="2" customWidth="1"/>
    <col min="4" max="4" width="7.25390625" style="2" customWidth="1"/>
    <col min="5" max="5" width="8.625" style="2" customWidth="1"/>
    <col min="6" max="6" width="7.875" style="2" customWidth="1"/>
    <col min="7" max="7" width="7.25390625" style="2" customWidth="1"/>
    <col min="8" max="8" width="6.75390625" style="2" customWidth="1"/>
    <col min="9" max="9" width="8.00390625" style="2" customWidth="1"/>
    <col min="10" max="10" width="8.625" style="2" customWidth="1"/>
    <col min="11" max="11" width="9.125" style="2" customWidth="1"/>
    <col min="12" max="12" width="9.375" style="2" customWidth="1"/>
    <col min="13" max="13" width="10.375" style="2" customWidth="1"/>
    <col min="14" max="14" width="5.625" style="2" customWidth="1"/>
    <col min="15" max="15" width="6.625" style="2" customWidth="1"/>
    <col min="16" max="16" width="6.125" style="2" customWidth="1"/>
    <col min="17" max="17" width="6.75390625" style="2" customWidth="1"/>
    <col min="18" max="18" width="5.875" style="2" customWidth="1"/>
    <col min="19" max="19" width="6.75390625" style="2" customWidth="1"/>
    <col min="20" max="20" width="6.25390625" style="2" customWidth="1"/>
    <col min="21" max="21" width="7.375" style="2" customWidth="1"/>
    <col min="22" max="22" width="8.125" style="2" customWidth="1"/>
    <col min="23" max="23" width="7.875" style="2" customWidth="1"/>
    <col min="24" max="24" width="7.125" style="2" customWidth="1"/>
    <col min="25" max="25" width="8.875" style="2" customWidth="1"/>
    <col min="26" max="16384" width="9.125" style="2" customWidth="1"/>
  </cols>
  <sheetData>
    <row r="1" ht="15">
      <c r="A1" s="1" t="s">
        <v>0</v>
      </c>
    </row>
    <row r="4" ht="12">
      <c r="M4" s="3" t="s">
        <v>1</v>
      </c>
    </row>
    <row r="5" spans="1:25" ht="21" customHeight="1">
      <c r="A5" s="4"/>
      <c r="B5" s="5" t="s">
        <v>2</v>
      </c>
      <c r="C5" s="5"/>
      <c r="D5" s="6"/>
      <c r="E5" s="7"/>
      <c r="F5" s="8" t="s">
        <v>3</v>
      </c>
      <c r="G5" s="5"/>
      <c r="H5" s="6"/>
      <c r="I5" s="9"/>
      <c r="J5" s="8" t="s">
        <v>4</v>
      </c>
      <c r="K5" s="5"/>
      <c r="L5" s="6"/>
      <c r="M5" s="9"/>
      <c r="Y5" s="10"/>
    </row>
    <row r="6" spans="1:25" ht="29.25" customHeight="1">
      <c r="A6" s="4"/>
      <c r="B6" s="11" t="s">
        <v>5</v>
      </c>
      <c r="C6" s="12" t="s">
        <v>6</v>
      </c>
      <c r="D6" s="12" t="s">
        <v>7</v>
      </c>
      <c r="E6" s="13" t="s">
        <v>8</v>
      </c>
      <c r="F6" s="11" t="s">
        <v>5</v>
      </c>
      <c r="G6" s="12" t="s">
        <v>6</v>
      </c>
      <c r="H6" s="12" t="s">
        <v>7</v>
      </c>
      <c r="I6" s="13" t="s">
        <v>8</v>
      </c>
      <c r="J6" s="14" t="s">
        <v>5</v>
      </c>
      <c r="K6" s="12" t="s">
        <v>6</v>
      </c>
      <c r="L6" s="12" t="s">
        <v>7</v>
      </c>
      <c r="M6" s="13" t="s">
        <v>8</v>
      </c>
      <c r="Y6" s="15"/>
    </row>
    <row r="7" spans="1:26" ht="11.25">
      <c r="A7" s="16" t="s">
        <v>9</v>
      </c>
      <c r="B7" s="17">
        <v>175000</v>
      </c>
      <c r="C7" s="18">
        <v>1071495</v>
      </c>
      <c r="D7" s="18">
        <v>0</v>
      </c>
      <c r="E7" s="19">
        <f aca="true" t="shared" si="0" ref="E7:E14">SUM(B7:D7)</f>
        <v>1246495</v>
      </c>
      <c r="F7" s="17">
        <v>123571</v>
      </c>
      <c r="G7" s="18">
        <v>138106</v>
      </c>
      <c r="H7" s="18">
        <v>0</v>
      </c>
      <c r="I7" s="19">
        <f aca="true" t="shared" si="1" ref="I7:I14">SUM(F7:H7)</f>
        <v>261677</v>
      </c>
      <c r="J7" s="20">
        <v>0</v>
      </c>
      <c r="K7" s="18">
        <v>119825</v>
      </c>
      <c r="L7" s="18">
        <v>0</v>
      </c>
      <c r="M7" s="21">
        <f aca="true" t="shared" si="2" ref="M7:M15">SUM(J7:L7)</f>
        <v>119825</v>
      </c>
      <c r="Y7" s="22"/>
      <c r="Z7" s="23"/>
    </row>
    <row r="8" spans="1:26" ht="11.25">
      <c r="A8" s="16" t="s">
        <v>10</v>
      </c>
      <c r="B8" s="17">
        <v>122500</v>
      </c>
      <c r="C8" s="18">
        <v>674730</v>
      </c>
      <c r="D8" s="18">
        <v>271001</v>
      </c>
      <c r="E8" s="19">
        <f t="shared" si="0"/>
        <v>1068231</v>
      </c>
      <c r="F8" s="17">
        <v>87491</v>
      </c>
      <c r="G8" s="18">
        <v>176009</v>
      </c>
      <c r="H8" s="18">
        <v>47434</v>
      </c>
      <c r="I8" s="19">
        <f t="shared" si="1"/>
        <v>310934</v>
      </c>
      <c r="J8" s="20">
        <v>0</v>
      </c>
      <c r="K8" s="18">
        <v>87145</v>
      </c>
      <c r="L8" s="18">
        <v>31118</v>
      </c>
      <c r="M8" s="21">
        <f t="shared" si="2"/>
        <v>118263</v>
      </c>
      <c r="Y8" s="22"/>
      <c r="Z8" s="23"/>
    </row>
    <row r="9" spans="1:26" ht="11.25">
      <c r="A9" s="16" t="s">
        <v>11</v>
      </c>
      <c r="B9" s="17">
        <v>52500</v>
      </c>
      <c r="C9" s="18">
        <v>55590</v>
      </c>
      <c r="D9" s="18">
        <v>0</v>
      </c>
      <c r="E9" s="19">
        <f t="shared" si="0"/>
        <v>108090</v>
      </c>
      <c r="F9" s="17">
        <v>38938</v>
      </c>
      <c r="G9" s="18">
        <v>5395</v>
      </c>
      <c r="H9" s="18">
        <v>0</v>
      </c>
      <c r="I9" s="19">
        <f t="shared" si="1"/>
        <v>44333</v>
      </c>
      <c r="J9" s="20">
        <v>0</v>
      </c>
      <c r="K9" s="18">
        <v>10895</v>
      </c>
      <c r="L9" s="18">
        <v>0</v>
      </c>
      <c r="M9" s="21">
        <f t="shared" si="2"/>
        <v>10895</v>
      </c>
      <c r="Y9" s="22"/>
      <c r="Z9" s="23"/>
    </row>
    <row r="10" spans="1:26" s="25" customFormat="1" ht="11.25">
      <c r="A10" s="24" t="s">
        <v>12</v>
      </c>
      <c r="B10" s="17">
        <v>100000</v>
      </c>
      <c r="C10" s="18">
        <v>0</v>
      </c>
      <c r="D10" s="18">
        <v>0</v>
      </c>
      <c r="E10" s="19">
        <f t="shared" si="0"/>
        <v>100000</v>
      </c>
      <c r="F10" s="17">
        <v>0</v>
      </c>
      <c r="G10" s="18">
        <v>0</v>
      </c>
      <c r="H10" s="18">
        <v>0</v>
      </c>
      <c r="I10" s="19">
        <f t="shared" si="1"/>
        <v>0</v>
      </c>
      <c r="J10" s="20">
        <v>0</v>
      </c>
      <c r="K10" s="18">
        <v>0</v>
      </c>
      <c r="L10" s="18">
        <v>0</v>
      </c>
      <c r="M10" s="21">
        <f t="shared" si="2"/>
        <v>0</v>
      </c>
      <c r="Y10" s="22"/>
      <c r="Z10" s="23"/>
    </row>
    <row r="11" spans="1:26" s="25" customFormat="1" ht="11.25">
      <c r="A11" s="24" t="s">
        <v>13</v>
      </c>
      <c r="B11" s="17">
        <v>100000</v>
      </c>
      <c r="C11" s="18">
        <v>0</v>
      </c>
      <c r="D11" s="18">
        <v>0</v>
      </c>
      <c r="E11" s="19">
        <f t="shared" si="0"/>
        <v>100000</v>
      </c>
      <c r="F11" s="17">
        <v>0</v>
      </c>
      <c r="G11" s="18">
        <v>0</v>
      </c>
      <c r="H11" s="18">
        <v>0</v>
      </c>
      <c r="I11" s="19">
        <f t="shared" si="1"/>
        <v>0</v>
      </c>
      <c r="J11" s="20">
        <v>0</v>
      </c>
      <c r="K11" s="18">
        <v>0</v>
      </c>
      <c r="L11" s="18">
        <v>0</v>
      </c>
      <c r="M11" s="21">
        <f t="shared" si="2"/>
        <v>0</v>
      </c>
      <c r="Y11" s="22"/>
      <c r="Z11" s="23"/>
    </row>
    <row r="12" spans="1:26" s="25" customFormat="1" ht="11.25">
      <c r="A12" s="26" t="s">
        <v>14</v>
      </c>
      <c r="B12" s="17">
        <v>0</v>
      </c>
      <c r="C12" s="18">
        <v>0</v>
      </c>
      <c r="D12" s="18">
        <v>0</v>
      </c>
      <c r="E12" s="19">
        <f t="shared" si="0"/>
        <v>0</v>
      </c>
      <c r="F12" s="17">
        <v>400000</v>
      </c>
      <c r="G12" s="18">
        <v>0</v>
      </c>
      <c r="H12" s="18">
        <v>0</v>
      </c>
      <c r="I12" s="19">
        <f t="shared" si="1"/>
        <v>400000</v>
      </c>
      <c r="J12" s="20">
        <v>0</v>
      </c>
      <c r="K12" s="18">
        <v>0</v>
      </c>
      <c r="L12" s="18">
        <v>0</v>
      </c>
      <c r="M12" s="21">
        <f t="shared" si="2"/>
        <v>0</v>
      </c>
      <c r="Y12" s="22"/>
      <c r="Z12" s="23"/>
    </row>
    <row r="13" spans="1:26" s="25" customFormat="1" ht="11.25">
      <c r="A13" s="26" t="s">
        <v>15</v>
      </c>
      <c r="B13" s="17">
        <v>0</v>
      </c>
      <c r="C13" s="18">
        <v>0</v>
      </c>
      <c r="D13" s="18">
        <v>0</v>
      </c>
      <c r="E13" s="19">
        <f t="shared" si="0"/>
        <v>0</v>
      </c>
      <c r="F13" s="17">
        <v>30000</v>
      </c>
      <c r="G13" s="18">
        <v>0</v>
      </c>
      <c r="H13" s="18">
        <v>0</v>
      </c>
      <c r="I13" s="19">
        <f t="shared" si="1"/>
        <v>30000</v>
      </c>
      <c r="J13" s="20">
        <v>0</v>
      </c>
      <c r="K13" s="18">
        <v>0</v>
      </c>
      <c r="L13" s="18">
        <v>0</v>
      </c>
      <c r="M13" s="21">
        <f t="shared" si="2"/>
        <v>0</v>
      </c>
      <c r="Y13" s="22"/>
      <c r="Z13" s="23"/>
    </row>
    <row r="14" spans="1:26" s="25" customFormat="1" ht="12" thickBot="1">
      <c r="A14" s="27" t="s">
        <v>16</v>
      </c>
      <c r="B14" s="28">
        <v>0</v>
      </c>
      <c r="C14" s="29">
        <v>0</v>
      </c>
      <c r="D14" s="29">
        <v>0</v>
      </c>
      <c r="E14" s="30">
        <f t="shared" si="0"/>
        <v>0</v>
      </c>
      <c r="F14" s="28">
        <v>40000</v>
      </c>
      <c r="G14" s="29">
        <v>0</v>
      </c>
      <c r="H14" s="29">
        <v>0</v>
      </c>
      <c r="I14" s="30">
        <f t="shared" si="1"/>
        <v>40000</v>
      </c>
      <c r="J14" s="31">
        <v>0</v>
      </c>
      <c r="K14" s="29">
        <v>0</v>
      </c>
      <c r="L14" s="29">
        <v>0</v>
      </c>
      <c r="M14" s="32">
        <f t="shared" si="2"/>
        <v>0</v>
      </c>
      <c r="Y14" s="33"/>
      <c r="Z14" s="23"/>
    </row>
    <row r="15" spans="1:26" s="25" customFormat="1" ht="15" customHeight="1" thickBot="1" thickTop="1">
      <c r="A15" s="34" t="s">
        <v>17</v>
      </c>
      <c r="B15" s="35">
        <f aca="true" t="shared" si="3" ref="B15:L15">SUM(B7:B14)</f>
        <v>550000</v>
      </c>
      <c r="C15" s="36">
        <f t="shared" si="3"/>
        <v>1801815</v>
      </c>
      <c r="D15" s="36">
        <f t="shared" si="3"/>
        <v>271001</v>
      </c>
      <c r="E15" s="37">
        <f t="shared" si="3"/>
        <v>2622816</v>
      </c>
      <c r="F15" s="35">
        <f t="shared" si="3"/>
        <v>720000</v>
      </c>
      <c r="G15" s="36">
        <f t="shared" si="3"/>
        <v>319510</v>
      </c>
      <c r="H15" s="36">
        <f t="shared" si="3"/>
        <v>47434</v>
      </c>
      <c r="I15" s="37">
        <f t="shared" si="3"/>
        <v>1086944</v>
      </c>
      <c r="J15" s="38">
        <f t="shared" si="3"/>
        <v>0</v>
      </c>
      <c r="K15" s="36">
        <f t="shared" si="3"/>
        <v>217865</v>
      </c>
      <c r="L15" s="36">
        <f t="shared" si="3"/>
        <v>31118</v>
      </c>
      <c r="M15" s="39">
        <f t="shared" si="2"/>
        <v>248983</v>
      </c>
      <c r="Y15" s="40"/>
      <c r="Z15" s="23"/>
    </row>
    <row r="16" spans="1:24" s="25" customFormat="1" ht="12" thickTop="1">
      <c r="A16" s="2"/>
      <c r="B16" s="41"/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s="25" customFormat="1" ht="8.25" customHeight="1">
      <c r="A17" s="2"/>
      <c r="B17" s="41"/>
      <c r="C17" s="4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s="25" customFormat="1" ht="18" customHeight="1">
      <c r="A18" s="4"/>
      <c r="B18" s="8" t="s">
        <v>18</v>
      </c>
      <c r="C18" s="5"/>
      <c r="D18" s="6"/>
      <c r="E18" s="9"/>
      <c r="F18" s="8" t="s">
        <v>19</v>
      </c>
      <c r="G18" s="5"/>
      <c r="H18" s="6"/>
      <c r="I18" s="9"/>
      <c r="J18" s="43" t="s">
        <v>20</v>
      </c>
      <c r="K18" s="44"/>
      <c r="L18" s="45"/>
      <c r="M18" s="10" t="s">
        <v>21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s="25" customFormat="1" ht="44.25" customHeight="1">
      <c r="A19" s="4"/>
      <c r="B19" s="11" t="s">
        <v>5</v>
      </c>
      <c r="C19" s="12" t="s">
        <v>6</v>
      </c>
      <c r="D19" s="12" t="s">
        <v>7</v>
      </c>
      <c r="E19" s="13" t="s">
        <v>8</v>
      </c>
      <c r="F19" s="11" t="s">
        <v>5</v>
      </c>
      <c r="G19" s="12" t="s">
        <v>6</v>
      </c>
      <c r="H19" s="12" t="s">
        <v>7</v>
      </c>
      <c r="I19" s="13" t="s">
        <v>8</v>
      </c>
      <c r="J19" s="46" t="s">
        <v>5</v>
      </c>
      <c r="K19" s="47" t="s">
        <v>22</v>
      </c>
      <c r="L19" s="48" t="s">
        <v>7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s="25" customFormat="1" ht="11.25">
      <c r="A20" s="16" t="s">
        <v>9</v>
      </c>
      <c r="B20" s="20">
        <v>0</v>
      </c>
      <c r="C20" s="18">
        <v>102745</v>
      </c>
      <c r="D20" s="18">
        <v>0</v>
      </c>
      <c r="E20" s="49">
        <f aca="true" t="shared" si="4" ref="E20:E27">SUM(B20:D20)</f>
        <v>102745</v>
      </c>
      <c r="F20" s="20">
        <v>0</v>
      </c>
      <c r="G20" s="18">
        <v>112205</v>
      </c>
      <c r="H20" s="18">
        <v>0</v>
      </c>
      <c r="I20" s="49">
        <f aca="true" t="shared" si="5" ref="I20:I28">SUM(F20:H20)</f>
        <v>112205</v>
      </c>
      <c r="J20" s="20">
        <f aca="true" t="shared" si="6" ref="J20:J28">B7+F7</f>
        <v>298571</v>
      </c>
      <c r="K20" s="50">
        <f aca="true" t="shared" si="7" ref="K20:K28">C7+G7+K7+C20+G20</f>
        <v>1544376</v>
      </c>
      <c r="L20" s="51">
        <f aca="true" t="shared" si="8" ref="L20:L28">D7+H7+L7+D20+H20</f>
        <v>0</v>
      </c>
      <c r="M20" s="22">
        <f aca="true" t="shared" si="9" ref="M20:M28">SUM(J20:L20)</f>
        <v>1842947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s="25" customFormat="1" ht="11.25">
      <c r="A21" s="16" t="s">
        <v>10</v>
      </c>
      <c r="B21" s="20">
        <v>0</v>
      </c>
      <c r="C21" s="18">
        <v>74720</v>
      </c>
      <c r="D21" s="18">
        <v>23031</v>
      </c>
      <c r="E21" s="49">
        <f t="shared" si="4"/>
        <v>97751</v>
      </c>
      <c r="F21" s="20">
        <v>0</v>
      </c>
      <c r="G21" s="18">
        <v>81600</v>
      </c>
      <c r="H21" s="18">
        <v>27416</v>
      </c>
      <c r="I21" s="49">
        <f t="shared" si="5"/>
        <v>109016</v>
      </c>
      <c r="J21" s="20">
        <f t="shared" si="6"/>
        <v>209991</v>
      </c>
      <c r="K21" s="50">
        <f t="shared" si="7"/>
        <v>1094204</v>
      </c>
      <c r="L21" s="51">
        <f t="shared" si="8"/>
        <v>400000</v>
      </c>
      <c r="M21" s="22">
        <f t="shared" si="9"/>
        <v>1704195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s="25" customFormat="1" ht="11.25">
      <c r="A22" s="16" t="s">
        <v>11</v>
      </c>
      <c r="B22" s="20">
        <v>0</v>
      </c>
      <c r="C22" s="18">
        <v>9340</v>
      </c>
      <c r="D22" s="18">
        <v>0</v>
      </c>
      <c r="E22" s="49">
        <f t="shared" si="4"/>
        <v>9340</v>
      </c>
      <c r="F22" s="20">
        <v>0</v>
      </c>
      <c r="G22" s="18">
        <v>10200</v>
      </c>
      <c r="H22" s="18">
        <v>0</v>
      </c>
      <c r="I22" s="49">
        <f t="shared" si="5"/>
        <v>10200</v>
      </c>
      <c r="J22" s="20">
        <f t="shared" si="6"/>
        <v>91438</v>
      </c>
      <c r="K22" s="50">
        <f t="shared" si="7"/>
        <v>91420</v>
      </c>
      <c r="L22" s="51">
        <f t="shared" si="8"/>
        <v>0</v>
      </c>
      <c r="M22" s="22">
        <f t="shared" si="9"/>
        <v>182858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25" customFormat="1" ht="11.25">
      <c r="A23" s="24" t="s">
        <v>12</v>
      </c>
      <c r="B23" s="20">
        <v>0</v>
      </c>
      <c r="C23" s="18">
        <v>0</v>
      </c>
      <c r="D23" s="18">
        <v>0</v>
      </c>
      <c r="E23" s="49">
        <f t="shared" si="4"/>
        <v>0</v>
      </c>
      <c r="F23" s="20">
        <v>0</v>
      </c>
      <c r="G23" s="18">
        <v>0</v>
      </c>
      <c r="H23" s="18">
        <v>0</v>
      </c>
      <c r="I23" s="49">
        <f t="shared" si="5"/>
        <v>0</v>
      </c>
      <c r="J23" s="20">
        <f t="shared" si="6"/>
        <v>100000</v>
      </c>
      <c r="K23" s="50">
        <f t="shared" si="7"/>
        <v>0</v>
      </c>
      <c r="L23" s="51">
        <f t="shared" si="8"/>
        <v>0</v>
      </c>
      <c r="M23" s="22">
        <f t="shared" si="9"/>
        <v>100000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s="25" customFormat="1" ht="11.25">
      <c r="A24" s="24" t="s">
        <v>13</v>
      </c>
      <c r="B24" s="20">
        <v>0</v>
      </c>
      <c r="C24" s="18">
        <v>0</v>
      </c>
      <c r="D24" s="18">
        <v>0</v>
      </c>
      <c r="E24" s="49">
        <f t="shared" si="4"/>
        <v>0</v>
      </c>
      <c r="F24" s="20">
        <v>0</v>
      </c>
      <c r="G24" s="18">
        <v>0</v>
      </c>
      <c r="H24" s="18">
        <v>0</v>
      </c>
      <c r="I24" s="49">
        <f t="shared" si="5"/>
        <v>0</v>
      </c>
      <c r="J24" s="20">
        <f t="shared" si="6"/>
        <v>100000</v>
      </c>
      <c r="K24" s="50">
        <f t="shared" si="7"/>
        <v>0</v>
      </c>
      <c r="L24" s="51">
        <f t="shared" si="8"/>
        <v>0</v>
      </c>
      <c r="M24" s="22">
        <f t="shared" si="9"/>
        <v>100000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s="25" customFormat="1" ht="11.25">
      <c r="A25" s="26" t="s">
        <v>14</v>
      </c>
      <c r="B25" s="20">
        <v>0</v>
      </c>
      <c r="C25" s="18">
        <v>0</v>
      </c>
      <c r="D25" s="18">
        <v>0</v>
      </c>
      <c r="E25" s="49">
        <f t="shared" si="4"/>
        <v>0</v>
      </c>
      <c r="F25" s="20">
        <v>0</v>
      </c>
      <c r="G25" s="18">
        <v>0</v>
      </c>
      <c r="H25" s="18">
        <v>0</v>
      </c>
      <c r="I25" s="49">
        <f t="shared" si="5"/>
        <v>0</v>
      </c>
      <c r="J25" s="20">
        <f t="shared" si="6"/>
        <v>400000</v>
      </c>
      <c r="K25" s="50">
        <f t="shared" si="7"/>
        <v>0</v>
      </c>
      <c r="L25" s="51">
        <f t="shared" si="8"/>
        <v>0</v>
      </c>
      <c r="M25" s="22">
        <f t="shared" si="9"/>
        <v>400000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s="25" customFormat="1" ht="11.25">
      <c r="A26" s="26" t="s">
        <v>15</v>
      </c>
      <c r="B26" s="20">
        <v>0</v>
      </c>
      <c r="C26" s="18">
        <v>0</v>
      </c>
      <c r="D26" s="18">
        <v>0</v>
      </c>
      <c r="E26" s="49">
        <f t="shared" si="4"/>
        <v>0</v>
      </c>
      <c r="F26" s="20">
        <v>0</v>
      </c>
      <c r="G26" s="18">
        <v>0</v>
      </c>
      <c r="H26" s="18">
        <v>0</v>
      </c>
      <c r="I26" s="49">
        <f t="shared" si="5"/>
        <v>0</v>
      </c>
      <c r="J26" s="20">
        <f t="shared" si="6"/>
        <v>30000</v>
      </c>
      <c r="K26" s="50">
        <f t="shared" si="7"/>
        <v>0</v>
      </c>
      <c r="L26" s="51">
        <f t="shared" si="8"/>
        <v>0</v>
      </c>
      <c r="M26" s="22">
        <f t="shared" si="9"/>
        <v>30000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s="25" customFormat="1" ht="12" thickBot="1">
      <c r="A27" s="27" t="s">
        <v>16</v>
      </c>
      <c r="B27" s="31">
        <v>0</v>
      </c>
      <c r="C27" s="29">
        <v>0</v>
      </c>
      <c r="D27" s="29">
        <v>0</v>
      </c>
      <c r="E27" s="52">
        <f t="shared" si="4"/>
        <v>0</v>
      </c>
      <c r="F27" s="31">
        <v>0</v>
      </c>
      <c r="G27" s="29">
        <v>0</v>
      </c>
      <c r="H27" s="29">
        <v>0</v>
      </c>
      <c r="I27" s="52">
        <f t="shared" si="5"/>
        <v>0</v>
      </c>
      <c r="J27" s="31">
        <f t="shared" si="6"/>
        <v>40000</v>
      </c>
      <c r="K27" s="53">
        <f t="shared" si="7"/>
        <v>0</v>
      </c>
      <c r="L27" s="54">
        <f t="shared" si="8"/>
        <v>0</v>
      </c>
      <c r="M27" s="33">
        <f t="shared" si="9"/>
        <v>40000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s="25" customFormat="1" ht="15.75" customHeight="1" thickBot="1" thickTop="1">
      <c r="A28" s="34" t="s">
        <v>17</v>
      </c>
      <c r="B28" s="38">
        <f aca="true" t="shared" si="10" ref="B28:H28">SUM(B20:B27)</f>
        <v>0</v>
      </c>
      <c r="C28" s="36">
        <f t="shared" si="10"/>
        <v>186805</v>
      </c>
      <c r="D28" s="36">
        <f t="shared" si="10"/>
        <v>23031</v>
      </c>
      <c r="E28" s="55">
        <f t="shared" si="10"/>
        <v>209836</v>
      </c>
      <c r="F28" s="38">
        <f t="shared" si="10"/>
        <v>0</v>
      </c>
      <c r="G28" s="36">
        <f t="shared" si="10"/>
        <v>204005</v>
      </c>
      <c r="H28" s="36">
        <f t="shared" si="10"/>
        <v>27416</v>
      </c>
      <c r="I28" s="56">
        <f t="shared" si="5"/>
        <v>231421</v>
      </c>
      <c r="J28" s="38">
        <f t="shared" si="6"/>
        <v>1270000</v>
      </c>
      <c r="K28" s="57">
        <f t="shared" si="7"/>
        <v>2730000</v>
      </c>
      <c r="L28" s="58">
        <f t="shared" si="8"/>
        <v>400000</v>
      </c>
      <c r="M28" s="40">
        <f t="shared" si="9"/>
        <v>4400000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s="25" customFormat="1" ht="12" thickTop="1">
      <c r="A29" s="2"/>
      <c r="B29" s="41"/>
      <c r="C29" s="41"/>
      <c r="D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s="25" customFormat="1" ht="11.25">
      <c r="A30" s="2"/>
      <c r="B30" s="41"/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s="25" customFormat="1" ht="11.25">
      <c r="A31" s="2"/>
      <c r="B31" s="41"/>
      <c r="C31" s="41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s="25" customFormat="1" ht="11.25">
      <c r="A32" s="2"/>
      <c r="B32" s="41"/>
      <c r="C32" s="41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s="25" customFormat="1" ht="11.25">
      <c r="A33" s="59"/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ht="11.25">
      <c r="B34" s="41"/>
      <c r="C34" s="41"/>
      <c r="D34" s="41"/>
      <c r="E34" s="41"/>
      <c r="F34" s="42"/>
      <c r="G34" s="42"/>
      <c r="H34" s="42"/>
      <c r="I34" s="42"/>
      <c r="J34" s="42"/>
      <c r="K34" s="42"/>
      <c r="L34" s="42"/>
      <c r="M34" s="60"/>
      <c r="W34" s="25"/>
      <c r="X34" s="25"/>
    </row>
    <row r="35" spans="1:24" ht="12">
      <c r="A35" s="61" t="s">
        <v>23</v>
      </c>
      <c r="B35" s="41"/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60"/>
      <c r="W35" s="25"/>
      <c r="X35" s="25"/>
    </row>
    <row r="36" spans="1:13" ht="11.25">
      <c r="A36" s="62" t="s">
        <v>24</v>
      </c>
      <c r="B36" s="41"/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60"/>
    </row>
    <row r="37" spans="2:12" ht="11.25">
      <c r="B37" s="41"/>
      <c r="C37" s="41"/>
      <c r="D37" s="41"/>
      <c r="E37" s="41"/>
      <c r="F37" s="42"/>
      <c r="G37" s="42"/>
      <c r="H37" s="42"/>
      <c r="I37" s="42"/>
      <c r="J37" s="42"/>
      <c r="K37" s="42"/>
      <c r="L37" s="42"/>
    </row>
    <row r="38" spans="1:13" ht="11.25">
      <c r="A38" s="63" t="s">
        <v>25</v>
      </c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</row>
    <row r="39" spans="1:13" ht="11.25">
      <c r="A39" s="63" t="s">
        <v>26</v>
      </c>
      <c r="B39" s="41"/>
      <c r="C39" s="41"/>
      <c r="D39" s="41"/>
      <c r="E39" s="41"/>
      <c r="F39" s="42"/>
      <c r="G39" s="42"/>
      <c r="H39" s="42"/>
      <c r="I39" s="42"/>
      <c r="J39" s="42"/>
      <c r="K39" s="42"/>
      <c r="L39" s="42"/>
      <c r="M39" s="42"/>
    </row>
    <row r="40" spans="1:15" ht="11.25">
      <c r="A40" s="63" t="s">
        <v>27</v>
      </c>
      <c r="B40" s="41"/>
      <c r="C40" s="41"/>
      <c r="D40" s="41"/>
      <c r="E40" s="41"/>
      <c r="F40" s="42"/>
      <c r="G40" s="42"/>
      <c r="H40" s="42"/>
      <c r="I40" s="42"/>
      <c r="J40" s="42"/>
      <c r="K40" s="42"/>
      <c r="L40" s="42"/>
      <c r="M40" s="42"/>
      <c r="O40" s="2">
        <v>325306</v>
      </c>
    </row>
    <row r="41" spans="1:15" ht="11.25">
      <c r="A41" s="63" t="s">
        <v>8</v>
      </c>
      <c r="B41" s="41"/>
      <c r="C41" s="41"/>
      <c r="D41" s="41"/>
      <c r="E41" s="41"/>
      <c r="F41" s="42"/>
      <c r="G41" s="42"/>
      <c r="H41" s="42"/>
      <c r="I41" s="42"/>
      <c r="J41" s="42"/>
      <c r="K41" s="42"/>
      <c r="L41" s="42"/>
      <c r="M41" s="42"/>
      <c r="O41" s="2">
        <v>319510</v>
      </c>
    </row>
    <row r="42" spans="1:15" ht="11.25">
      <c r="A42" s="64"/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O42" s="2">
        <f>O40-O41</f>
        <v>5796</v>
      </c>
    </row>
    <row r="43" spans="1:15" ht="11.25">
      <c r="A43" s="65" t="s">
        <v>9</v>
      </c>
      <c r="B43" s="41"/>
      <c r="C43" s="41"/>
      <c r="D43" s="41"/>
      <c r="E43" s="41"/>
      <c r="F43" s="42"/>
      <c r="G43" s="42"/>
      <c r="H43" s="42"/>
      <c r="I43" s="42"/>
      <c r="J43" s="42"/>
      <c r="K43" s="42"/>
      <c r="L43" s="42"/>
      <c r="M43" s="59"/>
      <c r="O43" s="2">
        <f>O42/3</f>
        <v>1932</v>
      </c>
    </row>
    <row r="44" spans="1:13" ht="11.25">
      <c r="A44" s="65" t="s">
        <v>10</v>
      </c>
      <c r="B44" s="41"/>
      <c r="C44" s="41"/>
      <c r="D44" s="41"/>
      <c r="E44" s="41"/>
      <c r="F44" s="42"/>
      <c r="G44" s="42"/>
      <c r="H44" s="42"/>
      <c r="I44" s="42"/>
      <c r="J44" s="42"/>
      <c r="K44" s="42"/>
      <c r="L44" s="42"/>
      <c r="M44" s="25"/>
    </row>
    <row r="45" spans="1:14" ht="11.25">
      <c r="A45" s="65" t="s">
        <v>11</v>
      </c>
      <c r="K45" s="60"/>
      <c r="L45" s="60"/>
      <c r="N45" s="2">
        <v>181805</v>
      </c>
    </row>
    <row r="46" spans="1:14" ht="12">
      <c r="A46" s="66" t="s">
        <v>8</v>
      </c>
      <c r="G46" s="61" t="s">
        <v>23</v>
      </c>
      <c r="H46" s="61"/>
      <c r="I46" s="61"/>
      <c r="K46" s="60"/>
      <c r="L46" s="60"/>
      <c r="N46" s="2">
        <f>N45-O42</f>
        <v>176009</v>
      </c>
    </row>
    <row r="47" spans="1:12" ht="11.25">
      <c r="A47" s="67" t="s">
        <v>28</v>
      </c>
      <c r="G47" s="62" t="s">
        <v>29</v>
      </c>
      <c r="H47" s="62"/>
      <c r="I47" s="62"/>
      <c r="K47" s="60"/>
      <c r="L47" s="60"/>
    </row>
    <row r="48" ht="11.25">
      <c r="A48" s="59"/>
    </row>
    <row r="49" spans="1:12" ht="11.25">
      <c r="A49" s="59"/>
      <c r="B49" s="18">
        <v>400000</v>
      </c>
      <c r="C49" s="68"/>
      <c r="D49" s="68"/>
      <c r="E49" s="68"/>
      <c r="G49" s="2" t="s">
        <v>30</v>
      </c>
      <c r="K49" s="18">
        <v>100000</v>
      </c>
      <c r="L49" s="42"/>
    </row>
    <row r="50" spans="1:12" ht="11.25">
      <c r="A50" s="68" t="s">
        <v>31</v>
      </c>
      <c r="B50" s="18">
        <v>30000</v>
      </c>
      <c r="C50" s="68"/>
      <c r="D50" s="68"/>
      <c r="E50" s="68"/>
      <c r="G50" s="2" t="s">
        <v>32</v>
      </c>
      <c r="K50" s="18">
        <v>100000</v>
      </c>
      <c r="L50" s="42"/>
    </row>
    <row r="51" spans="1:18" ht="11.25">
      <c r="A51" s="65" t="s">
        <v>9</v>
      </c>
      <c r="B51" s="18">
        <v>40000</v>
      </c>
      <c r="C51" s="68"/>
      <c r="D51" s="68"/>
      <c r="E51" s="68"/>
      <c r="G51" s="65" t="s">
        <v>9</v>
      </c>
      <c r="H51" s="41"/>
      <c r="I51" s="41"/>
      <c r="K51" s="18">
        <v>175000</v>
      </c>
      <c r="L51" s="42"/>
      <c r="M51" s="42"/>
      <c r="N51" s="68" t="s">
        <v>25</v>
      </c>
      <c r="O51" s="68"/>
      <c r="P51" s="68"/>
      <c r="Q51" s="68"/>
      <c r="R51" s="68"/>
    </row>
    <row r="52" spans="1:18" ht="11.25">
      <c r="A52" s="65" t="s">
        <v>10</v>
      </c>
      <c r="B52" s="65">
        <f>SUM(B49:B51)</f>
        <v>470000</v>
      </c>
      <c r="C52" s="68"/>
      <c r="D52" s="68"/>
      <c r="E52" s="68"/>
      <c r="G52" s="65" t="s">
        <v>10</v>
      </c>
      <c r="H52" s="41"/>
      <c r="I52" s="41"/>
      <c r="K52" s="18">
        <v>122500</v>
      </c>
      <c r="L52" s="42"/>
      <c r="M52" s="42"/>
      <c r="N52" s="68" t="s">
        <v>26</v>
      </c>
      <c r="O52" s="68"/>
      <c r="P52" s="68"/>
      <c r="Q52" s="68"/>
      <c r="R52" s="68"/>
    </row>
    <row r="53" spans="1:18" ht="11.25">
      <c r="A53" s="65" t="s">
        <v>11</v>
      </c>
      <c r="B53" s="64"/>
      <c r="G53" s="65" t="s">
        <v>11</v>
      </c>
      <c r="H53" s="41"/>
      <c r="I53" s="41"/>
      <c r="K53" s="18">
        <v>52500</v>
      </c>
      <c r="L53" s="42"/>
      <c r="M53" s="42"/>
      <c r="N53" s="68" t="s">
        <v>27</v>
      </c>
      <c r="O53" s="68"/>
      <c r="P53" s="68"/>
      <c r="Q53" s="68"/>
      <c r="R53" s="68"/>
    </row>
    <row r="54" spans="1:18" ht="11.25">
      <c r="A54" s="66" t="s">
        <v>8</v>
      </c>
      <c r="B54" s="18">
        <v>123571</v>
      </c>
      <c r="G54" s="66" t="s">
        <v>8</v>
      </c>
      <c r="H54" s="59"/>
      <c r="I54" s="59"/>
      <c r="K54" s="59">
        <f>SUM(K49:K53)</f>
        <v>550000</v>
      </c>
      <c r="L54" s="59"/>
      <c r="M54" s="42"/>
      <c r="N54" s="68" t="s">
        <v>8</v>
      </c>
      <c r="O54" s="68"/>
      <c r="P54" s="68"/>
      <c r="Q54" s="68"/>
      <c r="R54" s="68"/>
    </row>
    <row r="55" spans="2:12" ht="11.25">
      <c r="B55" s="18">
        <v>87491</v>
      </c>
      <c r="K55" s="25"/>
      <c r="L55" s="25"/>
    </row>
    <row r="56" ht="11.25">
      <c r="B56" s="18">
        <v>38938</v>
      </c>
    </row>
    <row r="57" ht="11.25">
      <c r="B57" s="65">
        <f>SUM(B54:B56)</f>
        <v>250000</v>
      </c>
    </row>
    <row r="58" spans="1:17" ht="11.25">
      <c r="A58" s="25"/>
      <c r="B58" s="67">
        <f>B52+B57</f>
        <v>720000</v>
      </c>
      <c r="M58" s="18"/>
      <c r="N58" s="18">
        <v>400000</v>
      </c>
      <c r="O58" s="25">
        <f>SUM(K58:N58)</f>
        <v>400000</v>
      </c>
      <c r="P58" s="25"/>
      <c r="Q58" s="25"/>
    </row>
    <row r="59" spans="1:17" ht="11.25">
      <c r="A59" s="25"/>
      <c r="B59" s="41"/>
      <c r="M59" s="18"/>
      <c r="N59" s="18">
        <v>30000</v>
      </c>
      <c r="O59" s="25">
        <f>SUM(K59:N59)</f>
        <v>30000</v>
      </c>
      <c r="P59" s="25"/>
      <c r="Q59" s="25"/>
    </row>
    <row r="60" spans="2:17" ht="11.25">
      <c r="B60" s="41"/>
      <c r="M60" s="18"/>
      <c r="N60" s="18">
        <v>40000</v>
      </c>
      <c r="O60" s="25">
        <f>SUM(K60:N60)</f>
        <v>40000</v>
      </c>
      <c r="P60" s="25"/>
      <c r="Q60" s="25"/>
    </row>
    <row r="61" spans="7:17" ht="11.25">
      <c r="G61" s="2" t="s">
        <v>33</v>
      </c>
      <c r="J61" s="69" t="s">
        <v>8</v>
      </c>
      <c r="K61" s="2" t="s">
        <v>33</v>
      </c>
      <c r="M61" s="18"/>
      <c r="N61" s="18">
        <f>SUM(N58:N60)</f>
        <v>470000</v>
      </c>
      <c r="O61" s="25">
        <f>SUM(K61:N61)</f>
        <v>470000</v>
      </c>
      <c r="P61" s="25"/>
      <c r="Q61" s="25"/>
    </row>
    <row r="62" spans="2:12" ht="11.25">
      <c r="B62" s="18">
        <v>0</v>
      </c>
      <c r="C62" s="18">
        <v>35796</v>
      </c>
      <c r="D62" s="18"/>
      <c r="E62" s="18"/>
      <c r="F62" s="18">
        <v>102310</v>
      </c>
      <c r="G62" s="18">
        <v>123572</v>
      </c>
      <c r="H62" s="18"/>
      <c r="I62" s="18"/>
      <c r="J62" s="70">
        <f>SUM(B62:G62)</f>
        <v>261678</v>
      </c>
      <c r="K62" s="18">
        <v>400000</v>
      </c>
      <c r="L62" s="42"/>
    </row>
    <row r="63" spans="2:12" ht="11.25">
      <c r="B63" s="18">
        <v>100000</v>
      </c>
      <c r="C63" s="18">
        <v>10000</v>
      </c>
      <c r="D63" s="18"/>
      <c r="E63" s="18"/>
      <c r="F63" s="18">
        <v>66009</v>
      </c>
      <c r="G63" s="18">
        <v>87491</v>
      </c>
      <c r="H63" s="18"/>
      <c r="I63" s="18"/>
      <c r="J63" s="70">
        <f>SUM(B63:G63)</f>
        <v>263500</v>
      </c>
      <c r="K63" s="18">
        <v>30000</v>
      </c>
      <c r="L63" s="42"/>
    </row>
    <row r="64" spans="2:12" ht="11.25">
      <c r="B64" s="18">
        <v>0</v>
      </c>
      <c r="C64" s="18">
        <v>0</v>
      </c>
      <c r="D64" s="18"/>
      <c r="E64" s="18"/>
      <c r="F64" s="18">
        <v>5395</v>
      </c>
      <c r="G64" s="18">
        <v>38938</v>
      </c>
      <c r="H64" s="18"/>
      <c r="I64" s="18"/>
      <c r="J64" s="70">
        <f>SUM(B64:G64)</f>
        <v>44333</v>
      </c>
      <c r="K64" s="18">
        <v>40000</v>
      </c>
      <c r="L64" s="42"/>
    </row>
    <row r="65" spans="1:21" ht="11.25">
      <c r="A65" s="18" t="s">
        <v>29</v>
      </c>
      <c r="B65" s="18">
        <f>SUM(B62:B64)</f>
        <v>100000</v>
      </c>
      <c r="C65" s="18">
        <f>SUM(C62:C64)</f>
        <v>45796</v>
      </c>
      <c r="D65" s="18"/>
      <c r="E65" s="18"/>
      <c r="F65" s="18">
        <f>SUM(F62:F64)</f>
        <v>173714</v>
      </c>
      <c r="G65" s="18">
        <f>SUM(G62:G64)</f>
        <v>250001</v>
      </c>
      <c r="H65" s="18"/>
      <c r="I65" s="18"/>
      <c r="J65" s="70">
        <f>SUM(B65:G65)</f>
        <v>569511</v>
      </c>
      <c r="K65" s="18">
        <f>SUM(K62:K64)</f>
        <v>470000</v>
      </c>
      <c r="L65" s="42"/>
      <c r="O65" s="71"/>
      <c r="P65" s="71"/>
      <c r="Q65" s="71"/>
      <c r="R65" s="42"/>
      <c r="S65" s="42"/>
      <c r="T65" s="42"/>
      <c r="U65" s="42"/>
    </row>
    <row r="66" spans="1:21" ht="11.25">
      <c r="A66" s="65" t="s">
        <v>9</v>
      </c>
      <c r="O66" s="71"/>
      <c r="P66" s="71"/>
      <c r="Q66" s="71"/>
      <c r="R66" s="42"/>
      <c r="S66" s="42"/>
      <c r="T66" s="42"/>
      <c r="U66" s="42"/>
    </row>
    <row r="67" spans="1:21" ht="11.25">
      <c r="A67" s="65" t="s">
        <v>10</v>
      </c>
      <c r="J67" s="25">
        <f>J65+K65</f>
        <v>1039511</v>
      </c>
      <c r="O67" s="71"/>
      <c r="P67" s="71"/>
      <c r="Q67" s="71"/>
      <c r="R67" s="42"/>
      <c r="S67" s="42"/>
      <c r="T67" s="42"/>
      <c r="U67" s="42"/>
    </row>
    <row r="68" spans="1:21" ht="11.25">
      <c r="A68" s="65" t="s">
        <v>11</v>
      </c>
      <c r="O68" s="71"/>
      <c r="P68" s="71"/>
      <c r="Q68" s="71"/>
      <c r="R68" s="42"/>
      <c r="S68" s="42"/>
      <c r="T68" s="42"/>
      <c r="U68" s="42"/>
    </row>
    <row r="69" spans="1:21" ht="11.25">
      <c r="A69" s="2" t="s">
        <v>8</v>
      </c>
      <c r="B69" s="18">
        <v>0</v>
      </c>
      <c r="C69" s="18">
        <v>35796</v>
      </c>
      <c r="D69" s="18"/>
      <c r="E69" s="18"/>
      <c r="F69" s="18">
        <v>102310</v>
      </c>
      <c r="G69" s="25">
        <f>SUM(B69:F69)</f>
        <v>138106</v>
      </c>
      <c r="H69" s="25"/>
      <c r="I69" s="25"/>
      <c r="K69" s="18">
        <v>123572</v>
      </c>
      <c r="L69" s="18"/>
      <c r="O69" s="71"/>
      <c r="P69" s="71"/>
      <c r="Q69" s="71"/>
      <c r="R69" s="42"/>
      <c r="S69" s="42"/>
      <c r="T69" s="42"/>
      <c r="U69" s="42"/>
    </row>
    <row r="70" spans="2:21" ht="11.25">
      <c r="B70" s="18">
        <v>100000</v>
      </c>
      <c r="C70" s="18">
        <v>10000</v>
      </c>
      <c r="D70" s="18"/>
      <c r="E70" s="18"/>
      <c r="F70" s="18">
        <v>66009</v>
      </c>
      <c r="G70" s="25">
        <f>SUM(B70:F70)</f>
        <v>176009</v>
      </c>
      <c r="H70" s="25"/>
      <c r="I70" s="25"/>
      <c r="K70" s="18">
        <v>87491</v>
      </c>
      <c r="L70" s="18"/>
      <c r="O70" s="71"/>
      <c r="P70" s="71"/>
      <c r="Q70" s="71"/>
      <c r="R70" s="42"/>
      <c r="S70" s="42"/>
      <c r="T70" s="42"/>
      <c r="U70" s="42"/>
    </row>
    <row r="71" spans="2:21" ht="11.25">
      <c r="B71" s="18">
        <v>0</v>
      </c>
      <c r="C71" s="18">
        <v>0</v>
      </c>
      <c r="D71" s="18"/>
      <c r="E71" s="18"/>
      <c r="F71" s="18">
        <v>5395</v>
      </c>
      <c r="G71" s="25">
        <f>SUM(B71:F71)</f>
        <v>5395</v>
      </c>
      <c r="H71" s="25"/>
      <c r="I71" s="25"/>
      <c r="K71" s="18">
        <v>38938</v>
      </c>
      <c r="L71" s="18"/>
      <c r="O71" s="71"/>
      <c r="P71" s="71"/>
      <c r="Q71" s="71"/>
      <c r="R71" s="42"/>
      <c r="S71" s="42"/>
      <c r="T71" s="42"/>
      <c r="U71" s="42"/>
    </row>
    <row r="72" spans="2:21" ht="11.25">
      <c r="B72" s="18">
        <f>SUM(B69:B71)</f>
        <v>100000</v>
      </c>
      <c r="C72" s="18">
        <f>SUM(C69:C71)</f>
        <v>45796</v>
      </c>
      <c r="D72" s="18"/>
      <c r="E72" s="18"/>
      <c r="F72" s="18">
        <f>SUM(F69:F71)</f>
        <v>173714</v>
      </c>
      <c r="G72" s="25">
        <f>SUM(B72:F72)</f>
        <v>319510</v>
      </c>
      <c r="H72" s="25"/>
      <c r="I72" s="25"/>
      <c r="K72" s="18">
        <f>SUM(K69:K71)</f>
        <v>250001</v>
      </c>
      <c r="L72" s="18"/>
      <c r="O72" s="71"/>
      <c r="P72" s="71"/>
      <c r="Q72" s="71"/>
      <c r="R72" s="42"/>
      <c r="S72" s="42"/>
      <c r="T72" s="42"/>
      <c r="U72" s="42"/>
    </row>
    <row r="73" spans="15:22" ht="11.25">
      <c r="O73" s="72"/>
      <c r="P73" s="72"/>
      <c r="Q73" s="72"/>
      <c r="R73" s="41"/>
      <c r="S73" s="41"/>
      <c r="T73" s="41"/>
      <c r="U73" s="41"/>
      <c r="V73" s="73"/>
    </row>
    <row r="75" ht="11.25">
      <c r="B75" s="60">
        <v>99</v>
      </c>
    </row>
    <row r="76" spans="2:10" ht="11.25">
      <c r="B76" s="74" t="s">
        <v>34</v>
      </c>
      <c r="C76" s="18" t="s">
        <v>35</v>
      </c>
      <c r="D76" s="18"/>
      <c r="E76" s="18"/>
      <c r="F76" s="18" t="s">
        <v>36</v>
      </c>
      <c r="G76" s="18" t="s">
        <v>37</v>
      </c>
      <c r="H76" s="42"/>
      <c r="I76" s="42"/>
      <c r="J76" s="2" t="s">
        <v>8</v>
      </c>
    </row>
    <row r="77" spans="2:10" ht="11.25">
      <c r="B77" s="74">
        <v>30000</v>
      </c>
      <c r="C77" s="18">
        <v>0</v>
      </c>
      <c r="D77" s="18"/>
      <c r="E77" s="18"/>
      <c r="F77" s="18">
        <v>611495</v>
      </c>
      <c r="G77" s="18">
        <v>430000</v>
      </c>
      <c r="H77" s="42"/>
      <c r="I77" s="42"/>
      <c r="J77" s="25">
        <f>SUM(B77:G77)</f>
        <v>1071495</v>
      </c>
    </row>
    <row r="78" spans="2:10" ht="11.25">
      <c r="B78" s="74">
        <v>30000</v>
      </c>
      <c r="C78" s="18">
        <v>200000</v>
      </c>
      <c r="D78" s="18"/>
      <c r="E78" s="18"/>
      <c r="F78" s="18">
        <v>444730</v>
      </c>
      <c r="G78" s="18">
        <v>0</v>
      </c>
      <c r="H78" s="42"/>
      <c r="I78" s="42"/>
      <c r="J78" s="25">
        <f>SUM(B78:G78)</f>
        <v>674730</v>
      </c>
    </row>
    <row r="79" spans="2:10" ht="11.25">
      <c r="B79" s="74">
        <v>0</v>
      </c>
      <c r="C79" s="18">
        <v>0</v>
      </c>
      <c r="D79" s="18"/>
      <c r="E79" s="18"/>
      <c r="F79" s="18">
        <v>55590</v>
      </c>
      <c r="G79" s="18">
        <v>0</v>
      </c>
      <c r="H79" s="42"/>
      <c r="I79" s="42"/>
      <c r="J79" s="25">
        <f>SUM(B79:G79)</f>
        <v>55590</v>
      </c>
    </row>
    <row r="80" spans="2:10" ht="11.25">
      <c r="B80" s="60">
        <f>SUM(B77:B79)</f>
        <v>60000</v>
      </c>
      <c r="C80" s="60">
        <f>SUM(C77:C79)</f>
        <v>200000</v>
      </c>
      <c r="D80" s="60"/>
      <c r="E80" s="60"/>
      <c r="F80" s="60">
        <f>SUM(F77:F79)</f>
        <v>1111815</v>
      </c>
      <c r="G80" s="60">
        <f>SUM(G77:G79)</f>
        <v>430000</v>
      </c>
      <c r="H80" s="60"/>
      <c r="I80" s="60"/>
      <c r="J80" s="25">
        <f>SUM(B80:G80)</f>
        <v>1801815</v>
      </c>
    </row>
  </sheetData>
  <mergeCells count="8">
    <mergeCell ref="Y5:Y6"/>
    <mergeCell ref="M18:M19"/>
    <mergeCell ref="B5:D5"/>
    <mergeCell ref="F5:I5"/>
    <mergeCell ref="J5:M5"/>
    <mergeCell ref="B18:E18"/>
    <mergeCell ref="F18:I18"/>
    <mergeCell ref="J18:L18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B20" sqref="B20"/>
    </sheetView>
  </sheetViews>
  <sheetFormatPr defaultColWidth="9.00390625" defaultRowHeight="12.75"/>
  <cols>
    <col min="1" max="1" width="23.25390625" style="0" customWidth="1"/>
    <col min="2" max="2" width="20.75390625" style="0" customWidth="1"/>
    <col min="3" max="3" width="23.125" style="0" customWidth="1"/>
    <col min="4" max="4" width="21.125" style="0" customWidth="1"/>
  </cols>
  <sheetData>
    <row r="1" spans="1:4" s="76" customFormat="1" ht="12.75">
      <c r="A1" s="75" t="s">
        <v>38</v>
      </c>
      <c r="D1" s="75"/>
    </row>
    <row r="3" ht="12.75">
      <c r="A3" s="75"/>
    </row>
    <row r="6" spans="1:4" ht="12.75">
      <c r="A6" s="77" t="s">
        <v>39</v>
      </c>
      <c r="D6" s="78" t="s">
        <v>40</v>
      </c>
    </row>
    <row r="7" spans="1:4" ht="12.75">
      <c r="A7" s="79"/>
      <c r="B7" s="80" t="s">
        <v>41</v>
      </c>
      <c r="C7" s="80" t="s">
        <v>42</v>
      </c>
      <c r="D7" s="80" t="s">
        <v>8</v>
      </c>
    </row>
    <row r="8" spans="1:4" ht="12.75">
      <c r="A8" s="65" t="s">
        <v>29</v>
      </c>
      <c r="B8" s="25">
        <v>0</v>
      </c>
      <c r="C8" s="18">
        <v>0</v>
      </c>
      <c r="D8" s="65">
        <f>SUM(B8:C8)</f>
        <v>0</v>
      </c>
    </row>
    <row r="9" spans="1:4" ht="12.75">
      <c r="A9" s="65" t="s">
        <v>24</v>
      </c>
      <c r="B9" s="65">
        <v>157500</v>
      </c>
      <c r="C9" s="81">
        <v>0</v>
      </c>
      <c r="D9" s="65">
        <f>SUM(B9:C9)</f>
        <v>157500</v>
      </c>
    </row>
    <row r="10" spans="1:4" ht="12.75">
      <c r="A10" s="65" t="s">
        <v>43</v>
      </c>
      <c r="B10" s="18">
        <v>0</v>
      </c>
      <c r="C10" s="18">
        <v>0</v>
      </c>
      <c r="D10" s="65">
        <f>SUM(B10:C10)</f>
        <v>0</v>
      </c>
    </row>
    <row r="11" spans="1:4" ht="12.75">
      <c r="A11" s="65" t="s">
        <v>44</v>
      </c>
      <c r="B11" s="18">
        <v>0</v>
      </c>
      <c r="C11" s="18">
        <v>0</v>
      </c>
      <c r="D11" s="65">
        <f>SUM(B11:C11)</f>
        <v>0</v>
      </c>
    </row>
    <row r="12" spans="1:4" ht="12.75">
      <c r="A12" s="65" t="s">
        <v>45</v>
      </c>
      <c r="B12" s="18">
        <v>0</v>
      </c>
      <c r="C12" s="18">
        <v>0</v>
      </c>
      <c r="D12" s="65">
        <f>SUM(B12:C12)</f>
        <v>0</v>
      </c>
    </row>
    <row r="13" spans="1:4" ht="12.75">
      <c r="A13" s="82" t="s">
        <v>46</v>
      </c>
      <c r="B13" s="82">
        <f>SUM(B8:B12)</f>
        <v>157500</v>
      </c>
      <c r="C13" s="82">
        <f>SUM(C8:C12)</f>
        <v>0</v>
      </c>
      <c r="D13" s="82">
        <f>SUM(D8:D12)</f>
        <v>157500</v>
      </c>
    </row>
    <row r="14" ht="12.75">
      <c r="A14" s="77"/>
    </row>
    <row r="15" ht="12.75">
      <c r="A15" s="77" t="s">
        <v>47</v>
      </c>
    </row>
    <row r="16" spans="1:4" ht="12.75">
      <c r="A16" s="79"/>
      <c r="B16" s="80" t="s">
        <v>48</v>
      </c>
      <c r="C16" s="80" t="s">
        <v>49</v>
      </c>
      <c r="D16" s="80" t="s">
        <v>8</v>
      </c>
    </row>
    <row r="17" spans="1:4" ht="12.75">
      <c r="A17" s="83" t="s">
        <v>29</v>
      </c>
      <c r="B17" s="84">
        <v>435501</v>
      </c>
      <c r="C17" s="85">
        <v>440000</v>
      </c>
      <c r="D17" s="85">
        <f>SUM(B17:C17)</f>
        <v>875501</v>
      </c>
    </row>
    <row r="18" spans="1:4" ht="12.75">
      <c r="A18" s="86" t="s">
        <v>24</v>
      </c>
      <c r="B18" s="64">
        <v>0</v>
      </c>
      <c r="C18" s="65">
        <v>100000</v>
      </c>
      <c r="D18" s="65">
        <f>SUM(B18:C18)</f>
        <v>100000</v>
      </c>
    </row>
    <row r="19" spans="1:4" ht="12.75">
      <c r="A19" s="87" t="s">
        <v>43</v>
      </c>
      <c r="B19" s="87"/>
      <c r="C19" s="88">
        <v>15559</v>
      </c>
      <c r="D19" s="85">
        <f>SUM(B19:C19)</f>
        <v>15559</v>
      </c>
    </row>
    <row r="20" spans="1:4" ht="12.75">
      <c r="A20" s="18" t="s">
        <v>44</v>
      </c>
      <c r="B20" s="18"/>
      <c r="C20" s="65">
        <v>11516</v>
      </c>
      <c r="D20" s="65">
        <f>SUM(B20:C20)</f>
        <v>11516</v>
      </c>
    </row>
    <row r="21" spans="1:4" ht="12.75">
      <c r="A21" s="18" t="s">
        <v>45</v>
      </c>
      <c r="B21" s="18"/>
      <c r="C21" s="65">
        <v>13709</v>
      </c>
      <c r="D21" s="65">
        <v>13709</v>
      </c>
    </row>
    <row r="22" spans="1:4" ht="12.75">
      <c r="A22" s="82" t="s">
        <v>46</v>
      </c>
      <c r="B22" s="82">
        <f>SUM(B17:B21)</f>
        <v>435501</v>
      </c>
      <c r="C22" s="82">
        <f>SUM(C17:C21)</f>
        <v>580784</v>
      </c>
      <c r="D22" s="82">
        <f>SUM(D17:D21)</f>
        <v>1016285</v>
      </c>
    </row>
    <row r="23" spans="1:4" s="90" customFormat="1" ht="12.75">
      <c r="A23" s="89"/>
      <c r="B23" s="89"/>
      <c r="C23" s="89"/>
      <c r="D23" s="89"/>
    </row>
    <row r="24" spans="1:4" s="90" customFormat="1" ht="12.75">
      <c r="A24" s="89"/>
      <c r="B24" s="89"/>
      <c r="C24" s="89"/>
      <c r="D24" s="89"/>
    </row>
    <row r="25" spans="1:4" s="90" customFormat="1" ht="12.75">
      <c r="A25" s="89"/>
      <c r="B25" s="89"/>
      <c r="C25" s="89"/>
      <c r="D25" s="89"/>
    </row>
    <row r="26" spans="1:4" ht="12.75">
      <c r="A26" s="60"/>
      <c r="B26" s="91"/>
      <c r="C26" s="91"/>
      <c r="D26" s="91"/>
    </row>
    <row r="27" spans="1:4" ht="12.75">
      <c r="A27" s="92" t="s">
        <v>50</v>
      </c>
      <c r="B27" s="93"/>
      <c r="C27" s="93"/>
      <c r="D27" s="93" t="s">
        <v>8</v>
      </c>
    </row>
    <row r="28" spans="1:4" ht="12.75">
      <c r="A28" s="74" t="s">
        <v>51</v>
      </c>
      <c r="B28" s="65">
        <f aca="true" t="shared" si="0" ref="B28:D32">B8+B17</f>
        <v>435501</v>
      </c>
      <c r="C28" s="65">
        <f t="shared" si="0"/>
        <v>440000</v>
      </c>
      <c r="D28" s="65">
        <f t="shared" si="0"/>
        <v>875501</v>
      </c>
    </row>
    <row r="29" spans="1:4" ht="12.75">
      <c r="A29" s="64" t="s">
        <v>24</v>
      </c>
      <c r="B29" s="65">
        <f t="shared" si="0"/>
        <v>157500</v>
      </c>
      <c r="C29" s="65">
        <f t="shared" si="0"/>
        <v>100000</v>
      </c>
      <c r="D29" s="65">
        <f t="shared" si="0"/>
        <v>257500</v>
      </c>
    </row>
    <row r="30" spans="1:4" ht="12.75">
      <c r="A30" s="64" t="s">
        <v>43</v>
      </c>
      <c r="B30" s="65">
        <f t="shared" si="0"/>
        <v>0</v>
      </c>
      <c r="C30" s="65">
        <f t="shared" si="0"/>
        <v>15559</v>
      </c>
      <c r="D30" s="65">
        <f t="shared" si="0"/>
        <v>15559</v>
      </c>
    </row>
    <row r="31" spans="1:4" ht="12.75">
      <c r="A31" s="64" t="s">
        <v>44</v>
      </c>
      <c r="B31" s="65">
        <f t="shared" si="0"/>
        <v>0</v>
      </c>
      <c r="C31" s="65">
        <f t="shared" si="0"/>
        <v>11516</v>
      </c>
      <c r="D31" s="65">
        <f t="shared" si="0"/>
        <v>11516</v>
      </c>
    </row>
    <row r="32" spans="1:4" ht="12.75">
      <c r="A32" s="64" t="s">
        <v>45</v>
      </c>
      <c r="B32" s="65">
        <f t="shared" si="0"/>
        <v>0</v>
      </c>
      <c r="C32" s="65">
        <f t="shared" si="0"/>
        <v>13709</v>
      </c>
      <c r="D32" s="65">
        <f t="shared" si="0"/>
        <v>13709</v>
      </c>
    </row>
    <row r="33" spans="1:5" ht="12.75">
      <c r="A33" s="82" t="s">
        <v>52</v>
      </c>
      <c r="B33" s="94">
        <f>SUM(B28:B32)</f>
        <v>593001</v>
      </c>
      <c r="C33" s="94">
        <f>SUM(C28:C32)</f>
        <v>580784</v>
      </c>
      <c r="D33" s="94">
        <f>SUM(D28:D32)</f>
        <v>1173785</v>
      </c>
      <c r="E33" s="95"/>
    </row>
    <row r="34" spans="1:4" ht="12.75">
      <c r="A34" s="60"/>
      <c r="B34" s="91"/>
      <c r="C34" s="91"/>
      <c r="D34" s="91"/>
    </row>
    <row r="35" ht="12.75">
      <c r="A35" s="96" t="s">
        <v>53</v>
      </c>
    </row>
    <row r="36" spans="1:4" ht="13.5" thickBot="1">
      <c r="A36" s="97"/>
      <c r="B36" s="93" t="s">
        <v>54</v>
      </c>
      <c r="C36" s="93" t="s">
        <v>55</v>
      </c>
      <c r="D36" s="93" t="s">
        <v>8</v>
      </c>
    </row>
    <row r="37" spans="1:4" ht="12.75">
      <c r="A37" s="98" t="s">
        <v>29</v>
      </c>
      <c r="B37" s="99">
        <v>285501</v>
      </c>
      <c r="C37" s="99">
        <v>805908</v>
      </c>
      <c r="D37" s="100">
        <v>1091409</v>
      </c>
    </row>
    <row r="38" spans="1:4" ht="13.5" thickBot="1">
      <c r="A38" s="101"/>
      <c r="B38" s="102"/>
      <c r="C38" s="103" t="s">
        <v>56</v>
      </c>
      <c r="D38" s="104"/>
    </row>
    <row r="39" spans="1:4" ht="12.75">
      <c r="A39" s="98" t="s">
        <v>24</v>
      </c>
      <c r="B39" s="105"/>
      <c r="C39" s="85">
        <v>430972</v>
      </c>
      <c r="D39" s="106">
        <v>430972</v>
      </c>
    </row>
    <row r="40" spans="1:4" ht="12.75">
      <c r="A40" s="107"/>
      <c r="B40" s="108"/>
      <c r="C40" s="109" t="s">
        <v>57</v>
      </c>
      <c r="D40" s="110"/>
    </row>
    <row r="41" spans="1:4" ht="13.5" thickBot="1">
      <c r="A41" s="101"/>
      <c r="B41" s="111"/>
      <c r="C41" s="103" t="s">
        <v>58</v>
      </c>
      <c r="D41" s="112"/>
    </row>
    <row r="42" spans="1:4" ht="12.75">
      <c r="A42" s="98" t="s">
        <v>43</v>
      </c>
      <c r="B42" s="113"/>
      <c r="C42" s="85">
        <v>124491</v>
      </c>
      <c r="D42" s="100">
        <v>124491</v>
      </c>
    </row>
    <row r="43" spans="1:4" ht="13.5" thickBot="1">
      <c r="A43" s="101"/>
      <c r="B43" s="102"/>
      <c r="C43" s="103" t="s">
        <v>59</v>
      </c>
      <c r="D43" s="114"/>
    </row>
    <row r="44" spans="1:4" ht="12.75">
      <c r="A44" s="98" t="s">
        <v>44</v>
      </c>
      <c r="B44" s="113"/>
      <c r="C44" s="99">
        <v>104918</v>
      </c>
      <c r="D44" s="100">
        <v>104918</v>
      </c>
    </row>
    <row r="45" spans="1:4" ht="13.5" thickBot="1">
      <c r="A45" s="115"/>
      <c r="B45" s="102"/>
      <c r="C45" s="103" t="s">
        <v>60</v>
      </c>
      <c r="D45" s="116"/>
    </row>
    <row r="46" spans="1:4" ht="12.75">
      <c r="A46" s="98" t="s">
        <v>45</v>
      </c>
      <c r="B46" s="113"/>
      <c r="C46" s="99">
        <v>115711</v>
      </c>
      <c r="D46" s="100">
        <v>115711</v>
      </c>
    </row>
    <row r="47" spans="1:4" ht="13.5" thickBot="1">
      <c r="A47" s="115"/>
      <c r="B47" s="102"/>
      <c r="C47" s="103" t="s">
        <v>61</v>
      </c>
      <c r="D47" s="114"/>
    </row>
    <row r="48" spans="1:4" ht="12.75">
      <c r="A48" s="117" t="s">
        <v>46</v>
      </c>
      <c r="B48" s="117">
        <v>285501</v>
      </c>
      <c r="C48" s="117">
        <v>1582000</v>
      </c>
      <c r="D48" s="117">
        <v>1867501</v>
      </c>
    </row>
    <row r="49" ht="12.75">
      <c r="A49" s="60"/>
    </row>
    <row r="50" ht="13.5" thickBot="1">
      <c r="A50" s="96" t="s">
        <v>62</v>
      </c>
    </row>
    <row r="51" spans="1:4" ht="13.5" thickBot="1">
      <c r="A51" s="118"/>
      <c r="B51" s="119" t="s">
        <v>63</v>
      </c>
      <c r="C51" s="119" t="s">
        <v>64</v>
      </c>
      <c r="D51" s="120" t="s">
        <v>8</v>
      </c>
    </row>
    <row r="52" spans="1:4" ht="12.75">
      <c r="A52" s="121" t="s">
        <v>29</v>
      </c>
      <c r="B52" s="113"/>
      <c r="C52" s="99">
        <v>655906</v>
      </c>
      <c r="D52" s="106">
        <v>655906</v>
      </c>
    </row>
    <row r="53" spans="1:4" ht="13.5" thickBot="1">
      <c r="A53" s="122"/>
      <c r="B53" s="123"/>
      <c r="C53" s="103" t="s">
        <v>65</v>
      </c>
      <c r="D53" s="124"/>
    </row>
    <row r="54" spans="1:4" ht="12.75">
      <c r="A54" s="125" t="s">
        <v>24</v>
      </c>
      <c r="B54" s="108"/>
      <c r="C54" s="85">
        <v>163472</v>
      </c>
      <c r="D54" s="110">
        <v>163472</v>
      </c>
    </row>
    <row r="55" spans="1:4" ht="12.75">
      <c r="A55" s="125"/>
      <c r="B55" s="108"/>
      <c r="C55" s="109" t="s">
        <v>66</v>
      </c>
      <c r="D55" s="110"/>
    </row>
    <row r="56" spans="1:4" ht="13.5" thickBot="1">
      <c r="A56" s="122"/>
      <c r="B56" s="111"/>
      <c r="C56" s="103" t="s">
        <v>67</v>
      </c>
      <c r="D56" s="112"/>
    </row>
    <row r="57" spans="1:4" ht="12.75">
      <c r="A57" s="125" t="s">
        <v>43</v>
      </c>
      <c r="B57" s="126"/>
      <c r="C57" s="85">
        <v>108932</v>
      </c>
      <c r="D57" s="110">
        <v>108932</v>
      </c>
    </row>
    <row r="58" spans="1:4" ht="13.5" thickBot="1">
      <c r="A58" s="125"/>
      <c r="B58" s="126"/>
      <c r="C58" s="109" t="s">
        <v>68</v>
      </c>
      <c r="D58" s="127"/>
    </row>
    <row r="59" spans="1:4" ht="12.75">
      <c r="A59" s="121" t="s">
        <v>44</v>
      </c>
      <c r="B59" s="113"/>
      <c r="C59" s="99">
        <v>93402</v>
      </c>
      <c r="D59" s="128">
        <v>93402</v>
      </c>
    </row>
    <row r="60" spans="1:4" ht="13.5" thickBot="1">
      <c r="A60" s="129"/>
      <c r="B60" s="102"/>
      <c r="C60" s="130" t="s">
        <v>69</v>
      </c>
      <c r="D60" s="131"/>
    </row>
    <row r="61" spans="1:4" ht="12.75">
      <c r="A61" s="125" t="s">
        <v>45</v>
      </c>
      <c r="B61" s="126"/>
      <c r="C61" s="132">
        <v>102002</v>
      </c>
      <c r="D61" s="133">
        <v>102002</v>
      </c>
    </row>
    <row r="62" spans="1:4" ht="13.5" thickBot="1">
      <c r="A62" s="129"/>
      <c r="B62" s="102"/>
      <c r="C62" s="134" t="s">
        <v>69</v>
      </c>
      <c r="D62" s="135"/>
    </row>
    <row r="63" spans="1:4" ht="12.75">
      <c r="A63" s="117" t="s">
        <v>46</v>
      </c>
      <c r="B63" s="136">
        <v>0</v>
      </c>
      <c r="C63" s="136">
        <v>1123714</v>
      </c>
      <c r="D63" s="136">
        <v>1123714</v>
      </c>
    </row>
    <row r="65" spans="1:4" ht="12.75">
      <c r="A65" s="92" t="s">
        <v>50</v>
      </c>
      <c r="B65" s="94"/>
      <c r="C65" s="94"/>
      <c r="D65" s="94"/>
    </row>
    <row r="66" spans="1:4" ht="12.75">
      <c r="A66" s="74" t="s">
        <v>51</v>
      </c>
      <c r="B66" s="65">
        <f>B8+B17+B37+B52</f>
        <v>721002</v>
      </c>
      <c r="C66" s="65">
        <f>C8+C17+C37+C52</f>
        <v>1901814</v>
      </c>
      <c r="D66" s="65">
        <f>SUM(B66:C66)</f>
        <v>2622816</v>
      </c>
    </row>
    <row r="67" spans="1:4" ht="12.75">
      <c r="A67" s="64" t="s">
        <v>24</v>
      </c>
      <c r="B67" s="65">
        <f>B9+B18+B38+B53</f>
        <v>157500</v>
      </c>
      <c r="C67" s="65">
        <f>C9+C18+C39+C54</f>
        <v>694444</v>
      </c>
      <c r="D67" s="65">
        <f>SUM(B67:C67)</f>
        <v>851944</v>
      </c>
    </row>
    <row r="68" spans="1:4" ht="12.75">
      <c r="A68" s="64" t="s">
        <v>43</v>
      </c>
      <c r="B68" s="65">
        <f>B10+B19+B39+B54</f>
        <v>0</v>
      </c>
      <c r="C68" s="65">
        <f>C10+C19+C42+C57</f>
        <v>248982</v>
      </c>
      <c r="D68" s="65">
        <f>SUM(B68:C68)</f>
        <v>248982</v>
      </c>
    </row>
    <row r="69" spans="1:4" ht="12.75">
      <c r="A69" s="64" t="s">
        <v>44</v>
      </c>
      <c r="B69" s="65">
        <f>B11+B20+B40+B55</f>
        <v>0</v>
      </c>
      <c r="C69" s="65">
        <f>C11+C20+C44+C59</f>
        <v>209836</v>
      </c>
      <c r="D69" s="65">
        <f>SUM(B69:C69)</f>
        <v>209836</v>
      </c>
    </row>
    <row r="70" spans="1:4" ht="12.75">
      <c r="A70" s="64" t="s">
        <v>45</v>
      </c>
      <c r="B70" s="65">
        <f>B12+B21+B41+B56</f>
        <v>0</v>
      </c>
      <c r="C70" s="65">
        <f>C12+C21+C46+C61</f>
        <v>231422</v>
      </c>
      <c r="D70" s="65">
        <f>SUM(B70:C70)</f>
        <v>231422</v>
      </c>
    </row>
    <row r="71" spans="1:4" ht="12.75">
      <c r="A71" s="82" t="s">
        <v>52</v>
      </c>
      <c r="B71" s="82">
        <f>SUM(B66:B70)</f>
        <v>878502</v>
      </c>
      <c r="C71" s="82">
        <f>SUM(C66:C70)</f>
        <v>3286498</v>
      </c>
      <c r="D71" s="82">
        <f>SUM(D66:D70)</f>
        <v>4165000</v>
      </c>
    </row>
  </sheetData>
  <printOptions/>
  <pageMargins left="0.55" right="0.75" top="0.41" bottom="0.37" header="0.39" footer="0.4921259845"/>
  <pageSetup horizontalDpi="300" verticalDpi="300" orientation="portrait" paperSize="9" r:id="rId1"/>
  <headerFooter alignWithMargins="0">
    <oddFooter>&amp;C&amp;"Arial CE,Tučné"&amp;11MZ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C19" sqref="C19"/>
    </sheetView>
  </sheetViews>
  <sheetFormatPr defaultColWidth="9.00390625" defaultRowHeight="12.75"/>
  <cols>
    <col min="1" max="1" width="25.625" style="0" customWidth="1"/>
    <col min="2" max="2" width="20.00390625" style="0" customWidth="1"/>
    <col min="3" max="3" width="21.875" style="0" customWidth="1"/>
    <col min="4" max="4" width="22.25390625" style="0" customWidth="1"/>
  </cols>
  <sheetData>
    <row r="1" ht="12.75">
      <c r="A1" s="75" t="s">
        <v>70</v>
      </c>
    </row>
    <row r="2" ht="12.75">
      <c r="A2" s="69"/>
    </row>
    <row r="4" spans="1:4" ht="12.75">
      <c r="A4" s="77" t="s">
        <v>71</v>
      </c>
      <c r="D4" t="s">
        <v>72</v>
      </c>
    </row>
    <row r="5" spans="1:4" ht="12.75">
      <c r="A5" s="79"/>
      <c r="B5" s="80" t="s">
        <v>41</v>
      </c>
      <c r="C5" s="80" t="s">
        <v>42</v>
      </c>
      <c r="D5" s="80" t="s">
        <v>8</v>
      </c>
    </row>
    <row r="6" spans="1:4" ht="12.75">
      <c r="A6" s="65" t="s">
        <v>29</v>
      </c>
      <c r="B6" s="25">
        <v>0</v>
      </c>
      <c r="C6" s="18">
        <v>0</v>
      </c>
      <c r="D6" s="18">
        <v>0</v>
      </c>
    </row>
    <row r="7" spans="1:4" ht="12.75">
      <c r="A7" s="65" t="s">
        <v>24</v>
      </c>
      <c r="B7" s="65">
        <v>157500</v>
      </c>
      <c r="C7" s="81">
        <v>0</v>
      </c>
      <c r="D7" s="65">
        <f>SUM(B7:C7)</f>
        <v>157500</v>
      </c>
    </row>
    <row r="8" spans="1:4" ht="12.75">
      <c r="A8" s="65" t="s">
        <v>43</v>
      </c>
      <c r="B8" s="18">
        <v>0</v>
      </c>
      <c r="C8" s="18">
        <v>0</v>
      </c>
      <c r="D8" s="18">
        <v>0</v>
      </c>
    </row>
    <row r="9" spans="1:4" ht="12.75">
      <c r="A9" s="65" t="s">
        <v>44</v>
      </c>
      <c r="B9" s="18">
        <v>0</v>
      </c>
      <c r="C9" s="18">
        <v>0</v>
      </c>
      <c r="D9" s="18">
        <v>0</v>
      </c>
    </row>
    <row r="10" spans="1:4" ht="12.75">
      <c r="A10" s="65" t="s">
        <v>45</v>
      </c>
      <c r="B10" s="18">
        <v>0</v>
      </c>
      <c r="C10" s="18">
        <v>0</v>
      </c>
      <c r="D10" s="18">
        <v>0</v>
      </c>
    </row>
    <row r="11" spans="1:4" ht="12.75">
      <c r="A11" s="82" t="s">
        <v>46</v>
      </c>
      <c r="B11" s="82">
        <f>SUM(B6:B10)</f>
        <v>157500</v>
      </c>
      <c r="C11" s="82">
        <f>SUM(C6:C10)</f>
        <v>0</v>
      </c>
      <c r="D11" s="82">
        <f>SUM(D6:D10)</f>
        <v>157500</v>
      </c>
    </row>
    <row r="13" ht="12.75">
      <c r="A13" s="77" t="s">
        <v>47</v>
      </c>
    </row>
    <row r="14" spans="1:4" ht="12.75">
      <c r="A14" s="97"/>
      <c r="B14" s="93" t="s">
        <v>48</v>
      </c>
      <c r="C14" s="93" t="s">
        <v>49</v>
      </c>
      <c r="D14" s="93" t="s">
        <v>8</v>
      </c>
    </row>
    <row r="15" spans="1:4" ht="12.75">
      <c r="A15" s="18" t="s">
        <v>29</v>
      </c>
      <c r="B15" s="137">
        <v>435501</v>
      </c>
      <c r="C15" s="65">
        <v>440000</v>
      </c>
      <c r="D15" s="65">
        <f>SUM(B15:C15)</f>
        <v>875501</v>
      </c>
    </row>
    <row r="16" spans="1:4" ht="12.75">
      <c r="A16" s="125" t="s">
        <v>24</v>
      </c>
      <c r="B16" s="138">
        <v>0</v>
      </c>
      <c r="C16" s="85">
        <v>100000</v>
      </c>
      <c r="D16" s="139">
        <f>SUM(B16:C16)</f>
        <v>100000</v>
      </c>
    </row>
    <row r="17" spans="1:4" ht="12.75">
      <c r="A17" s="18" t="s">
        <v>43</v>
      </c>
      <c r="B17" s="18"/>
      <c r="C17" s="65">
        <v>15559</v>
      </c>
      <c r="D17" s="65">
        <f>SUM(B17:C17)</f>
        <v>15559</v>
      </c>
    </row>
    <row r="18" spans="1:4" ht="12.75">
      <c r="A18" s="18" t="s">
        <v>44</v>
      </c>
      <c r="B18" s="18"/>
      <c r="C18" s="65">
        <v>11516</v>
      </c>
      <c r="D18" s="88">
        <f>SUM(B18:C18)</f>
        <v>11516</v>
      </c>
    </row>
    <row r="19" spans="1:4" ht="12.75">
      <c r="A19" s="18" t="s">
        <v>45</v>
      </c>
      <c r="B19" s="18"/>
      <c r="C19" s="65">
        <v>13709</v>
      </c>
      <c r="D19" s="65">
        <f>SUM(B19:C19)</f>
        <v>13709</v>
      </c>
    </row>
    <row r="20" spans="1:4" ht="12.75">
      <c r="A20" s="82" t="s">
        <v>46</v>
      </c>
      <c r="B20" s="82">
        <f>SUM(B15:B19)</f>
        <v>435501</v>
      </c>
      <c r="C20" s="82">
        <f>SUM(C15:C19)</f>
        <v>580784</v>
      </c>
      <c r="D20" s="82">
        <f>SUM(D15:D19)</f>
        <v>1016285</v>
      </c>
    </row>
    <row r="21" spans="1:4" ht="12.75">
      <c r="A21" s="77"/>
      <c r="B21" s="91"/>
      <c r="C21" s="91"/>
      <c r="D21" s="91"/>
    </row>
    <row r="22" ht="12.75">
      <c r="A22" s="77" t="s">
        <v>53</v>
      </c>
    </row>
    <row r="23" spans="1:4" ht="13.5" thickBot="1">
      <c r="A23" s="97"/>
      <c r="B23" s="93" t="s">
        <v>54</v>
      </c>
      <c r="C23" s="93" t="s">
        <v>55</v>
      </c>
      <c r="D23" s="93" t="s">
        <v>8</v>
      </c>
    </row>
    <row r="24" spans="1:4" ht="17.25" customHeight="1">
      <c r="A24" s="140" t="s">
        <v>29</v>
      </c>
      <c r="B24" s="99">
        <v>285501</v>
      </c>
      <c r="C24" s="99">
        <v>805908</v>
      </c>
      <c r="D24" s="141">
        <f>SUM(B24:C24)</f>
        <v>1091409</v>
      </c>
    </row>
    <row r="25" spans="1:4" ht="9" customHeight="1" thickBot="1">
      <c r="A25" s="142"/>
      <c r="B25" s="102"/>
      <c r="C25" s="103" t="s">
        <v>56</v>
      </c>
      <c r="D25" s="143"/>
    </row>
    <row r="26" spans="1:4" ht="17.25" customHeight="1">
      <c r="A26" s="140" t="s">
        <v>24</v>
      </c>
      <c r="B26" s="105"/>
      <c r="C26" s="85">
        <v>430972</v>
      </c>
      <c r="D26" s="144">
        <f>SUM(B26:C26)</f>
        <v>430972</v>
      </c>
    </row>
    <row r="27" spans="1:4" ht="12" customHeight="1">
      <c r="A27" s="145"/>
      <c r="B27" s="108"/>
      <c r="C27" s="109" t="s">
        <v>57</v>
      </c>
      <c r="D27" s="146"/>
    </row>
    <row r="28" spans="1:4" ht="13.5" thickBot="1">
      <c r="A28" s="142"/>
      <c r="B28" s="111"/>
      <c r="C28" s="103" t="s">
        <v>58</v>
      </c>
      <c r="D28" s="147"/>
    </row>
    <row r="29" spans="1:4" ht="15.75" customHeight="1">
      <c r="A29" s="140" t="s">
        <v>43</v>
      </c>
      <c r="B29" s="113"/>
      <c r="C29" s="85">
        <v>124491</v>
      </c>
      <c r="D29" s="141">
        <f>SUM(B29:C29)</f>
        <v>124491</v>
      </c>
    </row>
    <row r="30" spans="1:4" ht="13.5" thickBot="1">
      <c r="A30" s="142"/>
      <c r="B30" s="102"/>
      <c r="C30" s="103" t="s">
        <v>59</v>
      </c>
      <c r="D30" s="148"/>
    </row>
    <row r="31" spans="1:4" ht="15" customHeight="1">
      <c r="A31" s="140" t="s">
        <v>44</v>
      </c>
      <c r="B31" s="113"/>
      <c r="C31" s="99">
        <v>104918</v>
      </c>
      <c r="D31" s="141">
        <f>SUM(B31:C31)</f>
        <v>104918</v>
      </c>
    </row>
    <row r="32" spans="1:4" ht="13.5" thickBot="1">
      <c r="A32" s="149"/>
      <c r="B32" s="102"/>
      <c r="C32" s="103" t="s">
        <v>60</v>
      </c>
      <c r="D32" s="150"/>
    </row>
    <row r="33" spans="1:4" ht="16.5" customHeight="1">
      <c r="A33" s="140" t="s">
        <v>45</v>
      </c>
      <c r="B33" s="113"/>
      <c r="C33" s="99">
        <v>115711</v>
      </c>
      <c r="D33" s="141">
        <f>SUM(B33:C33)</f>
        <v>115711</v>
      </c>
    </row>
    <row r="34" spans="1:4" ht="9.75" customHeight="1" thickBot="1">
      <c r="A34" s="149"/>
      <c r="B34" s="102"/>
      <c r="C34" s="103" t="s">
        <v>61</v>
      </c>
      <c r="D34" s="148"/>
    </row>
    <row r="35" spans="1:4" ht="12.75">
      <c r="A35" s="117" t="s">
        <v>46</v>
      </c>
      <c r="B35" s="117">
        <f>SUM(B24:B33)</f>
        <v>285501</v>
      </c>
      <c r="C35" s="117">
        <f>SUM(C24:C33)</f>
        <v>1582000</v>
      </c>
      <c r="D35" s="117">
        <f>SUM(D24:D33)</f>
        <v>1867501</v>
      </c>
    </row>
    <row r="36" ht="12.75">
      <c r="A36" s="60"/>
    </row>
    <row r="37" ht="13.5" thickBot="1">
      <c r="A37" s="77" t="s">
        <v>62</v>
      </c>
    </row>
    <row r="38" spans="1:4" ht="13.5" thickBot="1">
      <c r="A38" s="118"/>
      <c r="B38" s="119" t="s">
        <v>63</v>
      </c>
      <c r="C38" s="119" t="s">
        <v>64</v>
      </c>
      <c r="D38" s="120" t="s">
        <v>8</v>
      </c>
    </row>
    <row r="39" spans="1:4" ht="16.5" customHeight="1">
      <c r="A39" s="151" t="s">
        <v>29</v>
      </c>
      <c r="B39" s="113"/>
      <c r="C39" s="99">
        <v>655906</v>
      </c>
      <c r="D39" s="144">
        <f>SUM(B39:C39)</f>
        <v>655906</v>
      </c>
    </row>
    <row r="40" spans="1:4" ht="9" customHeight="1" thickBot="1">
      <c r="A40" s="152"/>
      <c r="B40" s="123"/>
      <c r="C40" s="103" t="s">
        <v>65</v>
      </c>
      <c r="D40" s="153"/>
    </row>
    <row r="41" spans="1:4" ht="16.5" customHeight="1">
      <c r="A41" s="154" t="s">
        <v>24</v>
      </c>
      <c r="B41" s="108"/>
      <c r="C41" s="85">
        <v>163472</v>
      </c>
      <c r="D41" s="146">
        <f>SUM(B41:C41)</f>
        <v>163472</v>
      </c>
    </row>
    <row r="42" spans="1:4" ht="12.75">
      <c r="A42" s="154"/>
      <c r="B42" s="108"/>
      <c r="C42" s="109" t="s">
        <v>66</v>
      </c>
      <c r="D42" s="146"/>
    </row>
    <row r="43" spans="1:4" ht="13.5" thickBot="1">
      <c r="A43" s="152"/>
      <c r="B43" s="111"/>
      <c r="C43" s="103" t="s">
        <v>67</v>
      </c>
      <c r="D43" s="147"/>
    </row>
    <row r="44" spans="1:4" ht="12.75">
      <c r="A44" s="154" t="s">
        <v>43</v>
      </c>
      <c r="B44" s="126"/>
      <c r="C44" s="85">
        <v>108932</v>
      </c>
      <c r="D44" s="146">
        <f>SUM(B44:C44)</f>
        <v>108932</v>
      </c>
    </row>
    <row r="45" spans="1:4" ht="9.75" customHeight="1" thickBot="1">
      <c r="A45" s="154"/>
      <c r="B45" s="126"/>
      <c r="C45" s="109" t="s">
        <v>68</v>
      </c>
      <c r="D45" s="155"/>
    </row>
    <row r="46" spans="1:4" ht="12.75">
      <c r="A46" s="151" t="s">
        <v>44</v>
      </c>
      <c r="B46" s="113"/>
      <c r="C46" s="99">
        <v>93402</v>
      </c>
      <c r="D46" s="128">
        <f>SUM(B46:C46)</f>
        <v>93402</v>
      </c>
    </row>
    <row r="47" spans="1:4" ht="11.25" customHeight="1" thickBot="1">
      <c r="A47" s="156"/>
      <c r="B47" s="102"/>
      <c r="C47" s="130" t="s">
        <v>69</v>
      </c>
      <c r="D47" s="131"/>
    </row>
    <row r="48" spans="1:4" ht="12.75">
      <c r="A48" s="154" t="s">
        <v>45</v>
      </c>
      <c r="B48" s="126"/>
      <c r="C48" s="132">
        <v>102002</v>
      </c>
      <c r="D48" s="133">
        <f>SUM(B48:C48)</f>
        <v>102002</v>
      </c>
    </row>
    <row r="49" spans="1:4" ht="9.75" customHeight="1" thickBot="1">
      <c r="A49" s="156"/>
      <c r="B49" s="102"/>
      <c r="C49" s="134" t="s">
        <v>69</v>
      </c>
      <c r="D49" s="135"/>
    </row>
    <row r="50" spans="1:4" ht="12.75">
      <c r="A50" s="117" t="s">
        <v>46</v>
      </c>
      <c r="B50" s="136">
        <f>SUM(B39:B48)</f>
        <v>0</v>
      </c>
      <c r="C50" s="136">
        <f>SUM(C39:C48)</f>
        <v>1123714</v>
      </c>
      <c r="D50" s="136">
        <f>SUM(D39:D48)</f>
        <v>1123714</v>
      </c>
    </row>
    <row r="51" spans="1:4" s="90" customFormat="1" ht="12.75">
      <c r="A51" s="89"/>
      <c r="B51" s="157"/>
      <c r="C51" s="157"/>
      <c r="D51" s="157"/>
    </row>
    <row r="52" spans="1:4" s="90" customFormat="1" ht="12.75">
      <c r="A52" s="89"/>
      <c r="B52" s="157"/>
      <c r="C52" s="157"/>
      <c r="D52" s="157"/>
    </row>
    <row r="54" spans="1:4" ht="12.75">
      <c r="A54" s="92" t="s">
        <v>50</v>
      </c>
      <c r="B54" s="94"/>
      <c r="C54" s="94"/>
      <c r="D54" s="94"/>
    </row>
    <row r="55" spans="1:4" ht="12.75">
      <c r="A55" s="74" t="s">
        <v>51</v>
      </c>
      <c r="B55" s="65">
        <f>B6+B15+B24+B39</f>
        <v>721002</v>
      </c>
      <c r="C55" s="65">
        <f>C6+C15+C24+C39</f>
        <v>1901814</v>
      </c>
      <c r="D55" s="65">
        <f>SUM(B55:C55)</f>
        <v>2622816</v>
      </c>
    </row>
    <row r="56" spans="1:4" ht="12.75">
      <c r="A56" s="64" t="s">
        <v>24</v>
      </c>
      <c r="B56" s="65">
        <f>B7+B16+B26+B41</f>
        <v>157500</v>
      </c>
      <c r="C56" s="65">
        <f>C7+C16+C26+C41</f>
        <v>694444</v>
      </c>
      <c r="D56" s="65">
        <f>SUM(B56:C56)</f>
        <v>851944</v>
      </c>
    </row>
    <row r="57" spans="1:4" ht="12.75">
      <c r="A57" s="64" t="s">
        <v>43</v>
      </c>
      <c r="B57" s="65">
        <f>B8+B17++B29+B44</f>
        <v>0</v>
      </c>
      <c r="C57" s="65">
        <f>C8+C17++C29+C44</f>
        <v>248982</v>
      </c>
      <c r="D57" s="65">
        <f>SUM(B57:C57)</f>
        <v>248982</v>
      </c>
    </row>
    <row r="58" spans="1:4" ht="12.75">
      <c r="A58" s="64" t="s">
        <v>44</v>
      </c>
      <c r="B58" s="65">
        <f>B9+B18++B31+B46</f>
        <v>0</v>
      </c>
      <c r="C58" s="65">
        <f>C9+C18++C31+C46</f>
        <v>209836</v>
      </c>
      <c r="D58" s="65">
        <f>SUM(B58:C58)</f>
        <v>209836</v>
      </c>
    </row>
    <row r="59" spans="1:4" ht="12.75">
      <c r="A59" s="64" t="s">
        <v>45</v>
      </c>
      <c r="B59" s="65">
        <f>B10+B19++B33+B48</f>
        <v>0</v>
      </c>
      <c r="C59" s="65">
        <f>C10+C19++C33+C48</f>
        <v>231422</v>
      </c>
      <c r="D59" s="65">
        <f>SUM(B59:C59)</f>
        <v>231422</v>
      </c>
    </row>
    <row r="60" spans="1:4" ht="12.75">
      <c r="A60" s="82" t="s">
        <v>52</v>
      </c>
      <c r="B60" s="82">
        <f>SUM(B55:B59)</f>
        <v>878502</v>
      </c>
      <c r="C60" s="82">
        <f>SUM(C55:C59)</f>
        <v>3286498</v>
      </c>
      <c r="D60" s="82">
        <f>SUM(D55:D59)</f>
        <v>4165000</v>
      </c>
    </row>
    <row r="62" ht="12.75">
      <c r="D62" s="95"/>
    </row>
    <row r="63" ht="12.75">
      <c r="E63" s="95"/>
    </row>
  </sheetData>
  <mergeCells count="18">
    <mergeCell ref="A46:A47"/>
    <mergeCell ref="A48:A49"/>
    <mergeCell ref="A41:A43"/>
    <mergeCell ref="D41:D43"/>
    <mergeCell ref="A44:A45"/>
    <mergeCell ref="D44:D45"/>
    <mergeCell ref="A33:A34"/>
    <mergeCell ref="D33:D34"/>
    <mergeCell ref="A39:A40"/>
    <mergeCell ref="D39:D40"/>
    <mergeCell ref="A29:A30"/>
    <mergeCell ref="D29:D30"/>
    <mergeCell ref="A31:A32"/>
    <mergeCell ref="D31:D32"/>
    <mergeCell ref="A24:A25"/>
    <mergeCell ref="D24:D25"/>
    <mergeCell ref="A26:A28"/>
    <mergeCell ref="D26:D28"/>
  </mergeCells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Footer>&amp;C&amp;"Arial CE,Tučné"&amp;11MZ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zdravotnítva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Blahová</dc:creator>
  <cp:keywords/>
  <dc:description/>
  <cp:lastModifiedBy>Eva Blahová</cp:lastModifiedBy>
  <dcterms:created xsi:type="dcterms:W3CDTF">2001-12-04T10:17:51Z</dcterms:created>
  <dcterms:modified xsi:type="dcterms:W3CDTF">2001-12-04T10:21:52Z</dcterms:modified>
  <cp:category/>
  <cp:version/>
  <cp:contentType/>
  <cp:contentStatus/>
</cp:coreProperties>
</file>