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0" windowWidth="15360" windowHeight="8400" activeTab="0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. č. 8" sheetId="8" r:id="rId8"/>
    <sheet name="tab. č. 9" sheetId="9" r:id="rId9"/>
    <sheet name="Tab. č. 10" sheetId="10" r:id="rId10"/>
    <sheet name="tab. č. 12" sheetId="11" r:id="rId11"/>
    <sheet name="Tab. č. 13" sheetId="12" r:id="rId12"/>
    <sheet name="Tab č. 14" sheetId="13" r:id="rId13"/>
    <sheet name="Tab. č. 15" sheetId="14" r:id="rId14"/>
    <sheet name="Tab. č. 16" sheetId="15" r:id="rId15"/>
  </sheets>
  <definedNames/>
  <calcPr fullCalcOnLoad="1"/>
</workbook>
</file>

<file path=xl/sharedStrings.xml><?xml version="1.0" encoding="utf-8"?>
<sst xmlns="http://schemas.openxmlformats.org/spreadsheetml/2006/main" count="651" uniqueCount="407">
  <si>
    <t>§ 4 písm. k) a l) zákona č. 314/2001 Z. z. a § 5 vyhlášky Ministerstva vnútra SR č. 478/2008 Z. z.</t>
  </si>
  <si>
    <t xml:space="preserve">Absentuje projekt protipožiarnej bezpečnosti stavieb (pôvodná technická správa požiarnej ochrany) – zmena užívania objektov pôvodného ústavu na nemocnicu.
</t>
  </si>
  <si>
    <t xml:space="preserve">Stavebnotechnické  a  dispozično-prevádzkové riešenie objektu Veliteľská budova, objekt „F“ a objekt „N “ nespĺňa požiadavky z hľadiska protipožiarnej bezpečnosti stavieb nakoľko nie sú špecialistom požiarnej ochrany vypracované projektové dokumentácie z hľadiska ich protipožiarnej bezpečnosti. Objekty sú navzájom komunikačne prepojené a nie sú od seba oddelené požiarnymi uzávermi otvorov (požiarnymi dverami), ktoré zabraňujú prieniku toxických splodín pri horení a sálavému teplu z jedného objektu do druhého. Aj napriek prítomnosti osôb neschopných samostatného pohybu alebo osôb  s obmedzenou schopnosťou pohybu a nevyhovujúcich únikových ciest v predovšetkým v objekte „N“ (absencia chránenej únikovej cesty – dostatočne širokého schodiska stavebne oddeleného požiarne deliacimi konštrukciami a požiarnymi uzávermi otvorov od ostatných častí tohto objektu) nie sú objekty „F“ a „N“ vybavené evakuačnými lôžkovými výťahmi. </t>
  </si>
  <si>
    <t>§ 4 písm. k) a l)  zákona č. 314/2001 Z. z. a ustanovenia STN 73 0835 – Požiarna bezpečnosť stavieb – Budovy zdravotníckych zariadení.</t>
  </si>
  <si>
    <t xml:space="preserve">§ 4 písm. f) zákona č. 314/2001 Z. z.
</t>
  </si>
  <si>
    <t>Tabuľka č. 3</t>
  </si>
  <si>
    <t>Tabuľka č. 5</t>
  </si>
  <si>
    <t>Tabuľka č. 6</t>
  </si>
  <si>
    <t>Ústav na výkon trestu odňatia slobody v Dubnici nad Váhom</t>
  </si>
  <si>
    <t>§ 4 písm. k) zákona č. 314/2001 Z. z. a § 5 vyhlášky Ministerstva vnútra SR č. 478/2008 Z. z.</t>
  </si>
  <si>
    <t>§ 4 písm. k) zákona č. 314/2001 Z. z.</t>
  </si>
  <si>
    <t>Ústav na výkon trestu odňatia slobody v Ružomberku</t>
  </si>
  <si>
    <t>Nemocnica pre obvinených a odsúdených a Ústav na výkon trestu odňatia slobody v Trenčíne</t>
  </si>
  <si>
    <t>§ 4 písm. k) zákona č. 314/2001 Z. z.  A § 5 vyhlášky Ministerstva vnútra SR č. 478/2008 Z. z.</t>
  </si>
  <si>
    <t>Ústav na výkon väzby a Ústav na výkon trestu odňatia slobody v Košiciach</t>
  </si>
  <si>
    <t>Ústav na výkon trestu odňatia slobody a Ústav na výkon väzby v Leopoldove</t>
  </si>
  <si>
    <t>Ústav na výkon trestu odňatia slobody a Ústav na výkon väzby v Levoči</t>
  </si>
  <si>
    <t>Ústav na výkon väzby v Žiline</t>
  </si>
  <si>
    <t>Tabuľka č. 16</t>
  </si>
  <si>
    <t xml:space="preserve">a)Pri užívaní objektu č. 2 Administratívno-prevádzková budova I sa nedodržujú podmienky upravené v schválenom projekte protipožiarnej stavby, skutočný stav je v rozpore s pôvodne schváleným projektom protipožiarnej bezpečnosti stavby – inštalácia osobného výťahu, dispozičné zmeny,  zmeny účelu užívania niektorých priestorov, absentujú požiarne uzávery (požiarne dvere) so zatváracím zariadením v niektorých priestoroch objektu v súlade so schváleným projektom protipožiarnej bezpečnosti stavby a inštalované požiarne uzávery v zhromaždovacej sále sú fyzicky opotrebované (poškodené) a nie sú vybavené zatváracím zariadením                                     </t>
  </si>
  <si>
    <t xml:space="preserve">Akciová spoločnosť       </t>
  </si>
  <si>
    <t xml:space="preserve">Družstvo                 </t>
  </si>
  <si>
    <t xml:space="preserve">Štátny podnik            </t>
  </si>
  <si>
    <t xml:space="preserve">Národná banka Slovenska  </t>
  </si>
  <si>
    <t xml:space="preserve">Rozpočtová organizácia   </t>
  </si>
  <si>
    <t xml:space="preserve">Príspevková organizácia  </t>
  </si>
  <si>
    <t xml:space="preserve">Zahraničná osoba         </t>
  </si>
  <si>
    <t xml:space="preserve">Cirkevná organizácia     </t>
  </si>
  <si>
    <t>1  -  9</t>
  </si>
  <si>
    <t>10  -  49</t>
  </si>
  <si>
    <t>50  -  249</t>
  </si>
  <si>
    <t>250 a viac</t>
  </si>
  <si>
    <t>Spoločnosť s ručením obmedzeným</t>
  </si>
  <si>
    <t>Verejná obchodná spoločnosť</t>
  </si>
  <si>
    <t>Združenie (zväz, spolok...)</t>
  </si>
  <si>
    <t>Záujmové združenie právnických osôb</t>
  </si>
  <si>
    <t>Fyzické osoby spolu</t>
  </si>
  <si>
    <t>Nadácia</t>
  </si>
  <si>
    <t xml:space="preserve">Počet kontrolovaných subjektov  </t>
  </si>
  <si>
    <t>Právna forma subjektu</t>
  </si>
  <si>
    <t>Nezisková organizácia</t>
  </si>
  <si>
    <t>Verejnoprávna inštitúcia</t>
  </si>
  <si>
    <t xml:space="preserve">Spoločenstvá vlastníkov pozemkov, bytov a pod. </t>
  </si>
  <si>
    <t xml:space="preserve">Krajský a okresný úrad  </t>
  </si>
  <si>
    <t xml:space="preserve">Obec (obecný úrad), mesto (mestský úrad)     </t>
  </si>
  <si>
    <t>Samosprávny kraj (úrad samosprávneho kraja)</t>
  </si>
  <si>
    <t>Komanditná spoločnosť</t>
  </si>
  <si>
    <t xml:space="preserve">Iné          </t>
  </si>
  <si>
    <t>Spolu</t>
  </si>
  <si>
    <t>spolu</t>
  </si>
  <si>
    <t>Tabuľka č. 1</t>
  </si>
  <si>
    <r>
      <t>rozdelenie podľa počtu zamestnancov</t>
    </r>
    <r>
      <rPr>
        <vertAlign val="superscript"/>
        <sz val="11"/>
        <rFont val="Times New Roman CE"/>
        <family val="0"/>
      </rPr>
      <t>*)</t>
    </r>
  </si>
  <si>
    <r>
      <t xml:space="preserve">*) </t>
    </r>
    <r>
      <rPr>
        <sz val="10"/>
        <rFont val="Times New Roman CE"/>
        <family val="0"/>
      </rPr>
      <t>len počet príslušníkov ZVJS a zamestnancov ZVJS</t>
    </r>
  </si>
  <si>
    <t>III.</t>
  </si>
  <si>
    <t>Kód</t>
  </si>
  <si>
    <t xml:space="preserve"> B O Z P</t>
  </si>
  <si>
    <t>P o č e t</t>
  </si>
  <si>
    <t>% porovnania</t>
  </si>
  <si>
    <t>22/A</t>
  </si>
  <si>
    <t>Previerky stavu BOZP</t>
  </si>
  <si>
    <t>22/B</t>
  </si>
  <si>
    <t>Mimoriadne previerky</t>
  </si>
  <si>
    <t>22/F</t>
  </si>
  <si>
    <t>Následné previerky - kontrola uložených opatrení</t>
  </si>
  <si>
    <t>22/C</t>
  </si>
  <si>
    <t xml:space="preserve">Účasť na kolaudačnom konaní, či zmene užívaní  </t>
  </si>
  <si>
    <t>22/D</t>
  </si>
  <si>
    <t>Vybavovanie sťažností</t>
  </si>
  <si>
    <t>22/E</t>
  </si>
  <si>
    <t xml:space="preserve">Vybavovanie podnetov </t>
  </si>
  <si>
    <t>41/J-47/J</t>
  </si>
  <si>
    <t>Vyšetrovanie udalostí</t>
  </si>
  <si>
    <t>22/K</t>
  </si>
  <si>
    <t>Závažné priemyselné havárie</t>
  </si>
  <si>
    <t>22/I</t>
  </si>
  <si>
    <t xml:space="preserve">Overovanie odbornej spôsobilosti </t>
  </si>
  <si>
    <t>22/H</t>
  </si>
  <si>
    <t>Vyjadrenia k pravidlám BOZP, udeľovanie výnimiek</t>
  </si>
  <si>
    <t>22/G</t>
  </si>
  <si>
    <t xml:space="preserve">Poradenská činnosť </t>
  </si>
  <si>
    <t>P o č e t   v ý k o n o v - BOZP</t>
  </si>
  <si>
    <t>T r h o v ý   d o h ľ a d</t>
  </si>
  <si>
    <t>23/A</t>
  </si>
  <si>
    <t>Previerky podľa plánu práce</t>
  </si>
  <si>
    <t>23/B</t>
  </si>
  <si>
    <t>23/F</t>
  </si>
  <si>
    <t>23/C</t>
  </si>
  <si>
    <t>Účasť na kolaudačnom konaní</t>
  </si>
  <si>
    <t>23/E</t>
  </si>
  <si>
    <t>23/J</t>
  </si>
  <si>
    <t>23/G</t>
  </si>
  <si>
    <t>Poradenská činnosť ostatná</t>
  </si>
  <si>
    <t>P o č e t   v ý k o n o v - trhový dohľad</t>
  </si>
  <si>
    <t>Pracovnoprávne vzťahy</t>
  </si>
  <si>
    <t>24/A</t>
  </si>
  <si>
    <t>24/B</t>
  </si>
  <si>
    <t>24/F</t>
  </si>
  <si>
    <t>24/E</t>
  </si>
  <si>
    <t>24/H</t>
  </si>
  <si>
    <t>Povoľovanie ľahkých prác mladistvých</t>
  </si>
  <si>
    <t>24/G</t>
  </si>
  <si>
    <t>Poradenská činnosť na vyžiadanie</t>
  </si>
  <si>
    <t>P o č e t   v ý k o n o v  - PPV</t>
  </si>
  <si>
    <t xml:space="preserve">Kontrola nelegálneho zamestnania </t>
  </si>
  <si>
    <t>25/A</t>
  </si>
  <si>
    <t>25/B</t>
  </si>
  <si>
    <t>25/F</t>
  </si>
  <si>
    <t>25/E</t>
  </si>
  <si>
    <t>25/J</t>
  </si>
  <si>
    <t>25/G</t>
  </si>
  <si>
    <t>P o č e t   v ý k o n o v - KNZ</t>
  </si>
  <si>
    <t>C e l k o v ý  počet výkonov</t>
  </si>
  <si>
    <t>Prehľad porušení predpisov (nedostatkov) podľa objektov</t>
  </si>
  <si>
    <t>Skupina objektov dozoru</t>
  </si>
  <si>
    <t xml:space="preserve">P o č e t </t>
  </si>
  <si>
    <t>0100</t>
  </si>
  <si>
    <t>Ustanovené pracovné podmienky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</si>
  <si>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</si>
  <si>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</si>
  <si>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</si>
  <si>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</si>
  <si>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</si>
  <si>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</si>
  <si>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</si>
  <si>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</si>
  <si>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</si>
  <si>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</si>
  <si>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</si>
  <si>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</si>
  <si>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</si>
  <si>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</si>
  <si>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</si>
  <si>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</si>
  <si>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</si>
  <si>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</si>
  <si>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</si>
  <si>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</si>
  <si>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</si>
  <si>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</si>
  <si>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1300</t>
  </si>
  <si>
    <t>Trhový dohľad</t>
  </si>
  <si>
    <t>9900</t>
  </si>
  <si>
    <t>Bližšie nešpecifikovaný</t>
  </si>
  <si>
    <t xml:space="preserve"> S   p   o   l   u</t>
  </si>
  <si>
    <t>Prehľad porušení predpisov (nedostatkov) podľa ŠKEČ</t>
  </si>
  <si>
    <t>Názov odvetvia (ŠKEČ)</t>
  </si>
  <si>
    <t>A</t>
  </si>
  <si>
    <t>Poľnohospodárstvo, lesníctvo a rybolov</t>
  </si>
  <si>
    <t>B</t>
  </si>
  <si>
    <t>Ťažba a dobývanie</t>
  </si>
  <si>
    <t>C</t>
  </si>
  <si>
    <t>Priemyselná výroba</t>
  </si>
  <si>
    <t>D</t>
  </si>
  <si>
    <t>Dodávka elektriny, plynu, pary a studeného vzduchu</t>
  </si>
  <si>
    <t>E</t>
  </si>
  <si>
    <t>Dodávka vody; čistenie a odvod odpadových vôd</t>
  </si>
  <si>
    <t>F</t>
  </si>
  <si>
    <t>Stavebníctvo</t>
  </si>
  <si>
    <t>G</t>
  </si>
  <si>
    <t>Veľkoobchod a maloobchod; oprava motorových vozidiel</t>
  </si>
  <si>
    <t>H</t>
  </si>
  <si>
    <t>Doprava a skladovanie</t>
  </si>
  <si>
    <t>I</t>
  </si>
  <si>
    <t>Ubytovacie a stravovacie služby</t>
  </si>
  <si>
    <t>J</t>
  </si>
  <si>
    <t>Informácie a 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</si>
  <si>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</si>
  <si>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</si>
  <si>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</si>
  <si>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</si>
  <si>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</si>
  <si>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</si>
  <si>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</si>
  <si>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</si>
  <si>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</si>
  <si>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 obrana; povinné sociálne zabezpečenie</t>
  </si>
  <si>
    <t>P</t>
  </si>
  <si>
    <t>Vzdelávanie</t>
  </si>
  <si>
    <t>Q</t>
  </si>
  <si>
    <t>Zdravotníctvo a sociálna pomoc</t>
  </si>
  <si>
    <t>R</t>
  </si>
  <si>
    <t>Umenie, zábava a rekreácia</t>
  </si>
  <si>
    <t>S</t>
  </si>
  <si>
    <t>Ostatné činnosti</t>
  </si>
  <si>
    <t xml:space="preserve">Právoplatné pokuty uložené organizáciám </t>
  </si>
  <si>
    <t>Druh činnosti, pri ktorej bola                       pokuta uložená</t>
  </si>
  <si>
    <t>Počet pokút</t>
  </si>
  <si>
    <t>porovn.</t>
  </si>
  <si>
    <t>Sumy pokút v €</t>
  </si>
  <si>
    <t>Násl. previerky - kontrola uložených opatrení</t>
  </si>
  <si>
    <t>Overovanie odbornej spôsobilosti</t>
  </si>
  <si>
    <t xml:space="preserve">S p o l u   pokuty uložené organizáciám </t>
  </si>
  <si>
    <t xml:space="preserve">Právoplatné pokuty uložené fyzickým osobám (jednotlivcom) </t>
  </si>
  <si>
    <t>Násl.previerky - kontrola uložených opatrení</t>
  </si>
  <si>
    <t xml:space="preserve">S p o l u   pokuty uložené jednotlivcom </t>
  </si>
  <si>
    <t>Blokové pokuty</t>
  </si>
  <si>
    <t xml:space="preserve">Rozdelenie právoplatných pokút podľa druhu výkonu </t>
  </si>
  <si>
    <t>Druh výkonu</t>
  </si>
  <si>
    <t>Kontrola BOZP</t>
  </si>
  <si>
    <t>Kontrola PPV</t>
  </si>
  <si>
    <t>Kontrola NZ</t>
  </si>
  <si>
    <t>S p o l u   pokuty uložené jednotlivcom</t>
  </si>
  <si>
    <t xml:space="preserve">Prehľad rozhodnutí orgánu dozoru ZVJS podľa druhu </t>
  </si>
  <si>
    <t>D r u h   r o z h o d n u t i a</t>
  </si>
  <si>
    <t>Počet rozhodnutí</t>
  </si>
  <si>
    <t xml:space="preserve">Zákaz prevádzky VTZ tlakových </t>
  </si>
  <si>
    <t>Zákaz prevádzky VTZ zdvíhacích</t>
  </si>
  <si>
    <t>Zákaz prevádzky VTZ elektrických</t>
  </si>
  <si>
    <t>Zákaz prevádzky ostatných strojov a zariadení</t>
  </si>
  <si>
    <t>Zákaz používania motorového vozidla</t>
  </si>
  <si>
    <t>Zákaz používania výrobných a prevádzkových priestorov</t>
  </si>
  <si>
    <t>Zákaz používania technológie, činnosti</t>
  </si>
  <si>
    <t>Odobratie osvedčenia revízneho technika</t>
  </si>
  <si>
    <t>Zákaz práce nadčas ostatných</t>
  </si>
  <si>
    <t>Zákaz práce pri ručnej manip. s brem. nadlim. hmot. žien</t>
  </si>
  <si>
    <t>Zákaz ostatných prác bez oprávnenia, resp. kvalifikácie</t>
  </si>
  <si>
    <t>Zákaz ostatných prác proti predpisom</t>
  </si>
  <si>
    <t>Práce bez právneho titulu - nelegálne zamestnávanie</t>
  </si>
  <si>
    <t>Zákaz činnosti vodiča</t>
  </si>
  <si>
    <t>Uloženie blokových pokút - počet</t>
  </si>
  <si>
    <t>Právoplatné pokuty organizáciám - počet</t>
  </si>
  <si>
    <t>Právoplatné pokuty jednotlivcom - počet</t>
  </si>
  <si>
    <t>Tabuľka č. 7</t>
  </si>
  <si>
    <t xml:space="preserve">Podiely hlavných skupín zdrojov na celkovom počte SPÚ v organizáciách 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</si>
  <si>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</si>
  <si>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</si>
  <si>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</si>
  <si>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</si>
  <si>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</si>
  <si>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</si>
  <si>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</si>
  <si>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</si>
  <si>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</si>
  <si>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</si>
  <si>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</si>
  <si>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</si>
  <si>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</si>
  <si>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</si>
  <si>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</si>
  <si>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</si>
  <si>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</si>
  <si>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</si>
  <si>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</si>
  <si>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</si>
  <si>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</si>
  <si>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</si>
  <si>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</si>
  <si>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</si>
  <si>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r>
      <t>Zdrojová skupina</t>
    </r>
    <r>
      <rPr>
        <sz val="10"/>
        <color indexed="8"/>
        <rFont val="Times New Roman"/>
        <family val="1"/>
      </rPr>
      <t xml:space="preserve"> (vyhl. SÚBP a SBÚ  č. 111/1975 Zb./vyhl. MPSVR SR č. 500/2006 Z. z.)</t>
    </r>
  </si>
  <si>
    <t>1.-6. nesiac</t>
  </si>
  <si>
    <t>7.-12. mesiac</t>
  </si>
  <si>
    <r>
      <t xml:space="preserve">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Tabuľka č. 9</t>
    </r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</si>
  <si>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</si>
  <si>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</si>
  <si>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</si>
  <si>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</si>
  <si>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</si>
  <si>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</si>
  <si>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</si>
  <si>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</si>
  <si>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</si>
  <si>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</si>
  <si>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</si>
  <si>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</si>
  <si>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</si>
  <si>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</si>
  <si>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</si>
  <si>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r>
      <t xml:space="preserve">Spolu príčiny, za ktoré nesie zodpovednosť zamestnávateľ            </t>
    </r>
    <r>
      <rPr>
        <sz val="10"/>
        <color indexed="8"/>
        <rFont val="Times New Roman"/>
        <family val="1"/>
      </rPr>
      <t xml:space="preserve"> (kódy 1 až 7)</t>
    </r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</si>
  <si>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</si>
  <si>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</si>
  <si>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</si>
  <si>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</si>
  <si>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</si>
  <si>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</si>
  <si>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r>
      <t xml:space="preserve">Spolu príčiny spočívajúce v konaní samotného postihnutého        </t>
    </r>
    <r>
      <rPr>
        <sz val="10"/>
        <color indexed="8"/>
        <rFont val="Times New Roman"/>
        <family val="1"/>
      </rPr>
      <t xml:space="preserve"> (kódy 8 až 10)</t>
    </r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</si>
  <si>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</si>
  <si>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</si>
  <si>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</si>
  <si>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</si>
  <si>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</si>
  <si>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</si>
  <si>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</si>
  <si>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</si>
  <si>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>Spolu iné príčiny</t>
    </r>
    <r>
      <rPr>
        <sz val="10"/>
        <color indexed="8"/>
        <rFont val="Times New Roman"/>
        <family val="1"/>
      </rPr>
      <t xml:space="preserve"> (kódy 11 až 14)</t>
    </r>
  </si>
  <si>
    <r>
      <t xml:space="preserve">Spolu príčiny, za ktoré nesie zodpovednosť zamestnávateľ           </t>
    </r>
    <r>
      <rPr>
        <sz val="10"/>
        <color indexed="8"/>
        <rFont val="Times New Roman"/>
        <family val="1"/>
      </rPr>
      <t xml:space="preserve"> (kódy 1 až 7)</t>
    </r>
  </si>
  <si>
    <t>Tabuľka č. 12</t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</si>
  <si>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</si>
  <si>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</si>
  <si>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</si>
  <si>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</si>
  <si>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Priemyselné škodliviny, horúce látky a predmety, oheň a výbušniny</t>
  </si>
  <si>
    <t>Tabuľka č. 13</t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</si>
  <si>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</si>
  <si>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r>
      <t xml:space="preserve">Spolu príčiny, za ktoré nesie zodpovednosť zamestnávateľ </t>
    </r>
    <r>
      <rPr>
        <sz val="10"/>
        <color indexed="8"/>
        <rFont val="Times New Roman"/>
        <family val="1"/>
      </rPr>
      <t>(kódy 1 až 7)</t>
    </r>
  </si>
  <si>
    <r>
      <t xml:space="preserve">Spolu príčiny spočívajúce v konaní samotného postihnutého </t>
    </r>
    <r>
      <rPr>
        <sz val="10"/>
        <color indexed="8"/>
        <rFont val="Times New Roman"/>
        <family val="1"/>
      </rPr>
      <t>(kódy 8 až 10)</t>
    </r>
  </si>
  <si>
    <r>
      <t xml:space="preserve">Spolu iné príčiny </t>
    </r>
    <r>
      <rPr>
        <sz val="10"/>
        <color indexed="8"/>
        <rFont val="Times New Roman"/>
        <family val="1"/>
      </rPr>
      <t>(kódy 11 až 14)</t>
    </r>
  </si>
  <si>
    <t>Služobný úrad</t>
  </si>
  <si>
    <t>Zamestnanci ZVJS</t>
  </si>
  <si>
    <t>Obvinení / odsúdení</t>
  </si>
  <si>
    <t xml:space="preserve"> </t>
  </si>
  <si>
    <t>GR ZVJS v Bratislave</t>
  </si>
  <si>
    <t>ÚVV v Banskej Bystrici</t>
  </si>
  <si>
    <t>ÚVTOS v Banskej Bystrici - Kráľovej</t>
  </si>
  <si>
    <t>ÚVV v Bratislave</t>
  </si>
  <si>
    <t>ÚVTOS v Dubnici nad Váhom</t>
  </si>
  <si>
    <t>ÚVTOS v Hrnčiarovciach nad Parnou</t>
  </si>
  <si>
    <t>ÚVTOS a ÚVV v Ilave</t>
  </si>
  <si>
    <t>ÚVV a ÚVTOS v Košiciach</t>
  </si>
  <si>
    <t>ÚVTOS v Košiciach - Šaci</t>
  </si>
  <si>
    <t>ÚVTOS a ÚVV v Leopoldove</t>
  </si>
  <si>
    <t>ÚVTOS a ÚVV v Levoči</t>
  </si>
  <si>
    <t>ÚVV v Nitre</t>
  </si>
  <si>
    <t>ÚVTOS v Nitre – Chrenovej</t>
  </si>
  <si>
    <t>ÚVTOS v Ružomberku</t>
  </si>
  <si>
    <t>ÚVTOS pre mladistvých v Sučanoch</t>
  </si>
  <si>
    <t>Nemocnica pre obvinených a odsúdených a ÚVTOS v Trenčíne</t>
  </si>
  <si>
    <t>ÚVTOS v Želiezovciach</t>
  </si>
  <si>
    <t>ÚVV v Žiline</t>
  </si>
  <si>
    <t>CELKOM ZPÚ v ZVJS</t>
  </si>
  <si>
    <t>Tabuľka č. 14</t>
  </si>
  <si>
    <t>ÚVTOS v Banskej Bystrici – Kráľovej</t>
  </si>
  <si>
    <t>ÚVTOS v Košiciach – Šaci</t>
  </si>
  <si>
    <t>ÚVTOS a ÚVV v Levoči</t>
  </si>
  <si>
    <t>ÚVV v Nitre</t>
  </si>
  <si>
    <t>ÚVTOS v Nitre – Chrenovej</t>
  </si>
  <si>
    <t>CELKOM ORPÚ v ZVJS</t>
  </si>
  <si>
    <t>Zistený nedostatok</t>
  </si>
  <si>
    <t>Porušenie všeobecne záväzného právneho predpisu/ interného  predpisu</t>
  </si>
  <si>
    <t>§ 13 ods. 3 zákona č. 124/2006 Z. z.</t>
  </si>
  <si>
    <t>Ústav na výkon trestu odňatia slobody v Hrnčiarovciach nad Parnou</t>
  </si>
  <si>
    <t>Ústav na výkon trestu odňatia slobody a Ústav na výkon väzby v Ilave</t>
  </si>
  <si>
    <t>Ústav na výkon trestu odňatia slobody v Ružomberku</t>
  </si>
  <si>
    <t xml:space="preserve"> Prehľad nedostatkov na úseku bezpečnosti a ochrany zdravia pri výkone štátnej služby a pri práci zistených v služobných úradoch</t>
  </si>
  <si>
    <t>Tabuľka č. 15</t>
  </si>
  <si>
    <t xml:space="preserve">Nemocnica pre obvinených a odsúdených a Ústav na výkon trestu odňatia slobody v Trenčíne </t>
  </si>
  <si>
    <t>Porušenie všeobecne záväzného právneho predpisu/ interného predpisu</t>
  </si>
  <si>
    <t>Ústav na výkon väzby v Banskej Bystrici</t>
  </si>
  <si>
    <t xml:space="preserve">Generálne riaditeľstvo Zboru väzenskej a justičnej stráže v Bratislave </t>
  </si>
  <si>
    <t>Ústav na výkon trestu odňatia slobody v Banskej Bystrici - Kráľovej</t>
  </si>
  <si>
    <t xml:space="preserve">§ 4 písm. k) a l) zákona č. 314/2001 Z. z. o ochrane pred požiarmi v znení neskorších predpisov  a § 85 ods. 1 zákona č. 50/1976 Z. z. Stavebný zákon v znení neskorších predpisov.
§ 5 vyhlášky Ministerstva vnútra SR č. 478/2008 Z. z. o vlastnostiach, konkrétnych podmienkach prevádzkovania a zabezpečenia pravidelnej kontroly požiarneho uzáveru.
</t>
  </si>
  <si>
    <t xml:space="preserve">§ 4 písm. k) a l) zákona č. 314/2001 Z. z. a § 5 vyhlášky Ministerstva vnútra SR č. 478/2008 Z. z.
</t>
  </si>
  <si>
    <t xml:space="preserve">§ 4 písm. k) zákona č. 314/2001 Z. z. a § 5 vyhlášky Ministerstva vnútra SR č. 478/2008 Z. z.
</t>
  </si>
  <si>
    <t xml:space="preserve">§ 10 ods. 4, 5 a § 13 ods. 1 RGR č. 4/2007 o ochrane pred požiarmi v Zbore väzenskej a justičnej stráže
</t>
  </si>
  <si>
    <t>Tabuľka č. 4</t>
  </si>
  <si>
    <t>Tabuľka č. 2</t>
  </si>
  <si>
    <t xml:space="preserve">       Spolu</t>
  </si>
  <si>
    <t>Absencia pôvodnej projektovej dokumentácie stavby, časť riešenie protipožiarnej bezpečnosti stavby.</t>
  </si>
  <si>
    <t>rok 2011</t>
  </si>
  <si>
    <t>Ústav na výkon trestu odňatia slobody v Košiciach - Šaci</t>
  </si>
  <si>
    <t>Ústav na výkon odňatia slobody a Ústav na výkon väzby v Leopoldove</t>
  </si>
  <si>
    <t>§ 13 ods. 3 zákona č. 124/2006 Z. z. a § 3 písm. c) a bod 6. prílohy č. 1 k nariadeniu vlády SR č. 391/2006 Z. z.</t>
  </si>
  <si>
    <t xml:space="preserve">Ústav na výkon trestu odňatia slobody v Želiezovciach </t>
  </si>
  <si>
    <t>Ústav na výkon trestu odňatia slobody v Želiezovciach</t>
  </si>
  <si>
    <t>2011**</t>
  </si>
  <si>
    <t>Zamestnávateľ</t>
  </si>
  <si>
    <t>Počet subjektov kontrolovaných orgánom dozoru ZVJS v roku 2012</t>
  </si>
  <si>
    <t>rok 2012</t>
  </si>
  <si>
    <t>rok 2012/2011</t>
  </si>
  <si>
    <t>Prehľad výkonov orgánu dozoru ZVJS za rok 2012</t>
  </si>
  <si>
    <t>podliehajúcich orgánu dozoru ZVJS v rokoch 2004 - 2012</t>
  </si>
  <si>
    <t>v organizáciach podliehajúcich orgánu dozoru ZVJS v rokoch 2004 - 2012</t>
  </si>
  <si>
    <r>
      <t>a)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Závažné pracovné (služobné) úrazy (ZPÚ): s následkom smrti alebo s ťažkou ujmou na zdraví v roku 2012</t>
    </r>
  </si>
  <si>
    <t>ÚVV a ÚVTOS v Prešove</t>
  </si>
  <si>
    <t xml:space="preserve">nevyhovujúce bleskozvodné zariadenie objektov predmetného ústavu  </t>
  </si>
  <si>
    <t xml:space="preserve">a) v objekte „Hrad“ je na 1. NP sú poškodzované zariadenia signálno-bezpečnostnej techniky v dôsledku nadmernej vlhkosti vyskytujúcej sa v stavebnej konštrukcii                                                                    b) v priestoroch kuchyne pre odsúdených a obvinených a kuchyne pre príslušníkov a zamestnancov je nefunkčné vzduchotechnické zariadenie, čo má za následok poškodzovanie elektrického zariadenia z dôvodu zvýšenej vlhkosti a vznik plesní, ako aj riziko vzniku úrazu na vlhkej dlažbe                                                                              c) havarijný stav na väčšíne objektov v areáli ústavu (napr. výrobné haly, ubytovňa príslušníkov a pod.) </t>
  </si>
  <si>
    <t xml:space="preserve">nevyhovujúca elektrická inštalácia v 14 oddieloch             (4 A,  3B, 4B, D1 a D2 okrem 2D2) objektu „Monoblok ubytovne odsúdených“, vrátane nevyhovujúcich istiacich prvkov a absencie ochranného pospájania v kúpeľniach predmetných oddielov                                                                                                                            </t>
  </si>
  <si>
    <t xml:space="preserve">v objekte „Školské stredisko“ v priestoroch pracovísk ústavu nie je možné otvárať ani rozoberať okná za účelom ich vyčistenia a vetrania priestorov      </t>
  </si>
  <si>
    <t>b) v objekte č. 3 – Väzba 1. časť a v objekte    č. 4 – Väzba 2. časť nie sú v skutočnosti prevedené chránené únikové cesty typu A tak, ako je to požadované v zmysle schváleného projektu protipožiarnej bezpečnosti stavby, pričom chránená úniková cesta z objektu č. 4 neústi priamo na voľné priestranstvo! Požiarne uzávery (požiarne dvere) vedúce do priestorov chránených únikových ciest nie sú vybavené uzatváracím zariadením.</t>
  </si>
  <si>
    <r>
      <t xml:space="preserve">Absencia požiarnych uzáverov vo „Veliteľskom objekte – Administratívna budova“ , časť ubytovňa pre príslušníkov a zasadacia miestnosť s chodbou v časti prístavby k administratívnej budove </t>
    </r>
    <r>
      <rPr>
        <sz val="12"/>
        <color indexed="8"/>
        <rFont val="Times New Roman"/>
        <family val="1"/>
      </rPr>
      <t>v súlade so schváleným projektom protipožiarnej bezpečnosti predmetných stavieb</t>
    </r>
  </si>
  <si>
    <t xml:space="preserve">Absencia pôvodnej projektovej dokumentácie niektorých stavieb vrátane riešenia protipožiarnej bezpečnosti.
</t>
  </si>
  <si>
    <t>Otvorené oddelenie Sabová: objekty č. 5 - č. 8, č. 14 a č. 21 má skutočný účel užívania odlišný od pôvodnej projektovej dokumentácie</t>
  </si>
  <si>
    <t>a) v objekte č. 5, č. 11 a č. 40 opadáva fasádna omietka nad okennými otvormi z najvyššieho podlažia.                   b) v objekte č. 29 (dielne údržby) zateká strešná krytina aj do elektroinštalácie.</t>
  </si>
  <si>
    <t>a) § 6 ods. 1 písm. d) a §13 ods. 3 zákona č. 124/2006 Z. z.                                                                                                                                                                                                                             b) § 13 ods. 3 zákona č. 124/2006 Z. z.</t>
  </si>
  <si>
    <t xml:space="preserve">§ 4 písm. k) a l) zákona č. 314/2001 Z. z. </t>
  </si>
  <si>
    <t xml:space="preserve">a) § 4 písm. k) a l) zákona č. 314/2001 Z. z. a § 85 ods. 1 zákona             č. 50/1976 Z. z.                                                                                            b) § 5 a) zákona č. 314/2001 Z. z. a vyhláška Ministerstva vnútra SR        č. 162/2006 Z. z. 
</t>
  </si>
  <si>
    <t>42 dní v organizáciach podliehajúcich orgánu dozoru ZVJS v rokoch 2004 - 2012</t>
  </si>
  <si>
    <r>
      <t xml:space="preserve">Spolu príčiny spočívajúce v konaní samotného postihnutého             </t>
    </r>
    <r>
      <rPr>
        <sz val="10"/>
        <color indexed="8"/>
        <rFont val="Times New Roman"/>
        <family val="1"/>
      </rPr>
      <t xml:space="preserve"> (kódy 8 až 10)</t>
    </r>
  </si>
  <si>
    <t>Od roku 2011 ZPÚ s PN najmenej 42 dní u obvinených, odsúdených a zamestnancov ZVJS okrem príslušníkov ZVJS</t>
  </si>
  <si>
    <t>Nepoužívanie (nesprávne používanie) predpísaných a pridelených OOPP (prístrojov)</t>
  </si>
  <si>
    <t xml:space="preserve">                                                                                                                                                                       Tabuľka č. 10</t>
  </si>
  <si>
    <r>
      <t>Podiely hlavných skupín zdrojov na celkovom počte ostatných pracovných úrazov/registrovaných pracovných úrazov</t>
    </r>
    <r>
      <rPr>
        <b/>
        <sz val="12"/>
        <color indexed="8"/>
        <rFont val="Times New Roman"/>
        <family val="1"/>
      </rPr>
      <t xml:space="preserve">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2004 – 2012</t>
    </r>
  </si>
  <si>
    <r>
      <t xml:space="preserve"> </t>
    </r>
    <r>
      <rPr>
        <sz val="12"/>
        <rFont val="Times New Roman"/>
        <family val="1"/>
      </rPr>
      <t>Od roku 2011 ostatné registrované pracovné úrazy obvinených, odsúdených a zamestnancov ZVJS okrem príslušníkov ZVJS.</t>
    </r>
  </si>
  <si>
    <t>Poznámka:</t>
  </si>
  <si>
    <r>
      <t xml:space="preserve"> </t>
    </r>
    <r>
      <rPr>
        <sz val="12"/>
        <rFont val="Times New Roman"/>
        <family val="1"/>
      </rPr>
      <t>Od roku 2011 iba ostatné registrované pracovné úrazy obvinených, odsúdených a zamestnancov ZVJS okrem príslušníkov ZVJS.</t>
    </r>
  </si>
  <si>
    <r>
      <t xml:space="preserve">Podiely jednotlivých skupín príčin na celkovom počte ostatných pracovných úrazov/registrovaných pracovných úrazov v organizáciách </t>
    </r>
    <r>
      <rPr>
        <b/>
        <sz val="12"/>
        <rFont val="Times New Roman"/>
        <family val="1"/>
      </rPr>
      <t>podliehajúcich             orgánu dozoru ZVJS</t>
    </r>
    <r>
      <rPr>
        <b/>
        <sz val="12"/>
        <color indexed="8"/>
        <rFont val="Times New Roman"/>
        <family val="1"/>
      </rPr>
      <t xml:space="preserve"> v rokoch 2004 - 2012</t>
    </r>
  </si>
  <si>
    <r>
      <t xml:space="preserve">Podiely jednotlivých skupín príčin na celkovom počte ostatných pracovných úrazov/registrovaných pracovných úrazov v organizáciách </t>
    </r>
    <r>
      <rPr>
        <b/>
        <sz val="12"/>
        <rFont val="Times New Roman"/>
        <family val="1"/>
      </rPr>
      <t>podliehajúcich                   orgánu dozoru ZVJS</t>
    </r>
    <r>
      <rPr>
        <b/>
        <sz val="12"/>
        <color indexed="8"/>
        <rFont val="Times New Roman"/>
        <family val="1"/>
      </rPr>
      <t xml:space="preserve"> v rokoch 2004 - 2012  - pokračovanie</t>
    </r>
  </si>
  <si>
    <t>Ústav na  výkon väzby                  v Bratislave</t>
  </si>
  <si>
    <t xml:space="preserve">staticky narušená obvodová stena objektu "Trafostanica"    v dôsledku zosuvu svahu </t>
  </si>
  <si>
    <r>
      <t xml:space="preserve">a) havarijný stav fasády objektu č. 4 – „Väzenská časť“ hlavne z východnej a južnej strany – niekoľko centimetrové trhliny pri okenných osteniach. Sedlová strecha pokrytá pôvodnou pálenou škridlovou krytinou z roku 1934! Na hrebeni strechy je veľmi popraskaná a zvetraná  a stav sa zhoršuje – nebezpečenstvo pádu a ohrozenia života a majetku                                                                         b) havarijný stav vykazuje aj obvodový múr ústavu z vonkajšej strany - hlavne zo severnej a západnej strany  z dôvodu zvetrania muriva – narušené a na mnohých miestach opadané – ohrozuje aj susednú materskú škôlku. Z vnútornej strany je narušený aj od objektu výrobná hala po strážnu vežu č. 3.                                                              </t>
    </r>
  </si>
  <si>
    <t xml:space="preserve">a) v objekte „Veliteľská budova“ v priestore kuchyne pre príslušníkov a zamestnancov ZVJS je veľmi šmykľavá podlaha z dôvodu nevhodnej podlahovej krytiny a              z dôvodu výskytu vlhkosti a vody aj v dôsledku netesnosti kuchynských zariadení 
b) obvodový múr susediaci s kynologickým strediskom a nehnuteľnosťou vo vlastníctve súkromnej spoločnosti D3D je staticky narušený viditeľnými prasklinami a v zmysle statického posudku, v ktorom sa uvádza nebezpečenstvo pádu múru, je nutné ho stabilizovať
c) v objekte „Veliteľská budova“ v priestoroch určených pre kynologickú službu ústavu je narušená atika strechy vrátane časti fasády objektu a hrozí nebezpečenstvo pádu omietky
</t>
  </si>
  <si>
    <t>Ústav na výkon trestu odňatia slobody pre mladistvých               v Sučanoch</t>
  </si>
  <si>
    <t xml:space="preserve"> Prehľad nedostatkov na úseku bezpečnosti a ochrany zdravia pri výkone štátnej služby a pri práci zistených v služobných úradoch                        - pokračovanie</t>
  </si>
  <si>
    <t>Absentuje požiarny uzáver (požiarne dvere)        v sklade bojovej a operatívnej techniky vo Veliteľskej budove.</t>
  </si>
  <si>
    <t>Prehľad nedostatkov na úseku ochrany pred požiarmi zistených kontrolnou činnosťou v služobných úradoch</t>
  </si>
  <si>
    <t>a) Absencia požiarnych uzáverov (požiarne dvere) so zatváracím zariadením v objektoch ústavu v rámci schválených projektových dokumentácií najmä v ubytovacích priestoroch pre odsúdených (pôvodná technická správa požiarnej ochrany z 05/1980)                           b) Neakcieschopné zariadenie elektrickej požiarnej signalizácie inštalované v objekte  Monobloku ubytovne odsúdených, ktoré vyžadovala schválená projektová dokumentácia.</t>
  </si>
  <si>
    <t xml:space="preserve">Absencia požiarnych uzáverov (požiarne dvere) so zatváracím zariadením v objektoch ústavu najmä  ubytovne odsúdených a obvinených a administratívnej budove, absencia zatváracích zariadení na jestvujúcich požiarnych uzáverov hlavne na ubytovni príslušníkov v rámci požiarnych uzáverov podľa schválenej projektovej  dokumentácie a fyzické opotrebovanie jestvujúcich požiarnych uzáverov v objektoch ústavu, absencia koordinátorov postupného zatvárania dverných krídiel na požiarnych uzáverov 
</t>
  </si>
  <si>
    <t xml:space="preserve">V objekte „Administratívna budova“ v niektorých priestoroch absentujú požiarne uzávery so zatváracím zariadením oproti schválenému projektu protipožiarnej bezpečnosti stavby (napr. miestnosť m. č. 10, č. 18 - č. 29, chodby na 1. NP a miestností ubytovacích buniek na 2. NP ubytovne príslušníkov) </t>
  </si>
  <si>
    <t xml:space="preserve">1. Areál GR ZVJS, Šagátova 1, Bratislava            - užívanie priestorov v objekte č. 2, na ktorý nie je vydané kolaudačné rozhodnutie                     2. Areál Ubytovacieho zariadenia GR ZVJS, Mlynská dolina č. 51 Bratislava                          absencia zatváracích zariadení na inštalovaných požiarnych uzáveroch (požiarnych dverách)        v obytných bunkách a prevádzkových miestnostiach objektu „Ubytovňa B“ a „Ubytovňa C“ v súlade so schváleným projektom protipožiarnej bezpečnosti predmetných stavieb
</t>
  </si>
  <si>
    <t>a) Zmena užívania niektorých miestností vo Veliteľskom objekte, a to napr. priestor 1.NP pôvodne slúžiaca ako šatňa je využívaná po dispozičnej zmene ako prevádzka bufetu so zázemím a z časti ako šatňa pre príslušníkov ZVJS, rovnako sú zaznamenané dispozičné                                                                                                         úpravy oproti pôvodnému stavu aj v priestoroch slúžiacich vedúcemu zmeny. 
Zmena užívania niektorých miestností v objekte č. 4 - „Väzenská časť“, a to napr. na 1.NP miestnosti ako filtre v súčasnosti slúžia po stavebnej úprave ako priestor na zamestnávanie odsúdených a na 5. NP v miestnosti, ktoré pôvodne slúžili ako skladové priestory intendančnej služby  sú po stavebnej úprave využívané ako  priestory na zamestnávanie odsúdených.
b) na hasičskom automobile CAS K 25 je poškodené čerpadlo a výmena - nie je možné čerpať vodu z voľného vodného zdroja a čerpadlo má nedostatočný tlak vody</t>
  </si>
  <si>
    <t xml:space="preserve">v ústave je zriadená protiplynová služba a sú určení používatelia prostriedkov protiplynovej služby, ale nie sú vybavení autonómnymi dýchacími prístrojmi min. 4 ks. 
</t>
  </si>
  <si>
    <t>Len SPÚ (pracovné úrazy s následkom smrti) obvinených, odsúdených a zamestnancov ZVJS okrem príslušníkov ZVJS.</t>
  </si>
  <si>
    <t>Od roku 2011 ZPÚ s PN najmenej 42 dní u obvinených, odsúdených a zamestnancov ZVJS okrem príslušníkov ZVJS.</t>
  </si>
  <si>
    <t>b)  Ostatné registrované pracovné úrazy (ORPÚ) v roku 2012</t>
  </si>
  <si>
    <r>
      <t>Prehľad o počte registrovaných pracovných úrazoch v ZVJS       v roku 2012 podľa služobných úradov</t>
    </r>
    <r>
      <rPr>
        <sz val="12"/>
        <rFont val="Times New Roman"/>
        <family val="1"/>
      </rPr>
      <t xml:space="preserve">
</t>
    </r>
  </si>
  <si>
    <t>Sociálna poisťovňa a zdravotné poisťovne</t>
  </si>
  <si>
    <t xml:space="preserve">Podiely jednotlivých skupín príčin na celkovom počte ŤPÚ/ŤUZ a ZPÚ s DPN najmenej  </t>
  </si>
  <si>
    <t xml:space="preserve">Podiely hlavných skupín zdrojov na celkovom počte ŤPÚ/ŤUZ a ZPÚ s DPN najmenej 42 dní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</si>
</sst>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00"/>
    <numFmt numFmtId="181" formatCode="_-* #\ ##0"/>
    <numFmt numFmtId="182" formatCode="_-* #\ ###\ ##0"/>
    <numFmt numFmtId="183" formatCode="0.000"/>
    <numFmt numFmtId="184" formatCode="0.0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72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Times New Roman"/>
      <family val="1"/>
    </font>
    <font>
      <vertAlign val="superscript"/>
      <sz val="11"/>
      <name val="Times New Roman CE"/>
      <family val="0"/>
    </font>
    <font>
      <vertAlign val="superscript"/>
      <sz val="10"/>
      <name val="Times New Roman CE"/>
      <family val="1"/>
    </font>
    <font>
      <sz val="10"/>
      <name val="Times New Roman CE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b/>
      <u val="single"/>
      <sz val="12"/>
      <name val="Times New Roman CE"/>
      <family val="1"/>
    </font>
    <font>
      <b/>
      <u val="single"/>
      <sz val="11"/>
      <name val="Times New Roman CE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2" fontId="11" fillId="0" borderId="25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80" fontId="8" fillId="0" borderId="27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left" indent="1"/>
    </xf>
    <xf numFmtId="3" fontId="8" fillId="0" borderId="28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0" fontId="8" fillId="0" borderId="14" xfId="0" applyFont="1" applyBorder="1" applyAlignment="1">
      <alignment horizontal="left" indent="1"/>
    </xf>
    <xf numFmtId="3" fontId="10" fillId="0" borderId="3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left" indent="1"/>
    </xf>
    <xf numFmtId="3" fontId="10" fillId="0" borderId="14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80" fontId="8" fillId="0" borderId="13" xfId="0" applyNumberFormat="1" applyFont="1" applyBorder="1" applyAlignment="1">
      <alignment horizontal="centerContinuous"/>
    </xf>
    <xf numFmtId="180" fontId="8" fillId="0" borderId="33" xfId="0" applyNumberFormat="1" applyFont="1" applyBorder="1" applyAlignment="1">
      <alignment horizontal="centerContinuous"/>
    </xf>
    <xf numFmtId="0" fontId="8" fillId="0" borderId="34" xfId="0" applyFont="1" applyBorder="1" applyAlignment="1" applyProtection="1">
      <alignment horizontal="left" indent="1"/>
      <protection/>
    </xf>
    <xf numFmtId="180" fontId="8" fillId="0" borderId="35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left" indent="1"/>
    </xf>
    <xf numFmtId="3" fontId="10" fillId="0" borderId="37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0" fontId="8" fillId="0" borderId="39" xfId="0" applyFont="1" applyBorder="1" applyAlignment="1">
      <alignment horizontal="centerContinuous"/>
    </xf>
    <xf numFmtId="0" fontId="11" fillId="0" borderId="40" xfId="0" applyFont="1" applyBorder="1" applyAlignment="1">
      <alignment/>
    </xf>
    <xf numFmtId="3" fontId="13" fillId="0" borderId="41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81" fontId="11" fillId="0" borderId="42" xfId="0" applyNumberFormat="1" applyFont="1" applyBorder="1" applyAlignment="1">
      <alignment/>
    </xf>
    <xf numFmtId="2" fontId="11" fillId="0" borderId="42" xfId="0" applyNumberFormat="1" applyFont="1" applyBorder="1" applyAlignment="1">
      <alignment/>
    </xf>
    <xf numFmtId="181" fontId="8" fillId="0" borderId="36" xfId="0" applyNumberFormat="1" applyFont="1" applyBorder="1" applyAlignment="1">
      <alignment/>
    </xf>
    <xf numFmtId="181" fontId="8" fillId="0" borderId="14" xfId="0" applyNumberFormat="1" applyFont="1" applyBorder="1" applyAlignment="1">
      <alignment/>
    </xf>
    <xf numFmtId="0" fontId="8" fillId="0" borderId="30" xfId="0" applyFont="1" applyBorder="1" applyAlignment="1">
      <alignment horizontal="left" indent="1"/>
    </xf>
    <xf numFmtId="0" fontId="10" fillId="0" borderId="14" xfId="0" applyFont="1" applyBorder="1" applyAlignment="1">
      <alignment/>
    </xf>
    <xf numFmtId="180" fontId="8" fillId="0" borderId="43" xfId="0" applyNumberFormat="1" applyFont="1" applyBorder="1" applyAlignment="1">
      <alignment horizontal="centerContinuous"/>
    </xf>
    <xf numFmtId="0" fontId="8" fillId="0" borderId="37" xfId="0" applyFont="1" applyBorder="1" applyAlignment="1">
      <alignment horizontal="left" indent="1"/>
    </xf>
    <xf numFmtId="181" fontId="8" fillId="0" borderId="37" xfId="0" applyNumberFormat="1" applyFont="1" applyBorder="1" applyAlignment="1">
      <alignment/>
    </xf>
    <xf numFmtId="181" fontId="11" fillId="0" borderId="41" xfId="0" applyNumberFormat="1" applyFont="1" applyBorder="1" applyAlignment="1">
      <alignment/>
    </xf>
    <xf numFmtId="2" fontId="11" fillId="0" borderId="44" xfId="0" applyNumberFormat="1" applyFont="1" applyBorder="1" applyAlignment="1">
      <alignment/>
    </xf>
    <xf numFmtId="181" fontId="8" fillId="0" borderId="31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181" fontId="8" fillId="0" borderId="34" xfId="0" applyNumberFormat="1" applyFont="1" applyBorder="1" applyAlignment="1">
      <alignment/>
    </xf>
    <xf numFmtId="0" fontId="8" fillId="0" borderId="45" xfId="0" applyFont="1" applyBorder="1" applyAlignment="1">
      <alignment horizontal="left" indent="1"/>
    </xf>
    <xf numFmtId="0" fontId="11" fillId="0" borderId="46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42" xfId="0" applyFont="1" applyBorder="1" applyAlignment="1">
      <alignment horizontal="centerContinuous"/>
    </xf>
    <xf numFmtId="0" fontId="11" fillId="0" borderId="42" xfId="0" applyFont="1" applyBorder="1" applyAlignment="1">
      <alignment/>
    </xf>
    <xf numFmtId="0" fontId="8" fillId="0" borderId="39" xfId="0" applyFont="1" applyBorder="1" applyAlignment="1">
      <alignment/>
    </xf>
    <xf numFmtId="181" fontId="11" fillId="0" borderId="47" xfId="0" applyNumberFormat="1" applyFont="1" applyBorder="1" applyAlignment="1">
      <alignment/>
    </xf>
    <xf numFmtId="2" fontId="11" fillId="0" borderId="44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4" fillId="0" borderId="48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indent="1"/>
    </xf>
    <xf numFmtId="181" fontId="3" fillId="0" borderId="50" xfId="0" applyNumberFormat="1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indent="1"/>
    </xf>
    <xf numFmtId="181" fontId="3" fillId="0" borderId="50" xfId="0" applyNumberFormat="1" applyFont="1" applyBorder="1" applyAlignment="1">
      <alignment horizontal="right"/>
    </xf>
    <xf numFmtId="49" fontId="3" fillId="0" borderId="43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indent="1"/>
    </xf>
    <xf numFmtId="181" fontId="3" fillId="0" borderId="37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 indent="1"/>
    </xf>
    <xf numFmtId="181" fontId="4" fillId="0" borderId="47" xfId="0" applyNumberFormat="1" applyFont="1" applyBorder="1" applyAlignment="1">
      <alignment/>
    </xf>
    <xf numFmtId="4" fontId="4" fillId="0" borderId="44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4" fillId="0" borderId="5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indent="1"/>
    </xf>
    <xf numFmtId="0" fontId="3" fillId="0" borderId="50" xfId="0" applyFont="1" applyBorder="1" applyAlignment="1">
      <alignment horizontal="left" indent="1"/>
    </xf>
    <xf numFmtId="3" fontId="3" fillId="0" borderId="27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left" indent="1"/>
    </xf>
    <xf numFmtId="3" fontId="4" fillId="0" borderId="54" xfId="0" applyNumberFormat="1" applyFont="1" applyBorder="1" applyAlignment="1">
      <alignment/>
    </xf>
    <xf numFmtId="0" fontId="15" fillId="0" borderId="55" xfId="0" applyFont="1" applyBorder="1" applyAlignment="1">
      <alignment horizontal="centerContinuous"/>
    </xf>
    <xf numFmtId="0" fontId="8" fillId="0" borderId="56" xfId="0" applyFont="1" applyBorder="1" applyAlignment="1">
      <alignment horizontal="centerContinuous"/>
    </xf>
    <xf numFmtId="0" fontId="8" fillId="0" borderId="5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182" fontId="3" fillId="0" borderId="60" xfId="0" applyNumberFormat="1" applyFont="1" applyBorder="1" applyAlignment="1">
      <alignment horizontal="right"/>
    </xf>
    <xf numFmtId="182" fontId="3" fillId="0" borderId="61" xfId="0" applyNumberFormat="1" applyFont="1" applyBorder="1" applyAlignment="1">
      <alignment horizontal="right"/>
    </xf>
    <xf numFmtId="182" fontId="3" fillId="0" borderId="29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3" fontId="4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182" fontId="4" fillId="0" borderId="63" xfId="0" applyNumberFormat="1" applyFont="1" applyBorder="1" applyAlignment="1">
      <alignment horizontal="center"/>
    </xf>
    <xf numFmtId="182" fontId="4" fillId="0" borderId="63" xfId="0" applyNumberFormat="1" applyFont="1" applyBorder="1" applyAlignment="1">
      <alignment/>
    </xf>
    <xf numFmtId="182" fontId="4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67" xfId="0" applyFont="1" applyBorder="1" applyAlignment="1">
      <alignment/>
    </xf>
    <xf numFmtId="0" fontId="3" fillId="0" borderId="56" xfId="0" applyFont="1" applyBorder="1" applyAlignment="1">
      <alignment horizontal="centerContinuous"/>
    </xf>
    <xf numFmtId="0" fontId="3" fillId="0" borderId="57" xfId="0" applyFont="1" applyBorder="1" applyAlignment="1">
      <alignment horizontal="centerContinuous"/>
    </xf>
    <xf numFmtId="181" fontId="3" fillId="0" borderId="60" xfId="0" applyNumberFormat="1" applyFont="1" applyBorder="1" applyAlignment="1">
      <alignment horizontal="right"/>
    </xf>
    <xf numFmtId="181" fontId="3" fillId="0" borderId="61" xfId="0" applyNumberFormat="1" applyFont="1" applyBorder="1" applyAlignment="1">
      <alignment horizontal="right"/>
    </xf>
    <xf numFmtId="0" fontId="4" fillId="0" borderId="68" xfId="0" applyFont="1" applyBorder="1" applyAlignment="1">
      <alignment horizontal="left" indent="1"/>
    </xf>
    <xf numFmtId="0" fontId="4" fillId="0" borderId="69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81" fontId="4" fillId="0" borderId="69" xfId="0" applyNumberFormat="1" applyFont="1" applyBorder="1" applyAlignment="1">
      <alignment horizontal="right"/>
    </xf>
    <xf numFmtId="182" fontId="4" fillId="0" borderId="24" xfId="0" applyNumberFormat="1" applyFont="1" applyBorder="1" applyAlignment="1">
      <alignment horizontal="center"/>
    </xf>
    <xf numFmtId="181" fontId="4" fillId="0" borderId="63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4" fillId="0" borderId="70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3" fillId="0" borderId="33" xfId="0" applyFont="1" applyBorder="1" applyAlignment="1">
      <alignment horizontal="left" indent="1"/>
    </xf>
    <xf numFmtId="0" fontId="3" fillId="0" borderId="71" xfId="0" applyFont="1" applyBorder="1" applyAlignment="1">
      <alignment horizontal="center"/>
    </xf>
    <xf numFmtId="182" fontId="3" fillId="0" borderId="71" xfId="0" applyNumberFormat="1" applyFont="1" applyBorder="1" applyAlignment="1">
      <alignment horizontal="right"/>
    </xf>
    <xf numFmtId="0" fontId="4" fillId="0" borderId="72" xfId="0" applyFont="1" applyBorder="1" applyAlignment="1">
      <alignment horizontal="left" indent="1"/>
    </xf>
    <xf numFmtId="0" fontId="4" fillId="0" borderId="73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73" xfId="0" applyNumberFormat="1" applyFont="1" applyBorder="1" applyAlignment="1">
      <alignment horizontal="right"/>
    </xf>
    <xf numFmtId="182" fontId="4" fillId="0" borderId="12" xfId="0" applyNumberFormat="1" applyFont="1" applyBorder="1" applyAlignment="1">
      <alignment horizontal="right"/>
    </xf>
    <xf numFmtId="3" fontId="3" fillId="0" borderId="71" xfId="0" applyNumberFormat="1" applyFont="1" applyBorder="1" applyAlignment="1">
      <alignment horizontal="center"/>
    </xf>
    <xf numFmtId="182" fontId="3" fillId="0" borderId="32" xfId="0" applyNumberFormat="1" applyFont="1" applyBorder="1" applyAlignment="1">
      <alignment horizontal="center"/>
    </xf>
    <xf numFmtId="0" fontId="4" fillId="0" borderId="74" xfId="0" applyFont="1" applyBorder="1" applyAlignment="1">
      <alignment horizontal="left" indent="1"/>
    </xf>
    <xf numFmtId="0" fontId="4" fillId="0" borderId="50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182" fontId="4" fillId="0" borderId="50" xfId="0" applyNumberFormat="1" applyFont="1" applyBorder="1" applyAlignment="1">
      <alignment horizontal="right"/>
    </xf>
    <xf numFmtId="182" fontId="4" fillId="0" borderId="2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54" xfId="0" applyFont="1" applyBorder="1" applyAlignment="1">
      <alignment horizontal="centerContinuous"/>
    </xf>
    <xf numFmtId="0" fontId="4" fillId="0" borderId="47" xfId="0" applyFont="1" applyBorder="1" applyAlignment="1">
      <alignment horizontal="centerContinuous"/>
    </xf>
    <xf numFmtId="2" fontId="4" fillId="0" borderId="76" xfId="0" applyNumberFormat="1" applyFont="1" applyBorder="1" applyAlignment="1">
      <alignment horizontal="center"/>
    </xf>
    <xf numFmtId="3" fontId="3" fillId="0" borderId="77" xfId="0" applyNumberFormat="1" applyFont="1" applyBorder="1" applyAlignment="1">
      <alignment horizontal="right"/>
    </xf>
    <xf numFmtId="3" fontId="3" fillId="0" borderId="78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181" fontId="4" fillId="0" borderId="76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76" xfId="0" applyNumberFormat="1" applyFont="1" applyBorder="1" applyAlignment="1">
      <alignment horizontal="right"/>
    </xf>
    <xf numFmtId="3" fontId="8" fillId="0" borderId="76" xfId="0" applyNumberFormat="1" applyFont="1" applyBorder="1" applyAlignment="1">
      <alignment/>
    </xf>
    <xf numFmtId="3" fontId="3" fillId="0" borderId="57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1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left" vertical="top" wrapText="1"/>
    </xf>
    <xf numFmtId="0" fontId="18" fillId="33" borderId="16" xfId="0" applyFont="1" applyFill="1" applyBorder="1" applyAlignment="1">
      <alignment horizontal="right" vertical="top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8" fillId="33" borderId="14" xfId="0" applyFont="1" applyFill="1" applyBorder="1" applyAlignment="1">
      <alignment horizontal="right" vertical="top" wrapText="1"/>
    </xf>
    <xf numFmtId="0" fontId="18" fillId="33" borderId="14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8" fillId="0" borderId="36" xfId="0" applyFont="1" applyBorder="1" applyAlignment="1">
      <alignment horizontal="center" vertical="top" wrapText="1"/>
    </xf>
    <xf numFmtId="1" fontId="8" fillId="0" borderId="16" xfId="0" applyNumberFormat="1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" fontId="18" fillId="33" borderId="14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left" vertical="top" wrapText="1"/>
    </xf>
    <xf numFmtId="1" fontId="18" fillId="33" borderId="34" xfId="0" applyNumberFormat="1" applyFont="1" applyFill="1" applyBorder="1" applyAlignment="1">
      <alignment horizontal="center" vertical="center"/>
    </xf>
    <xf numFmtId="1" fontId="18" fillId="33" borderId="16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" fontId="18" fillId="33" borderId="80" xfId="0" applyNumberFormat="1" applyFont="1" applyFill="1" applyBorder="1" applyAlignment="1">
      <alignment horizontal="center" vertical="center" wrapText="1"/>
    </xf>
    <xf numFmtId="1" fontId="18" fillId="33" borderId="14" xfId="0" applyNumberFormat="1" applyFont="1" applyFill="1" applyBorder="1" applyAlignment="1">
      <alignment horizontal="center" vertical="center" wrapText="1"/>
    </xf>
    <xf numFmtId="1" fontId="18" fillId="33" borderId="34" xfId="0" applyNumberFormat="1" applyFont="1" applyFill="1" applyBorder="1" applyAlignment="1">
      <alignment horizontal="center" vertical="center" wrapText="1"/>
    </xf>
    <xf numFmtId="1" fontId="18" fillId="33" borderId="16" xfId="0" applyNumberFormat="1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left" vertical="top" wrapText="1"/>
    </xf>
    <xf numFmtId="3" fontId="19" fillId="0" borderId="79" xfId="0" applyNumberFormat="1" applyFont="1" applyBorder="1" applyAlignment="1">
      <alignment horizontal="center" wrapText="1"/>
    </xf>
    <xf numFmtId="0" fontId="19" fillId="0" borderId="31" xfId="0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0" fontId="19" fillId="0" borderId="50" xfId="0" applyFont="1" applyBorder="1" applyAlignment="1">
      <alignment horizontal="left" vertical="top" wrapText="1"/>
    </xf>
    <xf numFmtId="3" fontId="19" fillId="0" borderId="18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 vertical="top" wrapText="1"/>
    </xf>
    <xf numFmtId="3" fontId="19" fillId="0" borderId="81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/>
    </xf>
    <xf numFmtId="0" fontId="18" fillId="34" borderId="16" xfId="0" applyFont="1" applyFill="1" applyBorder="1" applyAlignment="1">
      <alignment horizontal="right" vertical="top" wrapText="1"/>
    </xf>
    <xf numFmtId="0" fontId="18" fillId="34" borderId="16" xfId="0" applyFont="1" applyFill="1" applyBorder="1" applyAlignment="1">
      <alignment horizontal="left" vertical="top" wrapText="1"/>
    </xf>
    <xf numFmtId="3" fontId="18" fillId="34" borderId="36" xfId="0" applyNumberFormat="1" applyFont="1" applyFill="1" applyBorder="1" applyAlignment="1">
      <alignment horizontal="center" wrapText="1"/>
    </xf>
    <xf numFmtId="3" fontId="18" fillId="34" borderId="16" xfId="0" applyNumberFormat="1" applyFont="1" applyFill="1" applyBorder="1" applyAlignment="1">
      <alignment horizontal="center" wrapText="1"/>
    </xf>
    <xf numFmtId="184" fontId="18" fillId="34" borderId="16" xfId="0" applyNumberFormat="1" applyFont="1" applyFill="1" applyBorder="1" applyAlignment="1">
      <alignment horizontal="center" wrapText="1"/>
    </xf>
    <xf numFmtId="3" fontId="19" fillId="0" borderId="79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3" fontId="18" fillId="33" borderId="80" xfId="0" applyNumberFormat="1" applyFont="1" applyFill="1" applyBorder="1" applyAlignment="1">
      <alignment horizontal="center" vertical="center"/>
    </xf>
    <xf numFmtId="3" fontId="18" fillId="33" borderId="14" xfId="0" applyNumberFormat="1" applyFont="1" applyFill="1" applyBorder="1" applyAlignment="1">
      <alignment horizontal="center" vertical="center"/>
    </xf>
    <xf numFmtId="2" fontId="18" fillId="33" borderId="14" xfId="0" applyNumberFormat="1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3" fontId="18" fillId="33" borderId="34" xfId="0" applyNumberFormat="1" applyFont="1" applyFill="1" applyBorder="1" applyAlignment="1">
      <alignment horizontal="center" vertical="center"/>
    </xf>
    <xf numFmtId="2" fontId="18" fillId="33" borderId="34" xfId="0" applyNumberFormat="1" applyFont="1" applyFill="1" applyBorder="1" applyAlignment="1">
      <alignment horizontal="center" vertical="center"/>
    </xf>
    <xf numFmtId="3" fontId="18" fillId="33" borderId="16" xfId="0" applyNumberFormat="1" applyFont="1" applyFill="1" applyBorder="1" applyAlignment="1">
      <alignment horizontal="center" vertical="center"/>
    </xf>
    <xf numFmtId="184" fontId="18" fillId="33" borderId="16" xfId="0" applyNumberFormat="1" applyFont="1" applyFill="1" applyBorder="1" applyAlignment="1">
      <alignment horizontal="center" vertical="center"/>
    </xf>
    <xf numFmtId="0" fontId="8" fillId="0" borderId="82" xfId="0" applyFont="1" applyBorder="1" applyAlignment="1">
      <alignment/>
    </xf>
    <xf numFmtId="0" fontId="27" fillId="0" borderId="83" xfId="0" applyFont="1" applyBorder="1" applyAlignment="1">
      <alignment horizontal="center" vertical="top" wrapText="1"/>
    </xf>
    <xf numFmtId="0" fontId="0" fillId="0" borderId="84" xfId="0" applyBorder="1" applyAlignment="1">
      <alignment vertical="top" wrapText="1"/>
    </xf>
    <xf numFmtId="0" fontId="27" fillId="0" borderId="85" xfId="0" applyFont="1" applyBorder="1" applyAlignment="1">
      <alignment horizontal="center" vertical="top" wrapText="1"/>
    </xf>
    <xf numFmtId="0" fontId="0" fillId="0" borderId="57" xfId="0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0" fontId="29" fillId="0" borderId="84" xfId="0" applyFont="1" applyBorder="1" applyAlignment="1">
      <alignment vertical="top" wrapText="1"/>
    </xf>
    <xf numFmtId="0" fontId="29" fillId="0" borderId="57" xfId="0" applyFont="1" applyBorder="1" applyAlignment="1">
      <alignment horizontal="right" vertical="top" wrapText="1"/>
    </xf>
    <xf numFmtId="0" fontId="27" fillId="0" borderId="84" xfId="0" applyFont="1" applyBorder="1" applyAlignment="1">
      <alignment vertical="top" wrapText="1"/>
    </xf>
    <xf numFmtId="0" fontId="27" fillId="0" borderId="57" xfId="0" applyFont="1" applyBorder="1" applyAlignment="1">
      <alignment horizontal="right" vertical="top" wrapText="1"/>
    </xf>
    <xf numFmtId="0" fontId="26" fillId="0" borderId="76" xfId="0" applyFont="1" applyBorder="1" applyAlignment="1">
      <alignment vertical="top" wrapText="1"/>
    </xf>
    <xf numFmtId="0" fontId="26" fillId="0" borderId="86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0" fillId="0" borderId="0" xfId="0" applyBorder="1" applyAlignment="1">
      <alignment/>
    </xf>
    <xf numFmtId="0" fontId="26" fillId="0" borderId="14" xfId="0" applyFont="1" applyBorder="1" applyAlignment="1">
      <alignment horizontal="left" vertical="top" wrapText="1"/>
    </xf>
    <xf numFmtId="0" fontId="26" fillId="0" borderId="36" xfId="0" applyFont="1" applyBorder="1" applyAlignment="1">
      <alignment vertical="top" wrapText="1"/>
    </xf>
    <xf numFmtId="0" fontId="30" fillId="0" borderId="36" xfId="0" applyFont="1" applyBorder="1" applyAlignment="1">
      <alignment vertical="top" wrapText="1"/>
    </xf>
    <xf numFmtId="0" fontId="26" fillId="0" borderId="39" xfId="0" applyFont="1" applyBorder="1" applyAlignment="1">
      <alignment vertical="top" wrapText="1"/>
    </xf>
    <xf numFmtId="2" fontId="8" fillId="0" borderId="36" xfId="0" applyNumberFormat="1" applyFont="1" applyBorder="1" applyAlignment="1">
      <alignment horizontal="center"/>
    </xf>
    <xf numFmtId="0" fontId="29" fillId="0" borderId="87" xfId="0" applyFont="1" applyBorder="1" applyAlignment="1">
      <alignment vertical="top" wrapText="1"/>
    </xf>
    <xf numFmtId="0" fontId="29" fillId="0" borderId="87" xfId="0" applyFont="1" applyBorder="1" applyAlignment="1">
      <alignment horizontal="right" vertical="top" wrapText="1"/>
    </xf>
    <xf numFmtId="181" fontId="3" fillId="0" borderId="13" xfId="0" applyNumberFormat="1" applyFont="1" applyBorder="1" applyAlignment="1">
      <alignment/>
    </xf>
    <xf numFmtId="181" fontId="3" fillId="0" borderId="88" xfId="0" applyNumberFormat="1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89" xfId="0" applyFont="1" applyBorder="1" applyAlignment="1">
      <alignment horizontal="left" indent="1"/>
    </xf>
    <xf numFmtId="0" fontId="3" fillId="0" borderId="27" xfId="0" applyFont="1" applyBorder="1" applyAlignment="1">
      <alignment horizontal="center"/>
    </xf>
    <xf numFmtId="0" fontId="3" fillId="0" borderId="78" xfId="0" applyFont="1" applyBorder="1" applyAlignment="1">
      <alignment horizontal="left" indent="1"/>
    </xf>
    <xf numFmtId="0" fontId="3" fillId="0" borderId="90" xfId="0" applyFont="1" applyBorder="1" applyAlignment="1">
      <alignment horizontal="left" indent="1"/>
    </xf>
    <xf numFmtId="0" fontId="3" fillId="0" borderId="7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91" xfId="0" applyFont="1" applyBorder="1" applyAlignment="1">
      <alignment horizontal="left" indent="1"/>
    </xf>
    <xf numFmtId="0" fontId="26" fillId="0" borderId="14" xfId="0" applyFont="1" applyBorder="1" applyAlignment="1">
      <alignment horizontal="justify" vertical="top" wrapText="1"/>
    </xf>
    <xf numFmtId="0" fontId="0" fillId="0" borderId="71" xfId="0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92" xfId="0" applyFont="1" applyBorder="1" applyAlignment="1">
      <alignment vertical="top" wrapText="1"/>
    </xf>
    <xf numFmtId="0" fontId="33" fillId="0" borderId="0" xfId="0" applyFont="1" applyAlignment="1">
      <alignment/>
    </xf>
    <xf numFmtId="0" fontId="7" fillId="0" borderId="42" xfId="0" applyFont="1" applyBorder="1" applyAlignment="1">
      <alignment/>
    </xf>
    <xf numFmtId="0" fontId="9" fillId="0" borderId="4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49" fontId="4" fillId="0" borderId="96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97" xfId="0" applyNumberFormat="1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2" fontId="4" fillId="0" borderId="87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8" fillId="0" borderId="66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67" xfId="0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4" fillId="0" borderId="70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80" xfId="0" applyFont="1" applyBorder="1" applyAlignment="1">
      <alignment horizontal="center" textRotation="90"/>
    </xf>
    <xf numFmtId="0" fontId="4" fillId="0" borderId="99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wrapText="1"/>
    </xf>
    <xf numFmtId="0" fontId="0" fillId="0" borderId="43" xfId="0" applyBorder="1" applyAlignment="1">
      <alignment wrapText="1"/>
    </xf>
    <xf numFmtId="49" fontId="4" fillId="0" borderId="77" xfId="0" applyNumberFormat="1" applyFont="1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0" fontId="3" fillId="0" borderId="39" xfId="0" applyFont="1" applyBorder="1" applyAlignment="1">
      <alignment horizontal="left"/>
    </xf>
    <xf numFmtId="0" fontId="0" fillId="0" borderId="86" xfId="0" applyBorder="1" applyAlignment="1">
      <alignment/>
    </xf>
    <xf numFmtId="0" fontId="3" fillId="0" borderId="54" xfId="0" applyFont="1" applyBorder="1" applyAlignment="1">
      <alignment horizontal="left" vertical="center" indent="2"/>
    </xf>
    <xf numFmtId="0" fontId="0" fillId="0" borderId="44" xfId="0" applyBorder="1" applyAlignment="1">
      <alignment horizontal="left" indent="2"/>
    </xf>
    <xf numFmtId="0" fontId="3" fillId="0" borderId="106" xfId="0" applyFont="1" applyBorder="1" applyAlignment="1">
      <alignment horizontal="left" vertical="center" indent="2"/>
    </xf>
    <xf numFmtId="0" fontId="0" fillId="0" borderId="107" xfId="0" applyBorder="1" applyAlignment="1">
      <alignment horizontal="left" indent="2"/>
    </xf>
    <xf numFmtId="0" fontId="10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108" xfId="0" applyBorder="1" applyAlignment="1">
      <alignment/>
    </xf>
    <xf numFmtId="0" fontId="1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10" fillId="0" borderId="92" xfId="0" applyFont="1" applyBorder="1" applyAlignment="1">
      <alignment/>
    </xf>
    <xf numFmtId="0" fontId="32" fillId="0" borderId="92" xfId="0" applyFont="1" applyBorder="1" applyAlignment="1">
      <alignment/>
    </xf>
    <xf numFmtId="0" fontId="9" fillId="0" borderId="92" xfId="0" applyFont="1" applyBorder="1" applyAlignment="1">
      <alignment/>
    </xf>
    <xf numFmtId="0" fontId="18" fillId="0" borderId="34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99" xfId="0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justify" vertical="center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92" xfId="0" applyFont="1" applyBorder="1" applyAlignment="1">
      <alignment/>
    </xf>
    <xf numFmtId="0" fontId="21" fillId="35" borderId="108" xfId="0" applyFont="1" applyFill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center" textRotation="90" wrapText="1"/>
    </xf>
    <xf numFmtId="0" fontId="18" fillId="0" borderId="80" xfId="0" applyFont="1" applyBorder="1" applyAlignment="1">
      <alignment horizontal="center" vertical="center" textRotation="90" wrapText="1"/>
    </xf>
    <xf numFmtId="0" fontId="18" fillId="0" borderId="99" xfId="0" applyFont="1" applyBorder="1" applyAlignment="1">
      <alignment horizontal="center" vertical="center" textRotation="90" wrapText="1"/>
    </xf>
    <xf numFmtId="0" fontId="18" fillId="0" borderId="9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top" wrapText="1"/>
    </xf>
    <xf numFmtId="0" fontId="29" fillId="0" borderId="87" xfId="0" applyFont="1" applyBorder="1" applyAlignment="1">
      <alignment vertical="top" wrapText="1"/>
    </xf>
    <xf numFmtId="0" fontId="29" fillId="0" borderId="84" xfId="0" applyFont="1" applyBorder="1" applyAlignment="1">
      <alignment vertical="top" wrapText="1"/>
    </xf>
    <xf numFmtId="0" fontId="29" fillId="0" borderId="87" xfId="0" applyFont="1" applyBorder="1" applyAlignment="1">
      <alignment horizontal="right" vertical="top" wrapText="1"/>
    </xf>
    <xf numFmtId="0" fontId="29" fillId="0" borderId="84" xfId="0" applyFont="1" applyBorder="1" applyAlignment="1">
      <alignment horizontal="right" vertical="top" wrapText="1"/>
    </xf>
    <xf numFmtId="0" fontId="17" fillId="0" borderId="31" xfId="0" applyFont="1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7" fillId="0" borderId="27" xfId="0" applyFont="1" applyBorder="1" applyAlignment="1">
      <alignment horizontal="left" vertical="top" wrapText="1" indent="2"/>
    </xf>
    <xf numFmtId="0" fontId="27" fillId="0" borderId="90" xfId="0" applyFont="1" applyBorder="1" applyAlignment="1">
      <alignment horizontal="left" vertical="top" wrapText="1" indent="2"/>
    </xf>
    <xf numFmtId="0" fontId="27" fillId="0" borderId="95" xfId="0" applyFont="1" applyBorder="1" applyAlignment="1">
      <alignment horizontal="left" vertical="top" wrapText="1" indent="2"/>
    </xf>
    <xf numFmtId="0" fontId="27" fillId="0" borderId="55" xfId="0" applyFont="1" applyBorder="1" applyAlignment="1">
      <alignment horizontal="left" vertical="top" wrapText="1" indent="2"/>
    </xf>
    <xf numFmtId="0" fontId="27" fillId="0" borderId="56" xfId="0" applyFont="1" applyBorder="1" applyAlignment="1">
      <alignment horizontal="left" vertical="top" wrapText="1" indent="2"/>
    </xf>
    <xf numFmtId="0" fontId="27" fillId="0" borderId="57" xfId="0" applyFont="1" applyBorder="1" applyAlignment="1">
      <alignment horizontal="left" vertical="top" wrapText="1" indent="2"/>
    </xf>
    <xf numFmtId="0" fontId="26" fillId="0" borderId="14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vertical="top" wrapText="1"/>
    </xf>
    <xf numFmtId="0" fontId="26" fillId="0" borderId="31" xfId="0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26" fillId="0" borderId="80" xfId="0" applyFont="1" applyBorder="1" applyAlignment="1">
      <alignment vertical="top" wrapText="1"/>
    </xf>
    <xf numFmtId="0" fontId="26" fillId="0" borderId="36" xfId="0" applyFont="1" applyBorder="1" applyAlignment="1">
      <alignment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24" sqref="A24"/>
    </sheetView>
  </sheetViews>
  <sheetFormatPr defaultColWidth="8.796875" defaultRowHeight="15"/>
  <cols>
    <col min="1" max="1" width="32.69921875" style="1" customWidth="1"/>
    <col min="2" max="2" width="6.19921875" style="1" customWidth="1"/>
    <col min="3" max="3" width="6.3984375" style="1" customWidth="1"/>
    <col min="4" max="6" width="7.3984375" style="1" customWidth="1"/>
    <col min="7" max="7" width="7.59765625" style="1" customWidth="1"/>
    <col min="8" max="16384" width="8.8984375" style="1" customWidth="1"/>
  </cols>
  <sheetData>
    <row r="1" spans="1:7" ht="15.75">
      <c r="A1" s="270"/>
      <c r="B1" s="270"/>
      <c r="C1" s="270"/>
      <c r="D1" s="270"/>
      <c r="E1" s="270"/>
      <c r="F1" s="270"/>
      <c r="G1" s="270"/>
    </row>
    <row r="2" spans="1:7" ht="15.75">
      <c r="A2" s="270"/>
      <c r="B2" s="270"/>
      <c r="C2" s="270"/>
      <c r="D2" s="270"/>
      <c r="E2" s="270"/>
      <c r="F2" s="270"/>
      <c r="G2" s="270"/>
    </row>
    <row r="3" spans="1:7" ht="15.75">
      <c r="A3" s="270"/>
      <c r="B3" s="270"/>
      <c r="C3" s="270"/>
      <c r="D3" s="270"/>
      <c r="E3" s="270"/>
      <c r="F3" s="270"/>
      <c r="G3" s="270"/>
    </row>
    <row r="4" spans="1:7" ht="15.75">
      <c r="A4" s="271" t="s">
        <v>50</v>
      </c>
      <c r="B4" s="272"/>
      <c r="C4" s="272"/>
      <c r="D4" s="272"/>
      <c r="E4" s="272"/>
      <c r="F4" s="272"/>
      <c r="G4" s="272"/>
    </row>
    <row r="5" spans="1:7" ht="38.25" customHeight="1" thickBot="1">
      <c r="A5" s="275" t="s">
        <v>355</v>
      </c>
      <c r="B5" s="275"/>
      <c r="C5" s="275"/>
      <c r="D5" s="275"/>
      <c r="E5" s="275"/>
      <c r="F5" s="275"/>
      <c r="G5" s="275"/>
    </row>
    <row r="6" spans="1:7" s="5" customFormat="1" ht="15.75" customHeight="1">
      <c r="A6" s="279" t="s">
        <v>39</v>
      </c>
      <c r="B6" s="273" t="s">
        <v>38</v>
      </c>
      <c r="C6" s="273"/>
      <c r="D6" s="273"/>
      <c r="E6" s="273"/>
      <c r="F6" s="273"/>
      <c r="G6" s="274"/>
    </row>
    <row r="7" spans="1:7" s="5" customFormat="1" ht="15.75" customHeight="1">
      <c r="A7" s="280"/>
      <c r="B7" s="276" t="s">
        <v>51</v>
      </c>
      <c r="C7" s="277"/>
      <c r="D7" s="277"/>
      <c r="E7" s="277"/>
      <c r="F7" s="277"/>
      <c r="G7" s="278"/>
    </row>
    <row r="8" spans="1:8" s="14" customFormat="1" ht="15.75" customHeight="1" thickBot="1">
      <c r="A8" s="281"/>
      <c r="B8" s="11">
        <f>0</f>
        <v>0</v>
      </c>
      <c r="C8" s="11" t="s">
        <v>28</v>
      </c>
      <c r="D8" s="11" t="s">
        <v>29</v>
      </c>
      <c r="E8" s="11" t="s">
        <v>30</v>
      </c>
      <c r="F8" s="11" t="s">
        <v>31</v>
      </c>
      <c r="G8" s="12" t="s">
        <v>49</v>
      </c>
      <c r="H8" s="13"/>
    </row>
    <row r="9" spans="1:7" s="5" customFormat="1" ht="18" customHeight="1" thickTop="1">
      <c r="A9" s="8" t="s">
        <v>36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15">
        <f aca="true" t="shared" si="0" ref="G9:G30">SUM(B9:F9)</f>
        <v>0</v>
      </c>
    </row>
    <row r="10" spans="1:7" s="5" customFormat="1" ht="18" customHeight="1">
      <c r="A10" s="6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16">
        <f t="shared" si="0"/>
        <v>0</v>
      </c>
    </row>
    <row r="11" spans="1:7" s="5" customFormat="1" ht="18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16">
        <f t="shared" si="0"/>
        <v>0</v>
      </c>
    </row>
    <row r="12" spans="1:7" s="5" customFormat="1" ht="18" customHeight="1">
      <c r="A12" s="6" t="s">
        <v>46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6">
        <f t="shared" si="0"/>
        <v>0</v>
      </c>
    </row>
    <row r="13" spans="1:7" s="5" customFormat="1" ht="18" customHeight="1">
      <c r="A13" s="6" t="s">
        <v>37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16">
        <f t="shared" si="0"/>
        <v>0</v>
      </c>
    </row>
    <row r="14" spans="1:7" s="5" customFormat="1" ht="18" customHeight="1">
      <c r="A14" s="6" t="s">
        <v>40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16">
        <f t="shared" si="0"/>
        <v>0</v>
      </c>
    </row>
    <row r="15" spans="1:7" s="5" customFormat="1" ht="18" customHeight="1">
      <c r="A15" s="6" t="s">
        <v>20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16">
        <f t="shared" si="0"/>
        <v>0</v>
      </c>
    </row>
    <row r="16" spans="1:7" s="5" customFormat="1" ht="18" customHeight="1">
      <c r="A16" s="6" t="s">
        <v>21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16">
        <f t="shared" si="0"/>
        <v>0</v>
      </c>
    </row>
    <row r="17" spans="1:7" s="5" customFormat="1" ht="18" customHeight="1">
      <c r="A17" s="6" t="s">
        <v>42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16">
        <f t="shared" si="0"/>
        <v>0</v>
      </c>
    </row>
    <row r="18" spans="1:7" s="5" customFormat="1" ht="18" customHeight="1">
      <c r="A18" s="6" t="s">
        <v>22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16">
        <f t="shared" si="0"/>
        <v>0</v>
      </c>
    </row>
    <row r="19" spans="1:7" s="5" customFormat="1" ht="18" customHeight="1">
      <c r="A19" s="6" t="s">
        <v>23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16">
        <f t="shared" si="0"/>
        <v>0</v>
      </c>
    </row>
    <row r="20" spans="1:7" s="5" customFormat="1" ht="18" customHeight="1">
      <c r="A20" s="6" t="s">
        <v>24</v>
      </c>
      <c r="B20" s="7">
        <v>0</v>
      </c>
      <c r="C20" s="7">
        <v>0</v>
      </c>
      <c r="D20" s="7">
        <v>0</v>
      </c>
      <c r="E20" s="7">
        <v>0</v>
      </c>
      <c r="F20" s="7">
        <v>13</v>
      </c>
      <c r="G20" s="16">
        <f t="shared" si="0"/>
        <v>13</v>
      </c>
    </row>
    <row r="21" spans="1:7" s="5" customFormat="1" ht="18" customHeight="1">
      <c r="A21" s="6" t="s">
        <v>25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16">
        <f t="shared" si="0"/>
        <v>0</v>
      </c>
    </row>
    <row r="22" spans="1:7" s="5" customFormat="1" ht="18" customHeight="1">
      <c r="A22" s="6" t="s">
        <v>41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16">
        <f t="shared" si="0"/>
        <v>0</v>
      </c>
    </row>
    <row r="23" spans="1:7" s="5" customFormat="1" ht="18" customHeight="1">
      <c r="A23" s="6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16">
        <f t="shared" si="0"/>
        <v>0</v>
      </c>
    </row>
    <row r="24" spans="1:7" s="5" customFormat="1" ht="18" customHeight="1">
      <c r="A24" s="6" t="s">
        <v>404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16">
        <f t="shared" si="0"/>
        <v>0</v>
      </c>
    </row>
    <row r="25" spans="1:7" s="5" customFormat="1" ht="18" customHeight="1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16">
        <f t="shared" si="0"/>
        <v>0</v>
      </c>
    </row>
    <row r="26" spans="1:7" s="5" customFormat="1" ht="18" customHeight="1">
      <c r="A26" s="6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16">
        <f t="shared" si="0"/>
        <v>0</v>
      </c>
    </row>
    <row r="27" spans="1:7" s="5" customFormat="1" ht="18" customHeight="1">
      <c r="A27" s="6" t="s">
        <v>35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16">
        <f t="shared" si="0"/>
        <v>0</v>
      </c>
    </row>
    <row r="28" spans="1:7" s="5" customFormat="1" ht="18" customHeight="1">
      <c r="A28" s="6" t="s">
        <v>44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16">
        <f t="shared" si="0"/>
        <v>0</v>
      </c>
    </row>
    <row r="29" spans="1:7" s="5" customFormat="1" ht="18" customHeight="1">
      <c r="A29" s="6" t="s">
        <v>43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16">
        <f t="shared" si="0"/>
        <v>0</v>
      </c>
    </row>
    <row r="30" spans="1:7" s="5" customFormat="1" ht="18" customHeight="1" thickBot="1">
      <c r="A30" s="6" t="s">
        <v>45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18">
        <f t="shared" si="0"/>
        <v>0</v>
      </c>
    </row>
    <row r="31" spans="1:7" s="5" customFormat="1" ht="18" customHeight="1" thickBot="1" thickTop="1">
      <c r="A31" s="2" t="s">
        <v>47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4">
        <f>SUM(B31:F31)</f>
        <v>0</v>
      </c>
    </row>
    <row r="32" spans="1:7" ht="21.75" customHeight="1" thickBot="1" thickTop="1">
      <c r="A32" s="10" t="s">
        <v>48</v>
      </c>
      <c r="B32" s="17">
        <f aca="true" t="shared" si="1" ref="B32:G32">SUM(B9:B31)</f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13</v>
      </c>
      <c r="G32" s="19">
        <f t="shared" si="1"/>
        <v>13</v>
      </c>
    </row>
    <row r="33" spans="1:7" ht="16.5">
      <c r="A33" s="268" t="s">
        <v>52</v>
      </c>
      <c r="B33" s="269"/>
      <c r="C33" s="269"/>
      <c r="D33" s="269"/>
      <c r="E33" s="269"/>
      <c r="F33" s="269"/>
      <c r="G33" s="269"/>
    </row>
  </sheetData>
  <sheetProtection/>
  <mergeCells count="9">
    <mergeCell ref="A33:G33"/>
    <mergeCell ref="A1:G1"/>
    <mergeCell ref="A2:G2"/>
    <mergeCell ref="A4:G4"/>
    <mergeCell ref="B6:G6"/>
    <mergeCell ref="A5:G5"/>
    <mergeCell ref="B7:G7"/>
    <mergeCell ref="A6:A8"/>
    <mergeCell ref="A3:G3"/>
  </mergeCells>
  <printOptions horizontalCentered="1"/>
  <pageMargins left="0.59" right="0.34" top="0.9055118110236221" bottom="0.5511811023622047" header="0.5118110236220472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5" sqref="M5"/>
    </sheetView>
  </sheetViews>
  <sheetFormatPr defaultColWidth="8.796875" defaultRowHeight="15"/>
  <cols>
    <col min="1" max="1" width="4.3984375" style="0" customWidth="1"/>
    <col min="2" max="2" width="22.296875" style="0" customWidth="1"/>
    <col min="3" max="6" width="4.19921875" style="0" customWidth="1"/>
    <col min="7" max="10" width="4.3984375" style="0" customWidth="1"/>
    <col min="11" max="11" width="5.296875" style="0" customWidth="1"/>
    <col min="12" max="12" width="4.3984375" style="0" customWidth="1"/>
  </cols>
  <sheetData>
    <row r="1" spans="1:12" ht="15">
      <c r="A1" s="367" t="s">
        <v>379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5.75">
      <c r="A2" s="356" t="s">
        <v>405</v>
      </c>
      <c r="B2" s="357"/>
      <c r="C2" s="357"/>
      <c r="D2" s="357"/>
      <c r="E2" s="357"/>
      <c r="F2" s="357"/>
      <c r="G2" s="357"/>
      <c r="H2" s="357"/>
      <c r="I2" s="357"/>
      <c r="J2" s="357"/>
      <c r="K2" s="355"/>
      <c r="L2" s="355"/>
    </row>
    <row r="3" spans="1:12" ht="15.75">
      <c r="A3" s="356" t="s">
        <v>375</v>
      </c>
      <c r="B3" s="357"/>
      <c r="C3" s="357"/>
      <c r="D3" s="357"/>
      <c r="E3" s="357"/>
      <c r="F3" s="357"/>
      <c r="G3" s="357"/>
      <c r="H3" s="357"/>
      <c r="I3" s="357"/>
      <c r="J3" s="357"/>
      <c r="K3" s="355"/>
      <c r="L3" s="355"/>
    </row>
    <row r="4" spans="1:10" ht="15.75">
      <c r="A4" s="356"/>
      <c r="B4" s="357"/>
      <c r="C4" s="357"/>
      <c r="D4" s="357"/>
      <c r="E4" s="357"/>
      <c r="F4" s="357"/>
      <c r="G4" s="357"/>
      <c r="H4" s="357"/>
      <c r="I4" s="357"/>
      <c r="J4" s="357"/>
    </row>
    <row r="5" spans="1:12" ht="15">
      <c r="A5" s="364" t="s">
        <v>54</v>
      </c>
      <c r="B5" s="364" t="s">
        <v>252</v>
      </c>
      <c r="C5" s="364">
        <v>2004</v>
      </c>
      <c r="D5" s="364">
        <v>2005</v>
      </c>
      <c r="E5" s="369">
        <v>2006</v>
      </c>
      <c r="F5" s="370"/>
      <c r="G5" s="364">
        <v>2007</v>
      </c>
      <c r="H5" s="364">
        <v>2008</v>
      </c>
      <c r="I5" s="364">
        <v>2009</v>
      </c>
      <c r="J5" s="364">
        <v>2010</v>
      </c>
      <c r="K5" s="364">
        <v>2011</v>
      </c>
      <c r="L5" s="364">
        <v>2012</v>
      </c>
    </row>
    <row r="6" spans="1:12" ht="15">
      <c r="A6" s="365"/>
      <c r="B6" s="365"/>
      <c r="C6" s="365"/>
      <c r="D6" s="365"/>
      <c r="E6" s="351" t="s">
        <v>249</v>
      </c>
      <c r="F6" s="351" t="s">
        <v>250</v>
      </c>
      <c r="G6" s="365"/>
      <c r="H6" s="365"/>
      <c r="I6" s="365"/>
      <c r="J6" s="365"/>
      <c r="K6" s="365"/>
      <c r="L6" s="365"/>
    </row>
    <row r="7" spans="1:12" ht="15.75" thickBot="1">
      <c r="A7" s="366"/>
      <c r="B7" s="366"/>
      <c r="C7" s="366"/>
      <c r="D7" s="366"/>
      <c r="E7" s="368"/>
      <c r="F7" s="368"/>
      <c r="G7" s="366"/>
      <c r="H7" s="366"/>
      <c r="I7" s="366"/>
      <c r="J7" s="366"/>
      <c r="K7" s="366"/>
      <c r="L7" s="366"/>
    </row>
    <row r="8" spans="1:12" ht="29.25" customHeight="1" thickTop="1">
      <c r="A8" s="186" t="s">
        <v>253</v>
      </c>
      <c r="B8" s="171" t="s">
        <v>254</v>
      </c>
      <c r="C8" s="196">
        <v>0</v>
      </c>
      <c r="D8" s="196">
        <v>0</v>
      </c>
      <c r="E8" s="196">
        <v>0</v>
      </c>
      <c r="F8" s="196">
        <v>0</v>
      </c>
      <c r="G8" s="196">
        <v>0</v>
      </c>
      <c r="H8" s="196">
        <v>0</v>
      </c>
      <c r="I8" s="197">
        <v>0</v>
      </c>
      <c r="J8" s="197">
        <v>0</v>
      </c>
      <c r="K8" s="197">
        <v>1</v>
      </c>
      <c r="L8" s="197">
        <v>0</v>
      </c>
    </row>
    <row r="9" spans="1:12" ht="27" customHeight="1">
      <c r="A9" s="189" t="s">
        <v>255</v>
      </c>
      <c r="B9" s="174" t="s">
        <v>256</v>
      </c>
      <c r="C9" s="198">
        <v>0</v>
      </c>
      <c r="D9" s="198">
        <v>0</v>
      </c>
      <c r="E9" s="198">
        <v>1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</row>
    <row r="10" spans="1:12" ht="41.25" customHeight="1">
      <c r="A10" s="189" t="s">
        <v>257</v>
      </c>
      <c r="B10" s="174" t="s">
        <v>258</v>
      </c>
      <c r="C10" s="198">
        <v>0</v>
      </c>
      <c r="D10" s="198">
        <v>0</v>
      </c>
      <c r="E10" s="198"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</row>
    <row r="11" spans="1:12" ht="39" customHeight="1">
      <c r="A11" s="189" t="s">
        <v>259</v>
      </c>
      <c r="B11" s="174" t="s">
        <v>260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1</v>
      </c>
      <c r="I11" s="198">
        <v>0</v>
      </c>
      <c r="J11" s="198">
        <v>1</v>
      </c>
      <c r="K11" s="198">
        <v>0</v>
      </c>
      <c r="L11" s="198">
        <v>0</v>
      </c>
    </row>
    <row r="12" spans="1:12" ht="40.5" customHeight="1">
      <c r="A12" s="189" t="s">
        <v>261</v>
      </c>
      <c r="B12" s="174" t="s">
        <v>262</v>
      </c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</row>
    <row r="13" spans="1:12" ht="15">
      <c r="A13" s="189" t="s">
        <v>263</v>
      </c>
      <c r="B13" s="174" t="s">
        <v>264</v>
      </c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</row>
    <row r="14" spans="1:12" ht="38.25" customHeight="1">
      <c r="A14" s="189" t="s">
        <v>265</v>
      </c>
      <c r="B14" s="174" t="s">
        <v>266</v>
      </c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2</v>
      </c>
      <c r="J14" s="198">
        <v>0</v>
      </c>
      <c r="K14" s="198">
        <v>0</v>
      </c>
      <c r="L14" s="198">
        <v>0</v>
      </c>
    </row>
    <row r="15" spans="1:12" ht="39.75" customHeight="1">
      <c r="A15" s="183"/>
      <c r="B15" s="183" t="s">
        <v>284</v>
      </c>
      <c r="C15" s="199">
        <f aca="true" t="shared" si="0" ref="C15:J15">SUM(C8:C14)</f>
        <v>0</v>
      </c>
      <c r="D15" s="199">
        <f t="shared" si="0"/>
        <v>0</v>
      </c>
      <c r="E15" s="199">
        <f t="shared" si="0"/>
        <v>1</v>
      </c>
      <c r="F15" s="199">
        <f t="shared" si="0"/>
        <v>0</v>
      </c>
      <c r="G15" s="199">
        <f t="shared" si="0"/>
        <v>0</v>
      </c>
      <c r="H15" s="199">
        <f t="shared" si="0"/>
        <v>1</v>
      </c>
      <c r="I15" s="200">
        <f>SUM(I8:I14)</f>
        <v>2</v>
      </c>
      <c r="J15" s="200">
        <f t="shared" si="0"/>
        <v>1</v>
      </c>
      <c r="K15" s="200">
        <f>SUM(K8:K14)</f>
        <v>1</v>
      </c>
      <c r="L15" s="200">
        <f>SUM(L8:L14)</f>
        <v>0</v>
      </c>
    </row>
    <row r="16" spans="1:12" ht="38.25">
      <c r="A16" s="189" t="s">
        <v>268</v>
      </c>
      <c r="B16" s="174" t="s">
        <v>269</v>
      </c>
      <c r="C16" s="198">
        <v>1</v>
      </c>
      <c r="D16" s="198">
        <v>1</v>
      </c>
      <c r="E16" s="198">
        <v>0</v>
      </c>
      <c r="F16" s="198">
        <v>0</v>
      </c>
      <c r="G16" s="198">
        <v>1</v>
      </c>
      <c r="H16" s="198">
        <v>3</v>
      </c>
      <c r="I16" s="198">
        <v>5</v>
      </c>
      <c r="J16" s="198">
        <v>3</v>
      </c>
      <c r="K16" s="198">
        <v>2</v>
      </c>
      <c r="L16" s="198">
        <v>2</v>
      </c>
    </row>
    <row r="17" spans="1:12" ht="41.25" customHeight="1">
      <c r="A17" s="189" t="s">
        <v>270</v>
      </c>
      <c r="B17" s="174" t="s">
        <v>271</v>
      </c>
      <c r="C17" s="198">
        <v>0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</row>
    <row r="18" spans="1:12" ht="41.25" customHeight="1">
      <c r="A18" s="189" t="s">
        <v>272</v>
      </c>
      <c r="B18" s="174" t="s">
        <v>378</v>
      </c>
      <c r="C18" s="198"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</row>
    <row r="19" spans="1:12" ht="38.25" customHeight="1">
      <c r="A19" s="183"/>
      <c r="B19" s="183" t="s">
        <v>376</v>
      </c>
      <c r="C19" s="199">
        <f aca="true" t="shared" si="1" ref="C19:J19">SUM(C16:C18)</f>
        <v>1</v>
      </c>
      <c r="D19" s="199">
        <f t="shared" si="1"/>
        <v>1</v>
      </c>
      <c r="E19" s="199">
        <f t="shared" si="1"/>
        <v>0</v>
      </c>
      <c r="F19" s="199">
        <f t="shared" si="1"/>
        <v>0</v>
      </c>
      <c r="G19" s="199">
        <f t="shared" si="1"/>
        <v>1</v>
      </c>
      <c r="H19" s="199">
        <f t="shared" si="1"/>
        <v>3</v>
      </c>
      <c r="I19" s="200">
        <f>SUM(I16:I18)</f>
        <v>5</v>
      </c>
      <c r="J19" s="200">
        <f t="shared" si="1"/>
        <v>3</v>
      </c>
      <c r="K19" s="200">
        <f>SUM(K16:K18)</f>
        <v>2</v>
      </c>
      <c r="L19" s="200">
        <f>SUM(L16:L18)</f>
        <v>2</v>
      </c>
    </row>
    <row r="20" spans="1:12" ht="42" customHeight="1">
      <c r="A20" s="189" t="s">
        <v>275</v>
      </c>
      <c r="B20" s="174" t="s">
        <v>276</v>
      </c>
      <c r="C20" s="198">
        <v>0</v>
      </c>
      <c r="D20" s="198">
        <v>0</v>
      </c>
      <c r="E20" s="198">
        <v>0</v>
      </c>
      <c r="F20" s="198">
        <v>1</v>
      </c>
      <c r="G20" s="198">
        <v>0</v>
      </c>
      <c r="H20" s="198">
        <v>0</v>
      </c>
      <c r="I20" s="198">
        <v>1</v>
      </c>
      <c r="J20" s="198">
        <v>0</v>
      </c>
      <c r="K20" s="198">
        <v>0</v>
      </c>
      <c r="L20" s="198">
        <v>1</v>
      </c>
    </row>
    <row r="21" spans="1:12" ht="29.25" customHeight="1">
      <c r="A21" s="189" t="s">
        <v>277</v>
      </c>
      <c r="B21" s="174" t="s">
        <v>278</v>
      </c>
      <c r="C21" s="198">
        <v>0</v>
      </c>
      <c r="D21" s="198">
        <v>0</v>
      </c>
      <c r="E21" s="198">
        <v>0</v>
      </c>
      <c r="F21" s="198">
        <v>0</v>
      </c>
      <c r="G21" s="198">
        <v>3</v>
      </c>
      <c r="H21" s="198">
        <v>2</v>
      </c>
      <c r="I21" s="198">
        <v>8</v>
      </c>
      <c r="J21" s="198">
        <v>4</v>
      </c>
      <c r="K21" s="198">
        <v>5</v>
      </c>
      <c r="L21" s="198">
        <v>2</v>
      </c>
    </row>
    <row r="22" spans="1:12" ht="27" customHeight="1">
      <c r="A22" s="189" t="s">
        <v>279</v>
      </c>
      <c r="B22" s="174" t="s">
        <v>280</v>
      </c>
      <c r="C22" s="198"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</row>
    <row r="23" spans="1:12" ht="15">
      <c r="A23" s="189" t="s">
        <v>281</v>
      </c>
      <c r="B23" s="174" t="s">
        <v>282</v>
      </c>
      <c r="C23" s="198">
        <v>0</v>
      </c>
      <c r="D23" s="198">
        <v>0</v>
      </c>
      <c r="E23" s="198">
        <v>0</v>
      </c>
      <c r="F23" s="198">
        <v>0</v>
      </c>
      <c r="G23" s="198">
        <v>2</v>
      </c>
      <c r="H23" s="198">
        <v>1</v>
      </c>
      <c r="I23" s="198">
        <v>2</v>
      </c>
      <c r="J23" s="198">
        <v>1</v>
      </c>
      <c r="K23" s="198">
        <v>0</v>
      </c>
      <c r="L23" s="198">
        <v>0</v>
      </c>
    </row>
    <row r="24" spans="1:12" ht="15.75" thickBot="1">
      <c r="A24" s="193"/>
      <c r="B24" s="193" t="s">
        <v>283</v>
      </c>
      <c r="C24" s="201">
        <f aca="true" t="shared" si="2" ref="C24:J24">SUM(C20:C23)</f>
        <v>0</v>
      </c>
      <c r="D24" s="201">
        <f t="shared" si="2"/>
        <v>0</v>
      </c>
      <c r="E24" s="201">
        <f t="shared" si="2"/>
        <v>0</v>
      </c>
      <c r="F24" s="201">
        <f t="shared" si="2"/>
        <v>1</v>
      </c>
      <c r="G24" s="201">
        <f t="shared" si="2"/>
        <v>5</v>
      </c>
      <c r="H24" s="201">
        <f t="shared" si="2"/>
        <v>3</v>
      </c>
      <c r="I24" s="201">
        <f>SUM(I20:I23)</f>
        <v>11</v>
      </c>
      <c r="J24" s="201">
        <f t="shared" si="2"/>
        <v>5</v>
      </c>
      <c r="K24" s="201">
        <f>SUM(K20:K23)</f>
        <v>5</v>
      </c>
      <c r="L24" s="201">
        <f>SUM(L20:L23)</f>
        <v>3</v>
      </c>
    </row>
    <row r="25" spans="1:12" ht="15.75" thickTop="1">
      <c r="A25" s="179"/>
      <c r="B25" s="179" t="s">
        <v>246</v>
      </c>
      <c r="C25" s="202">
        <f aca="true" t="shared" si="3" ref="C25:J25">C15+C19+C24</f>
        <v>1</v>
      </c>
      <c r="D25" s="202">
        <f t="shared" si="3"/>
        <v>1</v>
      </c>
      <c r="E25" s="202">
        <f t="shared" si="3"/>
        <v>1</v>
      </c>
      <c r="F25" s="202">
        <f t="shared" si="3"/>
        <v>1</v>
      </c>
      <c r="G25" s="202">
        <f t="shared" si="3"/>
        <v>6</v>
      </c>
      <c r="H25" s="202">
        <f t="shared" si="3"/>
        <v>7</v>
      </c>
      <c r="I25" s="202">
        <f>I15+I19+I24</f>
        <v>18</v>
      </c>
      <c r="J25" s="202">
        <f t="shared" si="3"/>
        <v>9</v>
      </c>
      <c r="K25" s="202">
        <f>K15+K19+K24</f>
        <v>8</v>
      </c>
      <c r="L25" s="202">
        <f>L15+L19+L24</f>
        <v>5</v>
      </c>
    </row>
    <row r="26" spans="1:12" ht="15">
      <c r="A26" s="361" t="s">
        <v>377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3"/>
      <c r="L26" s="363"/>
    </row>
  </sheetData>
  <sheetProtection/>
  <mergeCells count="18">
    <mergeCell ref="A2:L2"/>
    <mergeCell ref="A3:L3"/>
    <mergeCell ref="A1:L1"/>
    <mergeCell ref="L5:L7"/>
    <mergeCell ref="J5:J7"/>
    <mergeCell ref="E6:E7"/>
    <mergeCell ref="F6:F7"/>
    <mergeCell ref="A4:J4"/>
    <mergeCell ref="K5:K7"/>
    <mergeCell ref="E5:F5"/>
    <mergeCell ref="A26:L26"/>
    <mergeCell ref="G5:G7"/>
    <mergeCell ref="H5:H7"/>
    <mergeCell ref="I5:I7"/>
    <mergeCell ref="A5:A7"/>
    <mergeCell ref="B5:B7"/>
    <mergeCell ref="C5:C7"/>
    <mergeCell ref="D5:D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A2" sqref="A2:V2"/>
    </sheetView>
  </sheetViews>
  <sheetFormatPr defaultColWidth="8.796875" defaultRowHeight="15"/>
  <cols>
    <col min="1" max="1" width="3.296875" style="0" customWidth="1"/>
    <col min="2" max="2" width="23.296875" style="0" customWidth="1"/>
    <col min="3" max="10" width="4.796875" style="0" customWidth="1"/>
    <col min="11" max="11" width="5.3984375" style="0" customWidth="1"/>
    <col min="12" max="12" width="5.19921875" style="0" customWidth="1"/>
    <col min="13" max="21" width="4.3984375" style="0" customWidth="1"/>
    <col min="22" max="22" width="5.09765625" style="0" customWidth="1"/>
  </cols>
  <sheetData>
    <row r="1" spans="1:22" ht="15">
      <c r="A1" s="271" t="s">
        <v>285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355"/>
      <c r="R1" s="355"/>
      <c r="S1" s="355"/>
      <c r="T1" s="355"/>
      <c r="U1" s="355"/>
      <c r="V1" s="355"/>
    </row>
    <row r="2" spans="1:22" ht="39" customHeight="1">
      <c r="A2" s="373" t="s">
        <v>380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4"/>
      <c r="R2" s="374"/>
      <c r="S2" s="374"/>
      <c r="T2" s="374"/>
      <c r="U2" s="374"/>
      <c r="V2" s="374"/>
    </row>
    <row r="3" spans="1:22" ht="15">
      <c r="A3" s="350" t="s">
        <v>54</v>
      </c>
      <c r="B3" s="375" t="s">
        <v>286</v>
      </c>
      <c r="C3" s="350" t="s">
        <v>287</v>
      </c>
      <c r="D3" s="350"/>
      <c r="E3" s="350"/>
      <c r="F3" s="350"/>
      <c r="G3" s="350"/>
      <c r="H3" s="350"/>
      <c r="I3" s="350"/>
      <c r="J3" s="350"/>
      <c r="K3" s="350"/>
      <c r="L3" s="350"/>
      <c r="M3" s="350" t="s">
        <v>288</v>
      </c>
      <c r="N3" s="350"/>
      <c r="O3" s="350"/>
      <c r="P3" s="350"/>
      <c r="Q3" s="350"/>
      <c r="R3" s="350"/>
      <c r="S3" s="350"/>
      <c r="T3" s="350"/>
      <c r="U3" s="350"/>
      <c r="V3" s="350"/>
    </row>
    <row r="4" spans="1:22" ht="15">
      <c r="A4" s="350"/>
      <c r="B4" s="375"/>
      <c r="C4" s="350">
        <v>2004</v>
      </c>
      <c r="D4" s="350">
        <v>2005</v>
      </c>
      <c r="E4" s="350">
        <v>2006</v>
      </c>
      <c r="F4" s="350"/>
      <c r="G4" s="350">
        <v>2007</v>
      </c>
      <c r="H4" s="350">
        <v>2008</v>
      </c>
      <c r="I4" s="350">
        <v>2009</v>
      </c>
      <c r="J4" s="350">
        <v>2010</v>
      </c>
      <c r="K4" s="350">
        <v>2011</v>
      </c>
      <c r="L4" s="350">
        <v>2012</v>
      </c>
      <c r="M4" s="350">
        <v>2004</v>
      </c>
      <c r="N4" s="350">
        <v>2005</v>
      </c>
      <c r="O4" s="350">
        <v>2006</v>
      </c>
      <c r="P4" s="350"/>
      <c r="Q4" s="350">
        <v>2007</v>
      </c>
      <c r="R4" s="350">
        <v>2008</v>
      </c>
      <c r="S4" s="350">
        <v>2009</v>
      </c>
      <c r="T4" s="350">
        <v>2010</v>
      </c>
      <c r="U4" s="350">
        <v>2011</v>
      </c>
      <c r="V4" s="350">
        <v>2012</v>
      </c>
    </row>
    <row r="5" spans="1:22" ht="15">
      <c r="A5" s="350"/>
      <c r="B5" s="375"/>
      <c r="C5" s="350"/>
      <c r="D5" s="350"/>
      <c r="E5" s="371" t="s">
        <v>249</v>
      </c>
      <c r="F5" s="371" t="s">
        <v>250</v>
      </c>
      <c r="G5" s="350"/>
      <c r="H5" s="350"/>
      <c r="I5" s="350"/>
      <c r="J5" s="350"/>
      <c r="K5" s="350"/>
      <c r="L5" s="350"/>
      <c r="M5" s="350"/>
      <c r="N5" s="350"/>
      <c r="O5" s="371" t="s">
        <v>249</v>
      </c>
      <c r="P5" s="371" t="s">
        <v>250</v>
      </c>
      <c r="Q5" s="350"/>
      <c r="R5" s="350"/>
      <c r="S5" s="350"/>
      <c r="T5" s="350"/>
      <c r="U5" s="350"/>
      <c r="V5" s="350"/>
    </row>
    <row r="6" spans="1:22" ht="15">
      <c r="A6" s="350"/>
      <c r="B6" s="375"/>
      <c r="C6" s="350"/>
      <c r="D6" s="350"/>
      <c r="E6" s="371"/>
      <c r="F6" s="371"/>
      <c r="G6" s="350"/>
      <c r="H6" s="350"/>
      <c r="I6" s="350"/>
      <c r="J6" s="350"/>
      <c r="K6" s="350"/>
      <c r="L6" s="350"/>
      <c r="M6" s="350"/>
      <c r="N6" s="350"/>
      <c r="O6" s="372"/>
      <c r="P6" s="372"/>
      <c r="Q6" s="350"/>
      <c r="R6" s="350"/>
      <c r="S6" s="350"/>
      <c r="T6" s="350"/>
      <c r="U6" s="350"/>
      <c r="V6" s="350"/>
    </row>
    <row r="7" spans="1:22" ht="15">
      <c r="A7" s="170" t="s">
        <v>225</v>
      </c>
      <c r="B7" s="203" t="s">
        <v>226</v>
      </c>
      <c r="C7" s="170">
        <v>0</v>
      </c>
      <c r="D7" s="170">
        <v>5</v>
      </c>
      <c r="E7" s="170">
        <v>3</v>
      </c>
      <c r="F7" s="170">
        <v>1</v>
      </c>
      <c r="G7" s="170">
        <v>4</v>
      </c>
      <c r="H7" s="170">
        <v>11</v>
      </c>
      <c r="I7" s="204">
        <v>4</v>
      </c>
      <c r="J7" s="204">
        <v>9</v>
      </c>
      <c r="K7" s="204">
        <v>6</v>
      </c>
      <c r="L7" s="204">
        <v>4</v>
      </c>
      <c r="M7" s="249">
        <f aca="true" t="shared" si="0" ref="M7:S7">(C7/C18)*100</f>
        <v>0</v>
      </c>
      <c r="N7" s="249">
        <f t="shared" si="0"/>
        <v>1.7006802721088436</v>
      </c>
      <c r="O7" s="249">
        <f t="shared" si="0"/>
        <v>1.5228426395939088</v>
      </c>
      <c r="P7" s="249">
        <f t="shared" si="0"/>
        <v>0.7299270072992701</v>
      </c>
      <c r="Q7" s="249">
        <f t="shared" si="0"/>
        <v>1.6</v>
      </c>
      <c r="R7" s="249">
        <f t="shared" si="0"/>
        <v>4.313725490196078</v>
      </c>
      <c r="S7" s="249">
        <f t="shared" si="0"/>
        <v>1.8867924528301887</v>
      </c>
      <c r="T7" s="249">
        <f>(I7/I18)*100</f>
        <v>1.8867924528301887</v>
      </c>
      <c r="U7" s="249">
        <f>(J7/J18)*100</f>
        <v>4.30622009569378</v>
      </c>
      <c r="V7" s="249">
        <f>(L7/L18)*100</f>
        <v>1.9704433497536946</v>
      </c>
    </row>
    <row r="8" spans="1:22" ht="25.5">
      <c r="A8" s="173" t="s">
        <v>227</v>
      </c>
      <c r="B8" s="205" t="s">
        <v>228</v>
      </c>
      <c r="C8" s="198">
        <v>0</v>
      </c>
      <c r="D8" s="198">
        <v>9</v>
      </c>
      <c r="E8" s="198">
        <v>1</v>
      </c>
      <c r="F8" s="198">
        <v>2</v>
      </c>
      <c r="G8" s="198">
        <v>5</v>
      </c>
      <c r="H8" s="198">
        <v>2</v>
      </c>
      <c r="I8" s="198">
        <v>1</v>
      </c>
      <c r="J8" s="198">
        <v>2</v>
      </c>
      <c r="K8" s="198">
        <v>2</v>
      </c>
      <c r="L8" s="198">
        <v>1</v>
      </c>
      <c r="M8" s="206">
        <f aca="true" t="shared" si="1" ref="M8:S8">(C8/C18)*100</f>
        <v>0</v>
      </c>
      <c r="N8" s="206">
        <f t="shared" si="1"/>
        <v>3.061224489795918</v>
      </c>
      <c r="O8" s="206">
        <f t="shared" si="1"/>
        <v>0.5076142131979695</v>
      </c>
      <c r="P8" s="206">
        <f t="shared" si="1"/>
        <v>1.4598540145985401</v>
      </c>
      <c r="Q8" s="206">
        <f t="shared" si="1"/>
        <v>2</v>
      </c>
      <c r="R8" s="206">
        <f t="shared" si="1"/>
        <v>0.7843137254901961</v>
      </c>
      <c r="S8" s="206">
        <f t="shared" si="1"/>
        <v>0.4716981132075472</v>
      </c>
      <c r="T8" s="206">
        <f>(I8/I18)*100</f>
        <v>0.4716981132075472</v>
      </c>
      <c r="U8" s="206">
        <f>(J8/J18)*100</f>
        <v>0.9569377990430622</v>
      </c>
      <c r="V8" s="206">
        <f>(L8/L18)*100</f>
        <v>0.49261083743842365</v>
      </c>
    </row>
    <row r="9" spans="1:22" ht="25.5">
      <c r="A9" s="173" t="s">
        <v>53</v>
      </c>
      <c r="B9" s="205" t="s">
        <v>229</v>
      </c>
      <c r="C9" s="198">
        <v>32</v>
      </c>
      <c r="D9" s="198">
        <v>38</v>
      </c>
      <c r="E9" s="198">
        <v>12</v>
      </c>
      <c r="F9" s="198">
        <v>9</v>
      </c>
      <c r="G9" s="198">
        <v>25</v>
      </c>
      <c r="H9" s="198">
        <v>26</v>
      </c>
      <c r="I9" s="198">
        <v>23</v>
      </c>
      <c r="J9" s="198">
        <v>18</v>
      </c>
      <c r="K9" s="198">
        <v>20</v>
      </c>
      <c r="L9" s="198">
        <v>18</v>
      </c>
      <c r="M9" s="206">
        <f aca="true" t="shared" si="2" ref="M9:S9">(C9/C18)*100</f>
        <v>11.267605633802818</v>
      </c>
      <c r="N9" s="206">
        <f t="shared" si="2"/>
        <v>12.925170068027212</v>
      </c>
      <c r="O9" s="206">
        <f t="shared" si="2"/>
        <v>6.091370558375635</v>
      </c>
      <c r="P9" s="206">
        <f t="shared" si="2"/>
        <v>6.569343065693431</v>
      </c>
      <c r="Q9" s="206">
        <f t="shared" si="2"/>
        <v>10</v>
      </c>
      <c r="R9" s="206">
        <f t="shared" si="2"/>
        <v>10.196078431372548</v>
      </c>
      <c r="S9" s="206">
        <f t="shared" si="2"/>
        <v>10.849056603773585</v>
      </c>
      <c r="T9" s="206">
        <f>(I9/I18)*100</f>
        <v>10.849056603773585</v>
      </c>
      <c r="U9" s="206">
        <f>(J9/J18)*100</f>
        <v>8.61244019138756</v>
      </c>
      <c r="V9" s="206">
        <f>(L9/L18)*100</f>
        <v>8.866995073891626</v>
      </c>
    </row>
    <row r="10" spans="1:22" ht="25.5">
      <c r="A10" s="173" t="s">
        <v>230</v>
      </c>
      <c r="B10" s="205" t="s">
        <v>289</v>
      </c>
      <c r="C10" s="175">
        <v>0</v>
      </c>
      <c r="D10" s="175">
        <v>62</v>
      </c>
      <c r="E10" s="175">
        <v>34</v>
      </c>
      <c r="F10" s="175">
        <v>19</v>
      </c>
      <c r="G10" s="175">
        <v>41</v>
      </c>
      <c r="H10" s="175">
        <v>27</v>
      </c>
      <c r="I10" s="175">
        <v>26</v>
      </c>
      <c r="J10" s="175">
        <v>34</v>
      </c>
      <c r="K10" s="175">
        <v>22</v>
      </c>
      <c r="L10" s="175">
        <v>29</v>
      </c>
      <c r="M10" s="206">
        <f aca="true" t="shared" si="3" ref="M10:S10">(C10/C18)*100</f>
        <v>0</v>
      </c>
      <c r="N10" s="206">
        <f t="shared" si="3"/>
        <v>21.08843537414966</v>
      </c>
      <c r="O10" s="206">
        <f t="shared" si="3"/>
        <v>17.258883248730964</v>
      </c>
      <c r="P10" s="206">
        <f t="shared" si="3"/>
        <v>13.86861313868613</v>
      </c>
      <c r="Q10" s="206">
        <f t="shared" si="3"/>
        <v>16.400000000000002</v>
      </c>
      <c r="R10" s="206">
        <f t="shared" si="3"/>
        <v>10.588235294117647</v>
      </c>
      <c r="S10" s="206">
        <f t="shared" si="3"/>
        <v>12.264150943396226</v>
      </c>
      <c r="T10" s="206">
        <f>(I10/I18)*100</f>
        <v>12.264150943396226</v>
      </c>
      <c r="U10" s="206">
        <f>(J10/J18)*100</f>
        <v>16.267942583732058</v>
      </c>
      <c r="V10" s="206">
        <f>(L10/L18)*100</f>
        <v>14.285714285714285</v>
      </c>
    </row>
    <row r="11" spans="1:22" ht="15">
      <c r="A11" s="173" t="s">
        <v>232</v>
      </c>
      <c r="B11" s="205" t="s">
        <v>233</v>
      </c>
      <c r="C11" s="173">
        <v>0</v>
      </c>
      <c r="D11" s="173">
        <v>93</v>
      </c>
      <c r="E11" s="173">
        <v>90</v>
      </c>
      <c r="F11" s="173">
        <v>63</v>
      </c>
      <c r="G11" s="173">
        <v>99</v>
      </c>
      <c r="H11" s="173">
        <v>104</v>
      </c>
      <c r="I11" s="207">
        <v>74</v>
      </c>
      <c r="J11" s="207">
        <v>75</v>
      </c>
      <c r="K11" s="207">
        <v>95</v>
      </c>
      <c r="L11" s="207">
        <v>93</v>
      </c>
      <c r="M11" s="208">
        <f aca="true" t="shared" si="4" ref="M11:S11">(C11/C18)*100</f>
        <v>0</v>
      </c>
      <c r="N11" s="208">
        <f t="shared" si="4"/>
        <v>31.63265306122449</v>
      </c>
      <c r="O11" s="208">
        <f t="shared" si="4"/>
        <v>45.68527918781726</v>
      </c>
      <c r="P11" s="208">
        <f t="shared" si="4"/>
        <v>45.98540145985402</v>
      </c>
      <c r="Q11" s="208">
        <f t="shared" si="4"/>
        <v>39.6</v>
      </c>
      <c r="R11" s="208">
        <f t="shared" si="4"/>
        <v>40.78431372549019</v>
      </c>
      <c r="S11" s="208">
        <f t="shared" si="4"/>
        <v>34.90566037735849</v>
      </c>
      <c r="T11" s="208">
        <f>(I11/I18)*100</f>
        <v>34.90566037735849</v>
      </c>
      <c r="U11" s="208">
        <f>(J11/J18)*100</f>
        <v>35.88516746411483</v>
      </c>
      <c r="V11" s="208">
        <f>(L11/L18)*100</f>
        <v>45.812807881773395</v>
      </c>
    </row>
    <row r="12" spans="1:22" ht="25.5">
      <c r="A12" s="173" t="s">
        <v>234</v>
      </c>
      <c r="B12" s="205" t="s">
        <v>235</v>
      </c>
      <c r="C12" s="175">
        <v>100</v>
      </c>
      <c r="D12" s="175">
        <v>32</v>
      </c>
      <c r="E12" s="175">
        <v>14</v>
      </c>
      <c r="F12" s="175">
        <v>19</v>
      </c>
      <c r="G12" s="175">
        <v>30</v>
      </c>
      <c r="H12" s="175">
        <v>41</v>
      </c>
      <c r="I12" s="175">
        <v>46</v>
      </c>
      <c r="J12" s="175">
        <v>28</v>
      </c>
      <c r="K12" s="175">
        <v>22</v>
      </c>
      <c r="L12" s="175">
        <v>32</v>
      </c>
      <c r="M12" s="206">
        <f aca="true" t="shared" si="5" ref="M12:S12">(C12/C18)*100</f>
        <v>35.2112676056338</v>
      </c>
      <c r="N12" s="206">
        <f t="shared" si="5"/>
        <v>10.884353741496598</v>
      </c>
      <c r="O12" s="206">
        <f t="shared" si="5"/>
        <v>7.1065989847715745</v>
      </c>
      <c r="P12" s="206">
        <f t="shared" si="5"/>
        <v>13.86861313868613</v>
      </c>
      <c r="Q12" s="206">
        <f t="shared" si="5"/>
        <v>12</v>
      </c>
      <c r="R12" s="206">
        <f t="shared" si="5"/>
        <v>16.07843137254902</v>
      </c>
      <c r="S12" s="206">
        <f t="shared" si="5"/>
        <v>21.69811320754717</v>
      </c>
      <c r="T12" s="206">
        <f>(I12/I18)*100</f>
        <v>21.69811320754717</v>
      </c>
      <c r="U12" s="206">
        <f>(J12/J18)*100</f>
        <v>13.397129186602871</v>
      </c>
      <c r="V12" s="206">
        <f>(L12/L18)*100</f>
        <v>15.763546798029557</v>
      </c>
    </row>
    <row r="13" spans="1:22" ht="25.5">
      <c r="A13" s="173" t="s">
        <v>236</v>
      </c>
      <c r="B13" s="205" t="s">
        <v>290</v>
      </c>
      <c r="C13" s="175">
        <v>20</v>
      </c>
      <c r="D13" s="175">
        <v>17</v>
      </c>
      <c r="E13" s="175">
        <v>9</v>
      </c>
      <c r="F13" s="175">
        <v>4</v>
      </c>
      <c r="G13" s="175">
        <v>15</v>
      </c>
      <c r="H13" s="175">
        <v>16</v>
      </c>
      <c r="I13" s="175">
        <v>12</v>
      </c>
      <c r="J13" s="175">
        <v>22</v>
      </c>
      <c r="K13" s="175">
        <v>20</v>
      </c>
      <c r="L13" s="175">
        <v>19</v>
      </c>
      <c r="M13" s="206">
        <f aca="true" t="shared" si="6" ref="M13:S13">(C13/C18)*100</f>
        <v>7.042253521126761</v>
      </c>
      <c r="N13" s="206">
        <f t="shared" si="6"/>
        <v>5.782312925170068</v>
      </c>
      <c r="O13" s="206">
        <f t="shared" si="6"/>
        <v>4.568527918781726</v>
      </c>
      <c r="P13" s="206">
        <f t="shared" si="6"/>
        <v>2.9197080291970803</v>
      </c>
      <c r="Q13" s="206">
        <f t="shared" si="6"/>
        <v>6</v>
      </c>
      <c r="R13" s="206">
        <f t="shared" si="6"/>
        <v>6.2745098039215685</v>
      </c>
      <c r="S13" s="206">
        <f t="shared" si="6"/>
        <v>5.660377358490567</v>
      </c>
      <c r="T13" s="206">
        <f>(I13/I18)*100</f>
        <v>5.660377358490567</v>
      </c>
      <c r="U13" s="206">
        <f>(J13/J18)*100</f>
        <v>10.526315789473683</v>
      </c>
      <c r="V13" s="206">
        <f>(L13/L18)*100</f>
        <v>9.35960591133005</v>
      </c>
    </row>
    <row r="14" spans="1:22" ht="25.5">
      <c r="A14" s="173" t="s">
        <v>238</v>
      </c>
      <c r="B14" s="205" t="s">
        <v>239</v>
      </c>
      <c r="C14" s="175">
        <v>0</v>
      </c>
      <c r="D14" s="175">
        <v>2</v>
      </c>
      <c r="E14" s="175">
        <v>0</v>
      </c>
      <c r="F14" s="175">
        <v>2</v>
      </c>
      <c r="G14" s="175">
        <v>2</v>
      </c>
      <c r="H14" s="175">
        <v>0</v>
      </c>
      <c r="I14" s="175">
        <v>0</v>
      </c>
      <c r="J14" s="175">
        <v>1</v>
      </c>
      <c r="K14" s="175">
        <v>2</v>
      </c>
      <c r="L14" s="175">
        <v>2</v>
      </c>
      <c r="M14" s="206">
        <f aca="true" t="shared" si="7" ref="M14:S14">(C14/C18)*100</f>
        <v>0</v>
      </c>
      <c r="N14" s="206">
        <f t="shared" si="7"/>
        <v>0.6802721088435374</v>
      </c>
      <c r="O14" s="206">
        <f t="shared" si="7"/>
        <v>0</v>
      </c>
      <c r="P14" s="206">
        <f t="shared" si="7"/>
        <v>1.4598540145985401</v>
      </c>
      <c r="Q14" s="206">
        <f t="shared" si="7"/>
        <v>0.8</v>
      </c>
      <c r="R14" s="206">
        <f t="shared" si="7"/>
        <v>0</v>
      </c>
      <c r="S14" s="206">
        <f t="shared" si="7"/>
        <v>0</v>
      </c>
      <c r="T14" s="206">
        <f>(I14/I18)*100</f>
        <v>0</v>
      </c>
      <c r="U14" s="206">
        <f>(J14/J18)*100</f>
        <v>0.4784688995215311</v>
      </c>
      <c r="V14" s="206">
        <f>(L14/L18)*100</f>
        <v>0.9852216748768473</v>
      </c>
    </row>
    <row r="15" spans="1:22" ht="15">
      <c r="A15" s="173" t="s">
        <v>240</v>
      </c>
      <c r="B15" s="205" t="s">
        <v>241</v>
      </c>
      <c r="C15" s="173">
        <v>0</v>
      </c>
      <c r="D15" s="173">
        <v>0</v>
      </c>
      <c r="E15" s="173">
        <v>3</v>
      </c>
      <c r="F15" s="173">
        <v>0</v>
      </c>
      <c r="G15" s="173">
        <v>0</v>
      </c>
      <c r="H15" s="173">
        <v>0</v>
      </c>
      <c r="I15" s="207">
        <v>0</v>
      </c>
      <c r="J15" s="207">
        <v>0</v>
      </c>
      <c r="K15" s="207">
        <v>0</v>
      </c>
      <c r="L15" s="207">
        <v>0</v>
      </c>
      <c r="M15" s="208">
        <f aca="true" t="shared" si="8" ref="M15:S15">(C15/C18)*100</f>
        <v>0</v>
      </c>
      <c r="N15" s="208">
        <f t="shared" si="8"/>
        <v>0</v>
      </c>
      <c r="O15" s="208">
        <f t="shared" si="8"/>
        <v>1.5228426395939088</v>
      </c>
      <c r="P15" s="208">
        <f t="shared" si="8"/>
        <v>0</v>
      </c>
      <c r="Q15" s="208">
        <f t="shared" si="8"/>
        <v>0</v>
      </c>
      <c r="R15" s="208">
        <f t="shared" si="8"/>
        <v>0</v>
      </c>
      <c r="S15" s="208">
        <f t="shared" si="8"/>
        <v>0</v>
      </c>
      <c r="T15" s="208">
        <f>(I15/I18)*100</f>
        <v>0</v>
      </c>
      <c r="U15" s="208">
        <f>(J15/J18)*100</f>
        <v>0</v>
      </c>
      <c r="V15" s="208">
        <f>(L15/L18)*100</f>
        <v>0</v>
      </c>
    </row>
    <row r="16" spans="1:22" ht="15">
      <c r="A16" s="173" t="s">
        <v>242</v>
      </c>
      <c r="B16" s="205" t="s">
        <v>243</v>
      </c>
      <c r="C16" s="173">
        <v>25</v>
      </c>
      <c r="D16" s="173">
        <v>8</v>
      </c>
      <c r="E16" s="173">
        <v>4</v>
      </c>
      <c r="F16" s="173">
        <v>1</v>
      </c>
      <c r="G16" s="173">
        <v>4</v>
      </c>
      <c r="H16" s="173">
        <v>7</v>
      </c>
      <c r="I16" s="207">
        <v>9</v>
      </c>
      <c r="J16" s="207">
        <v>6</v>
      </c>
      <c r="K16" s="207">
        <v>2</v>
      </c>
      <c r="L16" s="207">
        <v>0</v>
      </c>
      <c r="M16" s="208">
        <f aca="true" t="shared" si="9" ref="M16:S16">(C16/C18)*100</f>
        <v>8.80281690140845</v>
      </c>
      <c r="N16" s="208">
        <f t="shared" si="9"/>
        <v>2.7210884353741496</v>
      </c>
      <c r="O16" s="208">
        <f t="shared" si="9"/>
        <v>2.030456852791878</v>
      </c>
      <c r="P16" s="208">
        <f t="shared" si="9"/>
        <v>0.7299270072992701</v>
      </c>
      <c r="Q16" s="208">
        <f t="shared" si="9"/>
        <v>1.6</v>
      </c>
      <c r="R16" s="208">
        <f t="shared" si="9"/>
        <v>2.7450980392156863</v>
      </c>
      <c r="S16" s="208">
        <f t="shared" si="9"/>
        <v>4.245283018867925</v>
      </c>
      <c r="T16" s="208">
        <f>(I16/I18)*100</f>
        <v>4.245283018867925</v>
      </c>
      <c r="U16" s="208">
        <f>(J16/J18)*100</f>
        <v>2.8708133971291865</v>
      </c>
      <c r="V16" s="208">
        <f>(L16/L18)*100</f>
        <v>0</v>
      </c>
    </row>
    <row r="17" spans="1:22" ht="15.75" thickBot="1">
      <c r="A17" s="176" t="s">
        <v>244</v>
      </c>
      <c r="B17" s="209" t="s">
        <v>245</v>
      </c>
      <c r="C17" s="210">
        <v>107</v>
      </c>
      <c r="D17" s="211">
        <v>28</v>
      </c>
      <c r="E17" s="211">
        <v>27</v>
      </c>
      <c r="F17" s="211">
        <v>17</v>
      </c>
      <c r="G17" s="211">
        <v>25</v>
      </c>
      <c r="H17" s="211">
        <v>21</v>
      </c>
      <c r="I17" s="212">
        <v>17</v>
      </c>
      <c r="J17" s="212">
        <v>14</v>
      </c>
      <c r="K17" s="212">
        <v>5</v>
      </c>
      <c r="L17" s="212">
        <v>5</v>
      </c>
      <c r="M17" s="213">
        <f aca="true" t="shared" si="10" ref="M17:S17">(C17/C18)*100</f>
        <v>37.67605633802817</v>
      </c>
      <c r="N17" s="213">
        <f t="shared" si="10"/>
        <v>9.523809523809524</v>
      </c>
      <c r="O17" s="213">
        <f t="shared" si="10"/>
        <v>13.705583756345177</v>
      </c>
      <c r="P17" s="213">
        <f t="shared" si="10"/>
        <v>12.408759124087592</v>
      </c>
      <c r="Q17" s="213">
        <f t="shared" si="10"/>
        <v>10</v>
      </c>
      <c r="R17" s="213">
        <f t="shared" si="10"/>
        <v>8.235294117647058</v>
      </c>
      <c r="S17" s="213">
        <f t="shared" si="10"/>
        <v>8.018867924528301</v>
      </c>
      <c r="T17" s="213">
        <f>(I17/I18)*100</f>
        <v>8.018867924528301</v>
      </c>
      <c r="U17" s="213">
        <f>(J17/J18)*100</f>
        <v>6.698564593301436</v>
      </c>
      <c r="V17" s="213">
        <f>(L17/L18)*100</f>
        <v>2.4630541871921183</v>
      </c>
    </row>
    <row r="18" spans="1:22" ht="15.75" thickTop="1">
      <c r="A18" s="214"/>
      <c r="B18" s="215" t="s">
        <v>246</v>
      </c>
      <c r="C18" s="216">
        <f aca="true" t="shared" si="11" ref="C18:R18">SUM(C7:C17)</f>
        <v>284</v>
      </c>
      <c r="D18" s="216">
        <f t="shared" si="11"/>
        <v>294</v>
      </c>
      <c r="E18" s="216">
        <f t="shared" si="11"/>
        <v>197</v>
      </c>
      <c r="F18" s="216">
        <f t="shared" si="11"/>
        <v>137</v>
      </c>
      <c r="G18" s="216">
        <f t="shared" si="11"/>
        <v>250</v>
      </c>
      <c r="H18" s="216">
        <f t="shared" si="11"/>
        <v>255</v>
      </c>
      <c r="I18" s="217">
        <f>SUM(I7:I17)</f>
        <v>212</v>
      </c>
      <c r="J18" s="217">
        <f>SUM(J7:J17)</f>
        <v>209</v>
      </c>
      <c r="K18" s="217">
        <f>SUM(K7:K17)</f>
        <v>196</v>
      </c>
      <c r="L18" s="217">
        <f>SUM(L7:L17)</f>
        <v>203</v>
      </c>
      <c r="M18" s="218">
        <f t="shared" si="11"/>
        <v>100</v>
      </c>
      <c r="N18" s="218">
        <f t="shared" si="11"/>
        <v>100.00000000000001</v>
      </c>
      <c r="O18" s="218">
        <f t="shared" si="11"/>
        <v>100</v>
      </c>
      <c r="P18" s="218">
        <f t="shared" si="11"/>
        <v>100</v>
      </c>
      <c r="Q18" s="218">
        <f>SUM(Q7:Q17)</f>
        <v>99.99999999999999</v>
      </c>
      <c r="R18" s="218">
        <f t="shared" si="11"/>
        <v>100</v>
      </c>
      <c r="S18" s="218">
        <f>SUM(S7:S17)</f>
        <v>100</v>
      </c>
      <c r="T18" s="218">
        <f>SUM(T7:T17)</f>
        <v>100</v>
      </c>
      <c r="U18" s="218">
        <f>SUM(U7:U17)</f>
        <v>100</v>
      </c>
      <c r="V18" s="218">
        <f>SUM(V7:V17)</f>
        <v>99.99999999999999</v>
      </c>
    </row>
    <row r="19" spans="1:22" ht="15.75">
      <c r="A19" s="378" t="s">
        <v>382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</row>
    <row r="20" spans="1:22" ht="18.75">
      <c r="A20" s="376" t="s">
        <v>381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</row>
  </sheetData>
  <sheetProtection/>
  <mergeCells count="30">
    <mergeCell ref="K4:K6"/>
    <mergeCell ref="A20:V20"/>
    <mergeCell ref="M3:V3"/>
    <mergeCell ref="C4:C6"/>
    <mergeCell ref="D4:D6"/>
    <mergeCell ref="E4:F4"/>
    <mergeCell ref="G4:G6"/>
    <mergeCell ref="A19:V19"/>
    <mergeCell ref="S4:S6"/>
    <mergeCell ref="V4:V6"/>
    <mergeCell ref="E5:E6"/>
    <mergeCell ref="F5:F6"/>
    <mergeCell ref="A1:V1"/>
    <mergeCell ref="A2:V2"/>
    <mergeCell ref="A3:A6"/>
    <mergeCell ref="B3:B6"/>
    <mergeCell ref="C3:L3"/>
    <mergeCell ref="J4:J6"/>
    <mergeCell ref="R4:R6"/>
    <mergeCell ref="H4:H6"/>
    <mergeCell ref="I4:I6"/>
    <mergeCell ref="L4:L6"/>
    <mergeCell ref="M4:M6"/>
    <mergeCell ref="U4:U6"/>
    <mergeCell ref="O5:O6"/>
    <mergeCell ref="P5:P6"/>
    <mergeCell ref="N4:N6"/>
    <mergeCell ref="O4:P4"/>
    <mergeCell ref="Q4:Q6"/>
    <mergeCell ref="T4:T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20" sqref="A20:V20"/>
    </sheetView>
  </sheetViews>
  <sheetFormatPr defaultColWidth="8.796875" defaultRowHeight="15"/>
  <cols>
    <col min="1" max="1" width="2.69921875" style="0" customWidth="1"/>
    <col min="2" max="2" width="24" style="0" customWidth="1"/>
    <col min="3" max="10" width="4.8984375" style="0" customWidth="1"/>
    <col min="11" max="11" width="5.59765625" style="0" customWidth="1"/>
    <col min="12" max="20" width="4.19921875" style="0" customWidth="1"/>
    <col min="21" max="21" width="5.796875" style="0" customWidth="1"/>
    <col min="22" max="22" width="4.19921875" style="0" customWidth="1"/>
  </cols>
  <sheetData>
    <row r="1" spans="1:22" ht="15">
      <c r="A1" s="271" t="s">
        <v>291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</row>
    <row r="2" spans="1:22" ht="36" customHeight="1">
      <c r="A2" s="379" t="s">
        <v>384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</row>
    <row r="3" spans="1:22" ht="15">
      <c r="A3" s="380" t="s">
        <v>54</v>
      </c>
      <c r="B3" s="364" t="s">
        <v>292</v>
      </c>
      <c r="C3" s="369" t="s">
        <v>287</v>
      </c>
      <c r="D3" s="383"/>
      <c r="E3" s="383"/>
      <c r="F3" s="383"/>
      <c r="G3" s="383"/>
      <c r="H3" s="383"/>
      <c r="I3" s="383"/>
      <c r="J3" s="383"/>
      <c r="K3" s="383"/>
      <c r="L3" s="384"/>
      <c r="M3" s="350" t="s">
        <v>288</v>
      </c>
      <c r="N3" s="350"/>
      <c r="O3" s="350"/>
      <c r="P3" s="350"/>
      <c r="Q3" s="350"/>
      <c r="R3" s="350"/>
      <c r="S3" s="350"/>
      <c r="T3" s="350"/>
      <c r="U3" s="350"/>
      <c r="V3" s="350"/>
    </row>
    <row r="4" spans="1:22" ht="15">
      <c r="A4" s="381"/>
      <c r="B4" s="365"/>
      <c r="C4" s="364">
        <v>2004</v>
      </c>
      <c r="D4" s="364">
        <v>2005</v>
      </c>
      <c r="E4" s="369">
        <v>2006</v>
      </c>
      <c r="F4" s="370"/>
      <c r="G4" s="364">
        <v>2007</v>
      </c>
      <c r="H4" s="364">
        <v>2008</v>
      </c>
      <c r="I4" s="364">
        <v>2009</v>
      </c>
      <c r="J4" s="364">
        <v>2010</v>
      </c>
      <c r="K4" s="364" t="s">
        <v>353</v>
      </c>
      <c r="L4" s="364">
        <v>2012</v>
      </c>
      <c r="M4" s="364">
        <v>2004</v>
      </c>
      <c r="N4" s="364">
        <v>2005</v>
      </c>
      <c r="O4" s="369">
        <v>2006</v>
      </c>
      <c r="P4" s="370"/>
      <c r="Q4" s="364">
        <v>2007</v>
      </c>
      <c r="R4" s="364">
        <v>2008</v>
      </c>
      <c r="S4" s="364">
        <v>2009</v>
      </c>
      <c r="T4" s="364">
        <v>2010</v>
      </c>
      <c r="U4" s="364">
        <v>2011</v>
      </c>
      <c r="V4" s="364">
        <v>2012</v>
      </c>
    </row>
    <row r="5" spans="1:22" ht="15">
      <c r="A5" s="381"/>
      <c r="B5" s="365"/>
      <c r="C5" s="365"/>
      <c r="D5" s="365"/>
      <c r="E5" s="351" t="s">
        <v>249</v>
      </c>
      <c r="F5" s="351" t="s">
        <v>250</v>
      </c>
      <c r="G5" s="365"/>
      <c r="H5" s="365"/>
      <c r="I5" s="365"/>
      <c r="J5" s="365"/>
      <c r="K5" s="365"/>
      <c r="L5" s="365"/>
      <c r="M5" s="365"/>
      <c r="N5" s="365"/>
      <c r="O5" s="351" t="s">
        <v>249</v>
      </c>
      <c r="P5" s="351" t="s">
        <v>250</v>
      </c>
      <c r="Q5" s="365"/>
      <c r="R5" s="365"/>
      <c r="S5" s="365"/>
      <c r="T5" s="365"/>
      <c r="U5" s="365"/>
      <c r="V5" s="365"/>
    </row>
    <row r="6" spans="1:22" ht="15.75" thickBot="1">
      <c r="A6" s="382"/>
      <c r="B6" s="366"/>
      <c r="C6" s="366"/>
      <c r="D6" s="366"/>
      <c r="E6" s="368"/>
      <c r="F6" s="368"/>
      <c r="G6" s="366"/>
      <c r="H6" s="366"/>
      <c r="I6" s="366"/>
      <c r="J6" s="366"/>
      <c r="K6" s="366"/>
      <c r="L6" s="366"/>
      <c r="M6" s="366"/>
      <c r="N6" s="366"/>
      <c r="O6" s="368"/>
      <c r="P6" s="368"/>
      <c r="Q6" s="366"/>
      <c r="R6" s="366"/>
      <c r="S6" s="366"/>
      <c r="T6" s="366"/>
      <c r="U6" s="366"/>
      <c r="V6" s="366"/>
    </row>
    <row r="7" spans="1:22" ht="26.25" thickTop="1">
      <c r="A7" s="186" t="s">
        <v>253</v>
      </c>
      <c r="B7" s="203" t="s">
        <v>254</v>
      </c>
      <c r="C7" s="172">
        <v>91</v>
      </c>
      <c r="D7" s="172">
        <v>6</v>
      </c>
      <c r="E7" s="172">
        <v>2</v>
      </c>
      <c r="F7" s="172">
        <v>1</v>
      </c>
      <c r="G7" s="172">
        <v>11</v>
      </c>
      <c r="H7" s="172">
        <v>13</v>
      </c>
      <c r="I7" s="219">
        <v>11</v>
      </c>
      <c r="J7" s="219">
        <v>12</v>
      </c>
      <c r="K7" s="219">
        <v>4</v>
      </c>
      <c r="L7" s="219">
        <v>10</v>
      </c>
      <c r="M7" s="220">
        <f aca="true" t="shared" si="0" ref="M7:S7">(C7/C33)*100</f>
        <v>32.04225352112676</v>
      </c>
      <c r="N7" s="220">
        <f t="shared" si="0"/>
        <v>2.0408163265306123</v>
      </c>
      <c r="O7" s="220">
        <f t="shared" si="0"/>
        <v>1.015228426395939</v>
      </c>
      <c r="P7" s="220">
        <f t="shared" si="0"/>
        <v>0.7299270072992701</v>
      </c>
      <c r="Q7" s="220">
        <f t="shared" si="0"/>
        <v>4.3999999999999995</v>
      </c>
      <c r="R7" s="220">
        <f t="shared" si="0"/>
        <v>5.098039215686274</v>
      </c>
      <c r="S7" s="220">
        <f t="shared" si="0"/>
        <v>5.092592592592593</v>
      </c>
      <c r="T7" s="220">
        <f>(I7/I33)*100</f>
        <v>5.092592592592593</v>
      </c>
      <c r="U7" s="220">
        <f>(J7/J33)*100</f>
        <v>5.741626794258373</v>
      </c>
      <c r="V7" s="220">
        <f>(L7/L33)*100</f>
        <v>4.854368932038835</v>
      </c>
    </row>
    <row r="8" spans="1:22" ht="27.75" customHeight="1">
      <c r="A8" s="189" t="s">
        <v>255</v>
      </c>
      <c r="B8" s="205" t="s">
        <v>256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2</v>
      </c>
      <c r="I8" s="175">
        <v>1</v>
      </c>
      <c r="J8" s="175">
        <v>0</v>
      </c>
      <c r="K8" s="175">
        <v>0</v>
      </c>
      <c r="L8" s="175">
        <v>1</v>
      </c>
      <c r="M8" s="206">
        <f aca="true" t="shared" si="1" ref="M8:S8">(C8/C33)*100</f>
        <v>0</v>
      </c>
      <c r="N8" s="206">
        <f t="shared" si="1"/>
        <v>0</v>
      </c>
      <c r="O8" s="206">
        <f t="shared" si="1"/>
        <v>0</v>
      </c>
      <c r="P8" s="206">
        <f t="shared" si="1"/>
        <v>0</v>
      </c>
      <c r="Q8" s="206">
        <f t="shared" si="1"/>
        <v>0</v>
      </c>
      <c r="R8" s="206">
        <f t="shared" si="1"/>
        <v>0.7843137254901961</v>
      </c>
      <c r="S8" s="206">
        <f t="shared" si="1"/>
        <v>0.4629629629629629</v>
      </c>
      <c r="T8" s="206">
        <f>(I8/I33)*100</f>
        <v>0.4629629629629629</v>
      </c>
      <c r="U8" s="206">
        <f>(J8/J33)*100</f>
        <v>0</v>
      </c>
      <c r="V8" s="206">
        <f>(L8/L33)*100</f>
        <v>0.48543689320388345</v>
      </c>
    </row>
    <row r="9" spans="1:22" ht="25.5">
      <c r="A9" s="189" t="s">
        <v>257</v>
      </c>
      <c r="B9" s="205" t="s">
        <v>258</v>
      </c>
      <c r="C9" s="175">
        <v>0</v>
      </c>
      <c r="D9" s="175">
        <v>2</v>
      </c>
      <c r="E9" s="175">
        <v>0</v>
      </c>
      <c r="F9" s="175">
        <v>0</v>
      </c>
      <c r="G9" s="175">
        <v>0</v>
      </c>
      <c r="H9" s="175">
        <v>1</v>
      </c>
      <c r="I9" s="175">
        <v>1</v>
      </c>
      <c r="J9" s="175">
        <v>1</v>
      </c>
      <c r="K9" s="175">
        <v>0</v>
      </c>
      <c r="L9" s="175">
        <v>1</v>
      </c>
      <c r="M9" s="206">
        <f aca="true" t="shared" si="2" ref="M9:S9">(C9/C33)*100</f>
        <v>0</v>
      </c>
      <c r="N9" s="206">
        <f t="shared" si="2"/>
        <v>0.6802721088435374</v>
      </c>
      <c r="O9" s="206">
        <f t="shared" si="2"/>
        <v>0</v>
      </c>
      <c r="P9" s="206">
        <f t="shared" si="2"/>
        <v>0</v>
      </c>
      <c r="Q9" s="206">
        <f t="shared" si="2"/>
        <v>0</v>
      </c>
      <c r="R9" s="206">
        <f t="shared" si="2"/>
        <v>0.39215686274509803</v>
      </c>
      <c r="S9" s="206">
        <f t="shared" si="2"/>
        <v>0.4629629629629629</v>
      </c>
      <c r="T9" s="206">
        <f>(I9/I33)*100</f>
        <v>0.4629629629629629</v>
      </c>
      <c r="U9" s="206">
        <f>(J9/J33)*100</f>
        <v>0.4784688995215311</v>
      </c>
      <c r="V9" s="206">
        <f>(L9/L33)*100</f>
        <v>0.48543689320388345</v>
      </c>
    </row>
    <row r="10" spans="1:22" ht="39.75" customHeight="1">
      <c r="A10" s="189" t="s">
        <v>259</v>
      </c>
      <c r="B10" s="205" t="s">
        <v>260</v>
      </c>
      <c r="C10" s="175">
        <v>11</v>
      </c>
      <c r="D10" s="175">
        <v>5</v>
      </c>
      <c r="E10" s="175">
        <v>3</v>
      </c>
      <c r="F10" s="175">
        <v>0</v>
      </c>
      <c r="G10" s="175">
        <v>5</v>
      </c>
      <c r="H10" s="175">
        <v>4</v>
      </c>
      <c r="I10" s="175">
        <v>4</v>
      </c>
      <c r="J10" s="175">
        <v>10</v>
      </c>
      <c r="K10" s="175">
        <v>3</v>
      </c>
      <c r="L10" s="175">
        <v>2</v>
      </c>
      <c r="M10" s="206">
        <f aca="true" t="shared" si="3" ref="M10:S10">(C10/C33)*100</f>
        <v>3.873239436619718</v>
      </c>
      <c r="N10" s="206">
        <f t="shared" si="3"/>
        <v>1.7006802721088436</v>
      </c>
      <c r="O10" s="206">
        <f t="shared" si="3"/>
        <v>1.5228426395939088</v>
      </c>
      <c r="P10" s="206">
        <f t="shared" si="3"/>
        <v>0</v>
      </c>
      <c r="Q10" s="206">
        <f t="shared" si="3"/>
        <v>2</v>
      </c>
      <c r="R10" s="206">
        <f t="shared" si="3"/>
        <v>1.5686274509803921</v>
      </c>
      <c r="S10" s="206">
        <f t="shared" si="3"/>
        <v>1.8518518518518516</v>
      </c>
      <c r="T10" s="206">
        <f>(I10/I33)*100</f>
        <v>1.8518518518518516</v>
      </c>
      <c r="U10" s="206">
        <f>(J10/J33)*100</f>
        <v>4.784688995215311</v>
      </c>
      <c r="V10" s="206">
        <f>(L10/L33)*100</f>
        <v>0.9708737864077669</v>
      </c>
    </row>
    <row r="11" spans="1:22" ht="38.25">
      <c r="A11" s="189" t="s">
        <v>261</v>
      </c>
      <c r="B11" s="205" t="s">
        <v>262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1</v>
      </c>
      <c r="J11" s="175">
        <v>0</v>
      </c>
      <c r="K11" s="175">
        <v>0</v>
      </c>
      <c r="L11" s="175">
        <v>0</v>
      </c>
      <c r="M11" s="206">
        <f aca="true" t="shared" si="4" ref="M11:S11">(C11/C33)*100</f>
        <v>0</v>
      </c>
      <c r="N11" s="206">
        <f t="shared" si="4"/>
        <v>0</v>
      </c>
      <c r="O11" s="206">
        <f t="shared" si="4"/>
        <v>0</v>
      </c>
      <c r="P11" s="206">
        <f t="shared" si="4"/>
        <v>0</v>
      </c>
      <c r="Q11" s="206">
        <f t="shared" si="4"/>
        <v>0</v>
      </c>
      <c r="R11" s="206">
        <f t="shared" si="4"/>
        <v>0</v>
      </c>
      <c r="S11" s="206">
        <f t="shared" si="4"/>
        <v>0.4629629629629629</v>
      </c>
      <c r="T11" s="206">
        <f>(I11/I33)*100</f>
        <v>0.4629629629629629</v>
      </c>
      <c r="U11" s="206">
        <f>(J11/J33)*100</f>
        <v>0</v>
      </c>
      <c r="V11" s="206">
        <f>(L11/L33)*100</f>
        <v>0</v>
      </c>
    </row>
    <row r="12" spans="1:22" ht="15">
      <c r="A12" s="189" t="s">
        <v>263</v>
      </c>
      <c r="B12" s="205" t="s">
        <v>264</v>
      </c>
      <c r="C12" s="175">
        <v>0</v>
      </c>
      <c r="D12" s="175">
        <v>2</v>
      </c>
      <c r="E12" s="175">
        <v>4</v>
      </c>
      <c r="F12" s="175">
        <v>2</v>
      </c>
      <c r="G12" s="175">
        <v>1</v>
      </c>
      <c r="H12" s="175">
        <v>2</v>
      </c>
      <c r="I12" s="221">
        <v>2</v>
      </c>
      <c r="J12" s="221">
        <v>6</v>
      </c>
      <c r="K12" s="221">
        <v>2</v>
      </c>
      <c r="L12" s="221">
        <v>1</v>
      </c>
      <c r="M12" s="206">
        <f aca="true" t="shared" si="5" ref="M12:S12">(C12/C33)*100</f>
        <v>0</v>
      </c>
      <c r="N12" s="206">
        <f t="shared" si="5"/>
        <v>0.6802721088435374</v>
      </c>
      <c r="O12" s="206">
        <f t="shared" si="5"/>
        <v>2.030456852791878</v>
      </c>
      <c r="P12" s="206">
        <f t="shared" si="5"/>
        <v>1.4598540145985401</v>
      </c>
      <c r="Q12" s="206">
        <f t="shared" si="5"/>
        <v>0.4</v>
      </c>
      <c r="R12" s="206">
        <f t="shared" si="5"/>
        <v>0.7843137254901961</v>
      </c>
      <c r="S12" s="206">
        <f t="shared" si="5"/>
        <v>0.9259259259259258</v>
      </c>
      <c r="T12" s="206">
        <f>(I12/I33)*100</f>
        <v>0.9259259259259258</v>
      </c>
      <c r="U12" s="206">
        <f>(J12/J33)*100</f>
        <v>2.8708133971291865</v>
      </c>
      <c r="V12" s="206">
        <f>(L12/L33)*100</f>
        <v>0.48543689320388345</v>
      </c>
    </row>
    <row r="13" spans="1:22" ht="39.75" customHeight="1">
      <c r="A13" s="189" t="s">
        <v>265</v>
      </c>
      <c r="B13" s="205" t="s">
        <v>266</v>
      </c>
      <c r="C13" s="175">
        <v>0</v>
      </c>
      <c r="D13" s="175">
        <v>2</v>
      </c>
      <c r="E13" s="175">
        <v>2</v>
      </c>
      <c r="F13" s="175">
        <v>0</v>
      </c>
      <c r="G13" s="175">
        <v>0</v>
      </c>
      <c r="H13" s="175">
        <v>0</v>
      </c>
      <c r="I13" s="175">
        <v>2</v>
      </c>
      <c r="J13" s="175">
        <v>1</v>
      </c>
      <c r="K13" s="175">
        <v>1</v>
      </c>
      <c r="L13" s="175">
        <v>0</v>
      </c>
      <c r="M13" s="206">
        <f aca="true" t="shared" si="6" ref="M13:S13">(C13/C33)*100</f>
        <v>0</v>
      </c>
      <c r="N13" s="206">
        <f t="shared" si="6"/>
        <v>0.6802721088435374</v>
      </c>
      <c r="O13" s="206">
        <f t="shared" si="6"/>
        <v>1.015228426395939</v>
      </c>
      <c r="P13" s="206">
        <f t="shared" si="6"/>
        <v>0</v>
      </c>
      <c r="Q13" s="206">
        <f t="shared" si="6"/>
        <v>0</v>
      </c>
      <c r="R13" s="206">
        <f t="shared" si="6"/>
        <v>0</v>
      </c>
      <c r="S13" s="206">
        <f t="shared" si="6"/>
        <v>0.9259259259259258</v>
      </c>
      <c r="T13" s="206">
        <f>(I13/I33)*100</f>
        <v>0.9259259259259258</v>
      </c>
      <c r="U13" s="206">
        <f>(J13/J33)*100</f>
        <v>0.4784688995215311</v>
      </c>
      <c r="V13" s="206">
        <f>(L13/L33)*100</f>
        <v>0</v>
      </c>
    </row>
    <row r="14" spans="1:22" ht="39" customHeight="1">
      <c r="A14" s="183"/>
      <c r="B14" s="183" t="s">
        <v>293</v>
      </c>
      <c r="C14" s="222">
        <f aca="true" t="shared" si="7" ref="C14:H14">SUM(C7:C13)</f>
        <v>102</v>
      </c>
      <c r="D14" s="222">
        <f t="shared" si="7"/>
        <v>17</v>
      </c>
      <c r="E14" s="222">
        <f t="shared" si="7"/>
        <v>11</v>
      </c>
      <c r="F14" s="222">
        <f t="shared" si="7"/>
        <v>3</v>
      </c>
      <c r="G14" s="222">
        <f t="shared" si="7"/>
        <v>17</v>
      </c>
      <c r="H14" s="222">
        <f t="shared" si="7"/>
        <v>22</v>
      </c>
      <c r="I14" s="223">
        <f>SUM(I7:I13)</f>
        <v>22</v>
      </c>
      <c r="J14" s="223">
        <f>SUM(J7:J13)</f>
        <v>30</v>
      </c>
      <c r="K14" s="223">
        <f>SUM(K7:K13)</f>
        <v>10</v>
      </c>
      <c r="L14" s="223">
        <f>SUM(L7:L13)</f>
        <v>15</v>
      </c>
      <c r="M14" s="224">
        <f aca="true" t="shared" si="8" ref="M14:R14">SUM(M7:M13)</f>
        <v>35.91549295774648</v>
      </c>
      <c r="N14" s="224">
        <f t="shared" si="8"/>
        <v>5.782312925170068</v>
      </c>
      <c r="O14" s="224">
        <f t="shared" si="8"/>
        <v>5.583756345177665</v>
      </c>
      <c r="P14" s="224">
        <f t="shared" si="8"/>
        <v>2.18978102189781</v>
      </c>
      <c r="Q14" s="224">
        <f t="shared" si="8"/>
        <v>6.8</v>
      </c>
      <c r="R14" s="224">
        <f t="shared" si="8"/>
        <v>8.627450980392156</v>
      </c>
      <c r="S14" s="224">
        <f>SUM(S7:S13)</f>
        <v>10.185185185185185</v>
      </c>
      <c r="T14" s="224">
        <f>SUM(T7:T13)</f>
        <v>10.185185185185185</v>
      </c>
      <c r="U14" s="224">
        <f>SUM(U7:U13)</f>
        <v>14.354066985645932</v>
      </c>
      <c r="V14" s="224">
        <f>SUM(V7:V13)</f>
        <v>7.281553398058251</v>
      </c>
    </row>
    <row r="15" spans="1:22" ht="38.25">
      <c r="A15" s="189" t="s">
        <v>268</v>
      </c>
      <c r="B15" s="205" t="s">
        <v>269</v>
      </c>
      <c r="C15" s="225">
        <v>0</v>
      </c>
      <c r="D15" s="225">
        <v>24</v>
      </c>
      <c r="E15" s="225">
        <v>8</v>
      </c>
      <c r="F15" s="225">
        <v>3</v>
      </c>
      <c r="G15" s="225">
        <v>17</v>
      </c>
      <c r="H15" s="225">
        <v>14</v>
      </c>
      <c r="I15" s="225">
        <v>26</v>
      </c>
      <c r="J15" s="225">
        <v>22</v>
      </c>
      <c r="K15" s="225">
        <v>14</v>
      </c>
      <c r="L15" s="225">
        <v>10</v>
      </c>
      <c r="M15" s="206">
        <f aca="true" t="shared" si="9" ref="M15:S15">(C15/C33)*100</f>
        <v>0</v>
      </c>
      <c r="N15" s="206">
        <f t="shared" si="9"/>
        <v>8.16326530612245</v>
      </c>
      <c r="O15" s="206">
        <f t="shared" si="9"/>
        <v>4.060913705583756</v>
      </c>
      <c r="P15" s="206">
        <f t="shared" si="9"/>
        <v>2.18978102189781</v>
      </c>
      <c r="Q15" s="206">
        <f t="shared" si="9"/>
        <v>6.800000000000001</v>
      </c>
      <c r="R15" s="206">
        <f t="shared" si="9"/>
        <v>5.490196078431373</v>
      </c>
      <c r="S15" s="206">
        <f t="shared" si="9"/>
        <v>12.037037037037036</v>
      </c>
      <c r="T15" s="206">
        <f>(I15/I33)*100</f>
        <v>12.037037037037036</v>
      </c>
      <c r="U15" s="206">
        <f>(J15/J33)*100</f>
        <v>10.526315789473683</v>
      </c>
      <c r="V15" s="206">
        <f>(L15/L33)*100</f>
        <v>4.854368932038835</v>
      </c>
    </row>
    <row r="16" spans="1:22" ht="38.25">
      <c r="A16" s="189" t="s">
        <v>270</v>
      </c>
      <c r="B16" s="205" t="s">
        <v>271</v>
      </c>
      <c r="C16" s="175">
        <v>35</v>
      </c>
      <c r="D16" s="175">
        <v>10</v>
      </c>
      <c r="E16" s="175">
        <v>0</v>
      </c>
      <c r="F16" s="175">
        <v>1</v>
      </c>
      <c r="G16" s="175">
        <v>0</v>
      </c>
      <c r="H16" s="175">
        <v>1</v>
      </c>
      <c r="I16" s="175">
        <v>1</v>
      </c>
      <c r="J16" s="175">
        <v>0</v>
      </c>
      <c r="K16" s="175">
        <v>0</v>
      </c>
      <c r="L16" s="175">
        <v>0</v>
      </c>
      <c r="M16" s="206">
        <f aca="true" t="shared" si="10" ref="M16:S16">(C16/C33)*100</f>
        <v>12.323943661971832</v>
      </c>
      <c r="N16" s="206">
        <f t="shared" si="10"/>
        <v>3.4013605442176873</v>
      </c>
      <c r="O16" s="206">
        <f t="shared" si="10"/>
        <v>0</v>
      </c>
      <c r="P16" s="206">
        <f t="shared" si="10"/>
        <v>0.7299270072992701</v>
      </c>
      <c r="Q16" s="206">
        <f t="shared" si="10"/>
        <v>0</v>
      </c>
      <c r="R16" s="206">
        <f t="shared" si="10"/>
        <v>0.39215686274509803</v>
      </c>
      <c r="S16" s="206">
        <f t="shared" si="10"/>
        <v>0.4629629629629629</v>
      </c>
      <c r="T16" s="206">
        <f>(I16/I33)*100</f>
        <v>0.4629629629629629</v>
      </c>
      <c r="U16" s="206">
        <f>(J16/J33)*100</f>
        <v>0</v>
      </c>
      <c r="V16" s="206">
        <f>(L16/L33)*100</f>
        <v>0</v>
      </c>
    </row>
    <row r="20" spans="1:22" ht="31.5" customHeight="1">
      <c r="A20" s="385" t="s">
        <v>385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</row>
    <row r="21" ht="15" customHeight="1"/>
    <row r="22" spans="1:22" ht="15">
      <c r="A22" s="380" t="s">
        <v>54</v>
      </c>
      <c r="B22" s="364" t="s">
        <v>292</v>
      </c>
      <c r="C22" s="369" t="s">
        <v>287</v>
      </c>
      <c r="D22" s="383"/>
      <c r="E22" s="383"/>
      <c r="F22" s="383"/>
      <c r="G22" s="383"/>
      <c r="H22" s="383"/>
      <c r="I22" s="383"/>
      <c r="J22" s="383"/>
      <c r="K22" s="383"/>
      <c r="L22" s="384"/>
      <c r="M22" s="350" t="s">
        <v>288</v>
      </c>
      <c r="N22" s="350"/>
      <c r="O22" s="350"/>
      <c r="P22" s="350"/>
      <c r="Q22" s="350"/>
      <c r="R22" s="350"/>
      <c r="S22" s="350"/>
      <c r="T22" s="350"/>
      <c r="U22" s="350"/>
      <c r="V22" s="350"/>
    </row>
    <row r="23" spans="1:22" ht="15">
      <c r="A23" s="381"/>
      <c r="B23" s="365"/>
      <c r="C23" s="364">
        <v>2004</v>
      </c>
      <c r="D23" s="364">
        <v>2005</v>
      </c>
      <c r="E23" s="369">
        <v>2006</v>
      </c>
      <c r="F23" s="370"/>
      <c r="G23" s="364">
        <v>2007</v>
      </c>
      <c r="H23" s="364">
        <v>2008</v>
      </c>
      <c r="I23" s="364">
        <v>2009</v>
      </c>
      <c r="J23" s="364">
        <v>2010</v>
      </c>
      <c r="K23" s="364" t="s">
        <v>353</v>
      </c>
      <c r="L23" s="364">
        <v>2012</v>
      </c>
      <c r="M23" s="364">
        <v>2004</v>
      </c>
      <c r="N23" s="364">
        <v>2005</v>
      </c>
      <c r="O23" s="369">
        <v>2006</v>
      </c>
      <c r="P23" s="370"/>
      <c r="Q23" s="364">
        <v>2007</v>
      </c>
      <c r="R23" s="364">
        <v>2008</v>
      </c>
      <c r="S23" s="364">
        <v>2009</v>
      </c>
      <c r="T23" s="364">
        <v>2010</v>
      </c>
      <c r="U23" s="364">
        <v>2011</v>
      </c>
      <c r="V23" s="364">
        <v>2012</v>
      </c>
    </row>
    <row r="24" spans="1:22" ht="15">
      <c r="A24" s="381"/>
      <c r="B24" s="365"/>
      <c r="C24" s="365"/>
      <c r="D24" s="365"/>
      <c r="E24" s="351" t="s">
        <v>249</v>
      </c>
      <c r="F24" s="351" t="s">
        <v>250</v>
      </c>
      <c r="G24" s="365"/>
      <c r="H24" s="365"/>
      <c r="I24" s="365"/>
      <c r="J24" s="365"/>
      <c r="K24" s="365"/>
      <c r="L24" s="365"/>
      <c r="M24" s="365"/>
      <c r="N24" s="365"/>
      <c r="O24" s="351" t="s">
        <v>249</v>
      </c>
      <c r="P24" s="351" t="s">
        <v>250</v>
      </c>
      <c r="Q24" s="365"/>
      <c r="R24" s="365"/>
      <c r="S24" s="365"/>
      <c r="T24" s="365"/>
      <c r="U24" s="365"/>
      <c r="V24" s="365"/>
    </row>
    <row r="25" spans="1:22" ht="15.75" thickBot="1">
      <c r="A25" s="382"/>
      <c r="B25" s="366"/>
      <c r="C25" s="366"/>
      <c r="D25" s="366"/>
      <c r="E25" s="368"/>
      <c r="F25" s="368"/>
      <c r="G25" s="366"/>
      <c r="H25" s="366"/>
      <c r="I25" s="366"/>
      <c r="J25" s="366"/>
      <c r="K25" s="366"/>
      <c r="L25" s="366"/>
      <c r="M25" s="366"/>
      <c r="N25" s="366"/>
      <c r="O25" s="368"/>
      <c r="P25" s="368"/>
      <c r="Q25" s="366"/>
      <c r="R25" s="366"/>
      <c r="S25" s="366"/>
      <c r="T25" s="366"/>
      <c r="U25" s="366"/>
      <c r="V25" s="366"/>
    </row>
    <row r="26" spans="1:22" ht="39" thickTop="1">
      <c r="A26" s="189" t="s">
        <v>272</v>
      </c>
      <c r="B26" s="205" t="s">
        <v>378</v>
      </c>
      <c r="C26" s="172">
        <v>10</v>
      </c>
      <c r="D26" s="172">
        <v>11</v>
      </c>
      <c r="E26" s="172">
        <v>1</v>
      </c>
      <c r="F26" s="172">
        <v>6</v>
      </c>
      <c r="G26" s="172">
        <v>5</v>
      </c>
      <c r="H26" s="172">
        <v>2</v>
      </c>
      <c r="I26" s="175">
        <v>7</v>
      </c>
      <c r="J26" s="175">
        <v>5</v>
      </c>
      <c r="K26" s="175">
        <v>6</v>
      </c>
      <c r="L26" s="175">
        <v>7</v>
      </c>
      <c r="M26" s="206">
        <f aca="true" t="shared" si="11" ref="M26:S26">(C26/C33)*100</f>
        <v>3.5211267605633805</v>
      </c>
      <c r="N26" s="206">
        <f t="shared" si="11"/>
        <v>3.741496598639456</v>
      </c>
      <c r="O26" s="206">
        <f t="shared" si="11"/>
        <v>0.5076142131979695</v>
      </c>
      <c r="P26" s="206">
        <f t="shared" si="11"/>
        <v>4.37956204379562</v>
      </c>
      <c r="Q26" s="206">
        <f t="shared" si="11"/>
        <v>2</v>
      </c>
      <c r="R26" s="206">
        <f t="shared" si="11"/>
        <v>0.7843137254901961</v>
      </c>
      <c r="S26" s="206">
        <f t="shared" si="11"/>
        <v>3.2407407407407405</v>
      </c>
      <c r="T26" s="206">
        <f>(I26/I33)*100</f>
        <v>3.2407407407407405</v>
      </c>
      <c r="U26" s="206">
        <f>(J26/J33)*100</f>
        <v>2.3923444976076556</v>
      </c>
      <c r="V26" s="206">
        <f>(L26/L33)*100</f>
        <v>3.3980582524271843</v>
      </c>
    </row>
    <row r="27" spans="1:22" ht="25.5" customHeight="1">
      <c r="A27" s="183"/>
      <c r="B27" s="183" t="s">
        <v>294</v>
      </c>
      <c r="C27" s="222">
        <f aca="true" t="shared" si="12" ref="C27:V27">SUM(C15:C39)</f>
        <v>45</v>
      </c>
      <c r="D27" s="222">
        <f t="shared" si="12"/>
        <v>45</v>
      </c>
      <c r="E27" s="222">
        <f t="shared" si="12"/>
        <v>9</v>
      </c>
      <c r="F27" s="222">
        <f t="shared" si="12"/>
        <v>10</v>
      </c>
      <c r="G27" s="222">
        <f t="shared" si="12"/>
        <v>22</v>
      </c>
      <c r="H27" s="222">
        <f t="shared" si="12"/>
        <v>17</v>
      </c>
      <c r="I27" s="223">
        <f t="shared" si="12"/>
        <v>34</v>
      </c>
      <c r="J27" s="223">
        <f t="shared" si="12"/>
        <v>27</v>
      </c>
      <c r="K27" s="223">
        <f t="shared" si="12"/>
        <v>20</v>
      </c>
      <c r="L27" s="223">
        <f t="shared" si="12"/>
        <v>17</v>
      </c>
      <c r="M27" s="224">
        <f t="shared" si="12"/>
        <v>15.845070422535212</v>
      </c>
      <c r="N27" s="224">
        <f t="shared" si="12"/>
        <v>15.306122448979592</v>
      </c>
      <c r="O27" s="224">
        <f t="shared" si="12"/>
        <v>4.568527918781726</v>
      </c>
      <c r="P27" s="224">
        <f t="shared" si="12"/>
        <v>7.299270072992701</v>
      </c>
      <c r="Q27" s="224">
        <f t="shared" si="12"/>
        <v>8.8</v>
      </c>
      <c r="R27" s="224">
        <f t="shared" si="12"/>
        <v>6.666666666666667</v>
      </c>
      <c r="S27" s="224">
        <f t="shared" si="12"/>
        <v>15.74074074074074</v>
      </c>
      <c r="T27" s="224">
        <f t="shared" si="12"/>
        <v>15.74074074074074</v>
      </c>
      <c r="U27" s="224">
        <f t="shared" si="12"/>
        <v>12.91866028708134</v>
      </c>
      <c r="V27" s="224">
        <f t="shared" si="12"/>
        <v>8.252427184466018</v>
      </c>
    </row>
    <row r="28" spans="1:22" ht="15" customHeight="1">
      <c r="A28" s="189" t="s">
        <v>275</v>
      </c>
      <c r="B28" s="205" t="s">
        <v>276</v>
      </c>
      <c r="C28" s="175">
        <v>22</v>
      </c>
      <c r="D28" s="175">
        <v>15</v>
      </c>
      <c r="E28" s="175">
        <v>13</v>
      </c>
      <c r="F28" s="175">
        <v>11</v>
      </c>
      <c r="G28" s="175">
        <v>13</v>
      </c>
      <c r="H28" s="175">
        <v>17</v>
      </c>
      <c r="I28" s="175">
        <v>3</v>
      </c>
      <c r="J28" s="175">
        <v>5</v>
      </c>
      <c r="K28" s="175">
        <v>0</v>
      </c>
      <c r="L28" s="175">
        <v>2</v>
      </c>
      <c r="M28" s="206">
        <f aca="true" t="shared" si="13" ref="M28:S28">(C28/C33)*100</f>
        <v>7.746478873239436</v>
      </c>
      <c r="N28" s="206">
        <f t="shared" si="13"/>
        <v>5.1020408163265305</v>
      </c>
      <c r="O28" s="206">
        <f t="shared" si="13"/>
        <v>6.598984771573605</v>
      </c>
      <c r="P28" s="206">
        <f t="shared" si="13"/>
        <v>8.02919708029197</v>
      </c>
      <c r="Q28" s="206">
        <f t="shared" si="13"/>
        <v>5.2</v>
      </c>
      <c r="R28" s="206">
        <f t="shared" si="13"/>
        <v>6.666666666666667</v>
      </c>
      <c r="S28" s="206">
        <f t="shared" si="13"/>
        <v>1.3888888888888888</v>
      </c>
      <c r="T28" s="206">
        <f>(I28/I33)*100</f>
        <v>1.3888888888888888</v>
      </c>
      <c r="U28" s="206">
        <f>(J28/J33)*100</f>
        <v>2.3923444976076556</v>
      </c>
      <c r="V28" s="206">
        <f>(L28/L33)*100</f>
        <v>0.9708737864077669</v>
      </c>
    </row>
    <row r="29" spans="1:22" ht="25.5">
      <c r="A29" s="189" t="s">
        <v>277</v>
      </c>
      <c r="B29" s="205" t="s">
        <v>278</v>
      </c>
      <c r="C29" s="175">
        <v>41</v>
      </c>
      <c r="D29" s="175">
        <v>191</v>
      </c>
      <c r="E29" s="175">
        <v>148</v>
      </c>
      <c r="F29" s="175">
        <v>103</v>
      </c>
      <c r="G29" s="175">
        <v>183</v>
      </c>
      <c r="H29" s="175">
        <v>178</v>
      </c>
      <c r="I29" s="175">
        <v>144</v>
      </c>
      <c r="J29" s="175">
        <v>130</v>
      </c>
      <c r="K29" s="175">
        <v>163</v>
      </c>
      <c r="L29" s="175">
        <v>163</v>
      </c>
      <c r="M29" s="206">
        <f aca="true" t="shared" si="14" ref="M29:S29">(C29/C33)*100</f>
        <v>14.43661971830986</v>
      </c>
      <c r="N29" s="206">
        <f t="shared" si="14"/>
        <v>64.96598639455783</v>
      </c>
      <c r="O29" s="206">
        <f t="shared" si="14"/>
        <v>75.1269035532995</v>
      </c>
      <c r="P29" s="206">
        <f t="shared" si="14"/>
        <v>75.18248175182481</v>
      </c>
      <c r="Q29" s="206">
        <f t="shared" si="14"/>
        <v>73.2</v>
      </c>
      <c r="R29" s="206">
        <f t="shared" si="14"/>
        <v>69.80392156862744</v>
      </c>
      <c r="S29" s="206">
        <f t="shared" si="14"/>
        <v>66.66666666666666</v>
      </c>
      <c r="T29" s="206">
        <f>(I29/I33)*100</f>
        <v>66.66666666666666</v>
      </c>
      <c r="U29" s="206">
        <f>(J29/J33)*100</f>
        <v>62.20095693779905</v>
      </c>
      <c r="V29" s="206">
        <f>(L29/L33)*100</f>
        <v>79.12621359223301</v>
      </c>
    </row>
    <row r="30" spans="1:22" ht="25.5">
      <c r="A30" s="189" t="s">
        <v>279</v>
      </c>
      <c r="B30" s="205" t="s">
        <v>280</v>
      </c>
      <c r="C30" s="175">
        <v>25</v>
      </c>
      <c r="D30" s="175">
        <v>2</v>
      </c>
      <c r="E30" s="175">
        <v>0</v>
      </c>
      <c r="F30" s="175">
        <v>0</v>
      </c>
      <c r="G30" s="175">
        <v>3</v>
      </c>
      <c r="H30" s="175">
        <v>6</v>
      </c>
      <c r="I30" s="221">
        <v>3</v>
      </c>
      <c r="J30" s="221">
        <v>2</v>
      </c>
      <c r="K30" s="221">
        <v>3</v>
      </c>
      <c r="L30" s="221">
        <v>3</v>
      </c>
      <c r="M30" s="206">
        <f aca="true" t="shared" si="15" ref="M30:S30">(C30/C33)*100</f>
        <v>8.80281690140845</v>
      </c>
      <c r="N30" s="206">
        <f t="shared" si="15"/>
        <v>0.6802721088435374</v>
      </c>
      <c r="O30" s="206">
        <f t="shared" si="15"/>
        <v>0</v>
      </c>
      <c r="P30" s="206">
        <f t="shared" si="15"/>
        <v>0</v>
      </c>
      <c r="Q30" s="206">
        <f t="shared" si="15"/>
        <v>1.2</v>
      </c>
      <c r="R30" s="206">
        <f t="shared" si="15"/>
        <v>2.3529411764705883</v>
      </c>
      <c r="S30" s="206">
        <f t="shared" si="15"/>
        <v>1.3888888888888888</v>
      </c>
      <c r="T30" s="206">
        <f>(I30/I33)*100</f>
        <v>1.3888888888888888</v>
      </c>
      <c r="U30" s="206">
        <f>(J30/J33)*100</f>
        <v>0.9569377990430622</v>
      </c>
      <c r="V30" s="206">
        <f>(L30/L33)*100</f>
        <v>1.4563106796116505</v>
      </c>
    </row>
    <row r="31" spans="1:22" ht="15">
      <c r="A31" s="189" t="s">
        <v>281</v>
      </c>
      <c r="B31" s="205" t="s">
        <v>282</v>
      </c>
      <c r="C31" s="175">
        <v>49</v>
      </c>
      <c r="D31" s="175">
        <v>24</v>
      </c>
      <c r="E31" s="175">
        <v>16</v>
      </c>
      <c r="F31" s="175">
        <v>10</v>
      </c>
      <c r="G31" s="175">
        <v>12</v>
      </c>
      <c r="H31" s="175">
        <v>15</v>
      </c>
      <c r="I31" s="221">
        <v>10</v>
      </c>
      <c r="J31" s="221">
        <v>15</v>
      </c>
      <c r="K31" s="221">
        <v>0</v>
      </c>
      <c r="L31" s="221">
        <v>6</v>
      </c>
      <c r="M31" s="206">
        <f aca="true" t="shared" si="16" ref="M31:S31">(C31/C33)*100</f>
        <v>17.253521126760564</v>
      </c>
      <c r="N31" s="206">
        <f t="shared" si="16"/>
        <v>8.16326530612245</v>
      </c>
      <c r="O31" s="206">
        <f t="shared" si="16"/>
        <v>8.121827411167512</v>
      </c>
      <c r="P31" s="206">
        <f t="shared" si="16"/>
        <v>7.2992700729927</v>
      </c>
      <c r="Q31" s="206">
        <f t="shared" si="16"/>
        <v>4.8</v>
      </c>
      <c r="R31" s="206">
        <f t="shared" si="16"/>
        <v>5.88235294117647</v>
      </c>
      <c r="S31" s="206">
        <f t="shared" si="16"/>
        <v>4.62962962962963</v>
      </c>
      <c r="T31" s="206">
        <f>(I31/I33)*100</f>
        <v>4.62962962962963</v>
      </c>
      <c r="U31" s="206">
        <f>(J31/J33)*100</f>
        <v>7.177033492822966</v>
      </c>
      <c r="V31" s="206">
        <f>(L31/L33)*100</f>
        <v>2.912621359223301</v>
      </c>
    </row>
    <row r="32" spans="1:22" ht="15.75" thickBot="1">
      <c r="A32" s="193"/>
      <c r="B32" s="193" t="s">
        <v>295</v>
      </c>
      <c r="C32" s="222">
        <f aca="true" t="shared" si="17" ref="C32:R32">SUM(C28:C31)</f>
        <v>137</v>
      </c>
      <c r="D32" s="222">
        <f t="shared" si="17"/>
        <v>232</v>
      </c>
      <c r="E32" s="222">
        <f t="shared" si="17"/>
        <v>177</v>
      </c>
      <c r="F32" s="222">
        <f t="shared" si="17"/>
        <v>124</v>
      </c>
      <c r="G32" s="222">
        <f t="shared" si="17"/>
        <v>211</v>
      </c>
      <c r="H32" s="222">
        <f t="shared" si="17"/>
        <v>216</v>
      </c>
      <c r="I32" s="226">
        <f>SUM(I28:I31)</f>
        <v>160</v>
      </c>
      <c r="J32" s="226">
        <f>SUM(J28:J31)</f>
        <v>152</v>
      </c>
      <c r="K32" s="226">
        <f>SUM(K28:K31)</f>
        <v>166</v>
      </c>
      <c r="L32" s="226">
        <f>SUM(L28:L31)</f>
        <v>174</v>
      </c>
      <c r="M32" s="227">
        <f t="shared" si="17"/>
        <v>48.239436619718305</v>
      </c>
      <c r="N32" s="227">
        <f t="shared" si="17"/>
        <v>78.91156462585036</v>
      </c>
      <c r="O32" s="227">
        <f t="shared" si="17"/>
        <v>89.84771573604061</v>
      </c>
      <c r="P32" s="227">
        <f t="shared" si="17"/>
        <v>90.51094890510947</v>
      </c>
      <c r="Q32" s="227">
        <f t="shared" si="17"/>
        <v>84.4</v>
      </c>
      <c r="R32" s="227">
        <f t="shared" si="17"/>
        <v>84.70588235294117</v>
      </c>
      <c r="S32" s="227">
        <f>SUM(S28:S31)</f>
        <v>74.07407407407406</v>
      </c>
      <c r="T32" s="227">
        <f>SUM(T28:T31)</f>
        <v>74.07407407407406</v>
      </c>
      <c r="U32" s="227">
        <f>SUM(U28:U31)</f>
        <v>72.72727272727273</v>
      </c>
      <c r="V32" s="227">
        <f>SUM(V28:V31)</f>
        <v>84.46601941747572</v>
      </c>
    </row>
    <row r="33" spans="1:22" ht="15.75" thickTop="1">
      <c r="A33" s="179"/>
      <c r="B33" s="179" t="s">
        <v>246</v>
      </c>
      <c r="C33" s="228">
        <f aca="true" t="shared" si="18" ref="C33:V33">SUM(C32,C27,C14)</f>
        <v>284</v>
      </c>
      <c r="D33" s="228">
        <f t="shared" si="18"/>
        <v>294</v>
      </c>
      <c r="E33" s="228">
        <f t="shared" si="18"/>
        <v>197</v>
      </c>
      <c r="F33" s="228">
        <f t="shared" si="18"/>
        <v>137</v>
      </c>
      <c r="G33" s="228">
        <f t="shared" si="18"/>
        <v>250</v>
      </c>
      <c r="H33" s="228">
        <f t="shared" si="18"/>
        <v>255</v>
      </c>
      <c r="I33" s="228">
        <f t="shared" si="18"/>
        <v>216</v>
      </c>
      <c r="J33" s="228">
        <f t="shared" si="18"/>
        <v>209</v>
      </c>
      <c r="K33" s="228">
        <f t="shared" si="18"/>
        <v>196</v>
      </c>
      <c r="L33" s="228">
        <f t="shared" si="18"/>
        <v>206</v>
      </c>
      <c r="M33" s="229">
        <f t="shared" si="18"/>
        <v>100</v>
      </c>
      <c r="N33" s="229">
        <f t="shared" si="18"/>
        <v>100.00000000000003</v>
      </c>
      <c r="O33" s="229">
        <f t="shared" si="18"/>
        <v>100</v>
      </c>
      <c r="P33" s="229">
        <f t="shared" si="18"/>
        <v>99.99999999999999</v>
      </c>
      <c r="Q33" s="229">
        <f t="shared" si="18"/>
        <v>100</v>
      </c>
      <c r="R33" s="229">
        <f t="shared" si="18"/>
        <v>100</v>
      </c>
      <c r="S33" s="229">
        <f t="shared" si="18"/>
        <v>100</v>
      </c>
      <c r="T33" s="229">
        <f t="shared" si="18"/>
        <v>100</v>
      </c>
      <c r="U33" s="229">
        <f t="shared" si="18"/>
        <v>100</v>
      </c>
      <c r="V33" s="229">
        <f t="shared" si="18"/>
        <v>99.99999999999999</v>
      </c>
    </row>
    <row r="34" spans="1:22" ht="15.75">
      <c r="A34" s="378" t="s">
        <v>382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</row>
    <row r="35" spans="1:22" ht="18.75">
      <c r="A35" s="376" t="s">
        <v>383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</row>
  </sheetData>
  <sheetProtection/>
  <mergeCells count="57">
    <mergeCell ref="V23:V25"/>
    <mergeCell ref="E24:E25"/>
    <mergeCell ref="F24:F25"/>
    <mergeCell ref="O24:O25"/>
    <mergeCell ref="P24:P25"/>
    <mergeCell ref="U23:U25"/>
    <mergeCell ref="S23:S25"/>
    <mergeCell ref="T23:T25"/>
    <mergeCell ref="D23:D25"/>
    <mergeCell ref="E23:F23"/>
    <mergeCell ref="G23:G25"/>
    <mergeCell ref="H23:H25"/>
    <mergeCell ref="A20:V20"/>
    <mergeCell ref="K4:K6"/>
    <mergeCell ref="A22:A25"/>
    <mergeCell ref="B22:B25"/>
    <mergeCell ref="C22:L22"/>
    <mergeCell ref="M22:V22"/>
    <mergeCell ref="C23:C25"/>
    <mergeCell ref="O23:P23"/>
    <mergeCell ref="Q23:Q25"/>
    <mergeCell ref="R23:R25"/>
    <mergeCell ref="I23:I25"/>
    <mergeCell ref="J23:J25"/>
    <mergeCell ref="K23:K25"/>
    <mergeCell ref="L23:L25"/>
    <mergeCell ref="M23:M25"/>
    <mergeCell ref="N23:N25"/>
    <mergeCell ref="A35:V35"/>
    <mergeCell ref="M3:V3"/>
    <mergeCell ref="C4:C6"/>
    <mergeCell ref="D4:D6"/>
    <mergeCell ref="E4:F4"/>
    <mergeCell ref="G4:G6"/>
    <mergeCell ref="A34:V34"/>
    <mergeCell ref="Q4:Q6"/>
    <mergeCell ref="V4:V6"/>
    <mergeCell ref="E5:E6"/>
    <mergeCell ref="F5:F6"/>
    <mergeCell ref="A1:V1"/>
    <mergeCell ref="A2:V2"/>
    <mergeCell ref="A3:A6"/>
    <mergeCell ref="B3:B6"/>
    <mergeCell ref="C3:L3"/>
    <mergeCell ref="J4:J6"/>
    <mergeCell ref="T4:T6"/>
    <mergeCell ref="H4:H6"/>
    <mergeCell ref="I4:I6"/>
    <mergeCell ref="L4:L6"/>
    <mergeCell ref="M4:M6"/>
    <mergeCell ref="U4:U6"/>
    <mergeCell ref="O5:O6"/>
    <mergeCell ref="P5:P6"/>
    <mergeCell ref="N4:N6"/>
    <mergeCell ref="O4:P4"/>
    <mergeCell ref="S4:S6"/>
    <mergeCell ref="R4:R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F6" sqref="F6"/>
    </sheetView>
  </sheetViews>
  <sheetFormatPr defaultColWidth="8.796875" defaultRowHeight="15"/>
  <cols>
    <col min="1" max="1" width="16.19921875" style="0" customWidth="1"/>
    <col min="2" max="2" width="8.8984375" style="0" customWidth="1"/>
    <col min="3" max="3" width="10.796875" style="0" customWidth="1"/>
    <col min="4" max="4" width="11.59765625" style="0" customWidth="1"/>
  </cols>
  <sheetData>
    <row r="1" spans="1:4" ht="15">
      <c r="A1" s="271" t="s">
        <v>319</v>
      </c>
      <c r="B1" s="271"/>
      <c r="C1" s="271"/>
      <c r="D1" s="271"/>
    </row>
    <row r="2" spans="1:4" ht="45" customHeight="1">
      <c r="A2" s="390" t="s">
        <v>403</v>
      </c>
      <c r="B2" s="391"/>
      <c r="C2" s="391"/>
      <c r="D2" s="392"/>
    </row>
    <row r="3" spans="1:4" ht="42.75" customHeight="1" thickBot="1">
      <c r="A3" s="396" t="s">
        <v>361</v>
      </c>
      <c r="B3" s="397"/>
      <c r="C3" s="397"/>
      <c r="D3" s="398"/>
    </row>
    <row r="4" spans="1:4" ht="15">
      <c r="A4" s="231"/>
      <c r="B4" s="233"/>
      <c r="C4" s="233"/>
      <c r="D4" s="233"/>
    </row>
    <row r="5" spans="1:4" ht="28.5">
      <c r="A5" s="231" t="s">
        <v>354</v>
      </c>
      <c r="B5" s="233"/>
      <c r="C5" s="233" t="s">
        <v>297</v>
      </c>
      <c r="D5" s="233" t="s">
        <v>298</v>
      </c>
    </row>
    <row r="6" spans="1:4" ht="15.75" thickBot="1">
      <c r="A6" s="232"/>
      <c r="B6" s="234"/>
      <c r="C6" s="234"/>
      <c r="D6" s="235" t="s">
        <v>299</v>
      </c>
    </row>
    <row r="7" spans="1:4" ht="15">
      <c r="A7" s="386" t="s">
        <v>300</v>
      </c>
      <c r="B7" s="388"/>
      <c r="C7" s="388">
        <v>0</v>
      </c>
      <c r="D7" s="388">
        <v>0</v>
      </c>
    </row>
    <row r="8" spans="1:4" ht="15.75" thickBot="1">
      <c r="A8" s="387"/>
      <c r="B8" s="389"/>
      <c r="C8" s="389"/>
      <c r="D8" s="389"/>
    </row>
    <row r="9" spans="1:4" ht="30.75" thickBot="1">
      <c r="A9" s="236" t="s">
        <v>301</v>
      </c>
      <c r="B9" s="237"/>
      <c r="C9" s="237">
        <v>0</v>
      </c>
      <c r="D9" s="237">
        <v>0</v>
      </c>
    </row>
    <row r="10" spans="1:4" ht="44.25" customHeight="1">
      <c r="A10" s="386" t="s">
        <v>302</v>
      </c>
      <c r="B10" s="388"/>
      <c r="C10" s="388">
        <v>0</v>
      </c>
      <c r="D10" s="388">
        <v>0</v>
      </c>
    </row>
    <row r="11" spans="1:4" ht="15.75" thickBot="1">
      <c r="A11" s="387"/>
      <c r="B11" s="389"/>
      <c r="C11" s="389"/>
      <c r="D11" s="389"/>
    </row>
    <row r="12" spans="1:4" ht="15">
      <c r="A12" s="386" t="s">
        <v>303</v>
      </c>
      <c r="B12" s="388"/>
      <c r="C12" s="388">
        <v>0</v>
      </c>
      <c r="D12" s="388">
        <v>0</v>
      </c>
    </row>
    <row r="13" spans="1:4" ht="15.75" thickBot="1">
      <c r="A13" s="387"/>
      <c r="B13" s="389"/>
      <c r="C13" s="389"/>
      <c r="D13" s="389"/>
    </row>
    <row r="14" spans="1:4" ht="29.25" customHeight="1">
      <c r="A14" s="386" t="s">
        <v>304</v>
      </c>
      <c r="B14" s="388"/>
      <c r="C14" s="388">
        <v>0</v>
      </c>
      <c r="D14" s="388">
        <v>0</v>
      </c>
    </row>
    <row r="15" spans="1:4" ht="15.75" thickBot="1">
      <c r="A15" s="387"/>
      <c r="B15" s="389"/>
      <c r="C15" s="389"/>
      <c r="D15" s="389"/>
    </row>
    <row r="16" spans="1:4" ht="45.75" thickBot="1">
      <c r="A16" s="236" t="s">
        <v>305</v>
      </c>
      <c r="B16" s="237"/>
      <c r="C16" s="237">
        <v>0</v>
      </c>
      <c r="D16" s="237">
        <v>0</v>
      </c>
    </row>
    <row r="17" spans="1:4" ht="30.75" thickBot="1">
      <c r="A17" s="236" t="s">
        <v>306</v>
      </c>
      <c r="B17" s="237"/>
      <c r="C17" s="237">
        <v>0</v>
      </c>
      <c r="D17" s="237">
        <v>1</v>
      </c>
    </row>
    <row r="18" spans="1:4" ht="30.75" thickBot="1">
      <c r="A18" s="236" t="s">
        <v>307</v>
      </c>
      <c r="B18" s="237"/>
      <c r="C18" s="237">
        <v>0</v>
      </c>
      <c r="D18" s="237">
        <v>0</v>
      </c>
    </row>
    <row r="19" spans="1:4" ht="29.25" customHeight="1">
      <c r="A19" s="386" t="s">
        <v>308</v>
      </c>
      <c r="B19" s="388"/>
      <c r="C19" s="388">
        <v>0</v>
      </c>
      <c r="D19" s="388">
        <v>1</v>
      </c>
    </row>
    <row r="20" spans="1:4" ht="15.75" thickBot="1">
      <c r="A20" s="387"/>
      <c r="B20" s="389"/>
      <c r="C20" s="389"/>
      <c r="D20" s="389"/>
    </row>
    <row r="21" spans="1:4" ht="44.25" customHeight="1">
      <c r="A21" s="386" t="s">
        <v>309</v>
      </c>
      <c r="B21" s="388"/>
      <c r="C21" s="388">
        <v>0</v>
      </c>
      <c r="D21" s="388">
        <v>0</v>
      </c>
    </row>
    <row r="22" spans="1:4" ht="15.75" thickBot="1">
      <c r="A22" s="387"/>
      <c r="B22" s="389"/>
      <c r="C22" s="389"/>
      <c r="D22" s="389"/>
    </row>
    <row r="23" spans="1:4" ht="30.75" thickBot="1">
      <c r="A23" s="236" t="s">
        <v>310</v>
      </c>
      <c r="B23" s="237"/>
      <c r="C23" s="237">
        <v>0</v>
      </c>
      <c r="D23" s="237">
        <v>0</v>
      </c>
    </row>
    <row r="24" spans="1:4" ht="15.75" thickBot="1">
      <c r="A24" s="236" t="s">
        <v>311</v>
      </c>
      <c r="B24" s="237"/>
      <c r="C24" s="237">
        <v>0</v>
      </c>
      <c r="D24" s="237">
        <v>0</v>
      </c>
    </row>
    <row r="25" spans="1:4" ht="30.75" thickBot="1">
      <c r="A25" s="236" t="s">
        <v>312</v>
      </c>
      <c r="B25" s="237"/>
      <c r="C25" s="237">
        <v>0</v>
      </c>
      <c r="D25" s="237">
        <v>0</v>
      </c>
    </row>
    <row r="26" spans="1:4" ht="15">
      <c r="A26" s="386" t="s">
        <v>362</v>
      </c>
      <c r="B26" s="388"/>
      <c r="C26" s="388">
        <v>0</v>
      </c>
      <c r="D26" s="388">
        <v>0</v>
      </c>
    </row>
    <row r="27" spans="1:4" ht="15.75" thickBot="1">
      <c r="A27" s="387"/>
      <c r="B27" s="389"/>
      <c r="C27" s="389"/>
      <c r="D27" s="389"/>
    </row>
    <row r="28" spans="1:4" ht="29.25" customHeight="1">
      <c r="A28" s="386" t="s">
        <v>313</v>
      </c>
      <c r="B28" s="388"/>
      <c r="C28" s="388">
        <v>0</v>
      </c>
      <c r="D28" s="388">
        <v>0</v>
      </c>
    </row>
    <row r="29" spans="1:4" ht="15.75" thickBot="1">
      <c r="A29" s="387"/>
      <c r="B29" s="389"/>
      <c r="C29" s="389"/>
      <c r="D29" s="389"/>
    </row>
    <row r="30" spans="1:4" ht="29.25" customHeight="1">
      <c r="A30" s="386" t="s">
        <v>314</v>
      </c>
      <c r="B30" s="388"/>
      <c r="C30" s="388">
        <v>0</v>
      </c>
      <c r="D30" s="388">
        <v>0</v>
      </c>
    </row>
    <row r="31" spans="1:4" ht="15.75" thickBot="1">
      <c r="A31" s="387"/>
      <c r="B31" s="389"/>
      <c r="C31" s="389"/>
      <c r="D31" s="389"/>
    </row>
    <row r="32" spans="1:4" ht="60.75" thickBot="1">
      <c r="A32" s="236" t="s">
        <v>315</v>
      </c>
      <c r="B32" s="237"/>
      <c r="C32" s="237">
        <v>0</v>
      </c>
      <c r="D32" s="237">
        <v>0</v>
      </c>
    </row>
    <row r="33" spans="1:4" ht="29.25" customHeight="1">
      <c r="A33" s="386" t="s">
        <v>316</v>
      </c>
      <c r="B33" s="388"/>
      <c r="C33" s="388">
        <v>0</v>
      </c>
      <c r="D33" s="388">
        <v>0</v>
      </c>
    </row>
    <row r="34" spans="1:4" ht="15.75" thickBot="1">
      <c r="A34" s="387"/>
      <c r="B34" s="389"/>
      <c r="C34" s="389"/>
      <c r="D34" s="389"/>
    </row>
    <row r="35" spans="1:4" ht="15">
      <c r="A35" s="386" t="s">
        <v>317</v>
      </c>
      <c r="B35" s="388"/>
      <c r="C35" s="388">
        <v>0</v>
      </c>
      <c r="D35" s="388">
        <v>1</v>
      </c>
    </row>
    <row r="36" spans="1:4" ht="15.75" thickBot="1">
      <c r="A36" s="387"/>
      <c r="B36" s="389"/>
      <c r="C36" s="389"/>
      <c r="D36" s="389"/>
    </row>
    <row r="37" spans="1:4" ht="29.25" thickBot="1">
      <c r="A37" s="238" t="s">
        <v>318</v>
      </c>
      <c r="B37" s="239"/>
      <c r="C37" s="239">
        <f>SUM(C7:C36)</f>
        <v>0</v>
      </c>
      <c r="D37" s="239">
        <f>SUM(D7:D36)</f>
        <v>3</v>
      </c>
    </row>
    <row r="39" spans="1:4" ht="44.25" customHeight="1">
      <c r="A39" s="393" t="s">
        <v>402</v>
      </c>
      <c r="B39" s="394"/>
      <c r="C39" s="394"/>
      <c r="D39" s="395"/>
    </row>
    <row r="40" spans="1:4" ht="15">
      <c r="A40" s="231"/>
      <c r="B40" s="233"/>
      <c r="C40" s="233"/>
      <c r="D40" s="233"/>
    </row>
    <row r="41" spans="1:4" ht="28.5">
      <c r="A41" s="231" t="s">
        <v>354</v>
      </c>
      <c r="B41" s="233"/>
      <c r="C41" s="233" t="s">
        <v>297</v>
      </c>
      <c r="D41" s="233" t="s">
        <v>298</v>
      </c>
    </row>
    <row r="42" spans="1:4" ht="15.75" thickBot="1">
      <c r="A42" s="232"/>
      <c r="B42" s="234"/>
      <c r="C42" s="234"/>
      <c r="D42" s="235" t="s">
        <v>299</v>
      </c>
    </row>
    <row r="43" spans="1:4" ht="15">
      <c r="A43" s="386" t="s">
        <v>300</v>
      </c>
      <c r="B43" s="388"/>
      <c r="C43" s="388">
        <v>0</v>
      </c>
      <c r="D43" s="388">
        <v>0</v>
      </c>
    </row>
    <row r="44" spans="1:4" ht="15.75" thickBot="1">
      <c r="A44" s="387"/>
      <c r="B44" s="389"/>
      <c r="C44" s="389"/>
      <c r="D44" s="389"/>
    </row>
    <row r="45" spans="1:4" ht="29.25" customHeight="1">
      <c r="A45" s="386" t="s">
        <v>301</v>
      </c>
      <c r="B45" s="388"/>
      <c r="C45" s="388">
        <v>0</v>
      </c>
      <c r="D45" s="388">
        <v>1</v>
      </c>
    </row>
    <row r="46" spans="1:4" ht="15.75" thickBot="1">
      <c r="A46" s="387"/>
      <c r="B46" s="389"/>
      <c r="C46" s="389"/>
      <c r="D46" s="389"/>
    </row>
    <row r="47" spans="1:4" ht="44.25" customHeight="1" thickBot="1">
      <c r="A47" s="250" t="s">
        <v>320</v>
      </c>
      <c r="B47" s="251"/>
      <c r="C47" s="251">
        <v>0</v>
      </c>
      <c r="D47" s="237">
        <v>19</v>
      </c>
    </row>
    <row r="48" spans="1:4" ht="15">
      <c r="A48" s="386" t="s">
        <v>303</v>
      </c>
      <c r="B48" s="388"/>
      <c r="C48" s="388">
        <v>0</v>
      </c>
      <c r="D48" s="388">
        <v>9</v>
      </c>
    </row>
    <row r="49" spans="1:4" ht="15.75" thickBot="1">
      <c r="A49" s="387"/>
      <c r="B49" s="389"/>
      <c r="C49" s="389"/>
      <c r="D49" s="389"/>
    </row>
    <row r="50" spans="1:4" ht="29.25" customHeight="1">
      <c r="A50" s="386" t="s">
        <v>304</v>
      </c>
      <c r="B50" s="388"/>
      <c r="C50" s="388">
        <v>0</v>
      </c>
      <c r="D50" s="388">
        <v>16</v>
      </c>
    </row>
    <row r="51" spans="1:4" ht="15.75" thickBot="1">
      <c r="A51" s="387"/>
      <c r="B51" s="389"/>
      <c r="C51" s="389"/>
      <c r="D51" s="389"/>
    </row>
    <row r="52" spans="1:4" ht="45.75" thickBot="1">
      <c r="A52" s="236" t="s">
        <v>305</v>
      </c>
      <c r="B52" s="237"/>
      <c r="C52" s="237">
        <v>0</v>
      </c>
      <c r="D52" s="237">
        <v>23</v>
      </c>
    </row>
    <row r="53" spans="1:4" ht="29.25" customHeight="1">
      <c r="A53" s="386" t="s">
        <v>306</v>
      </c>
      <c r="B53" s="388"/>
      <c r="C53" s="388">
        <v>1</v>
      </c>
      <c r="D53" s="388">
        <v>14</v>
      </c>
    </row>
    <row r="54" spans="1:4" ht="15.75" thickBot="1">
      <c r="A54" s="387"/>
      <c r="B54" s="389"/>
      <c r="C54" s="389"/>
      <c r="D54" s="389"/>
    </row>
    <row r="55" spans="1:4" ht="29.25" customHeight="1">
      <c r="A55" s="386" t="s">
        <v>307</v>
      </c>
      <c r="B55" s="388"/>
      <c r="C55" s="388">
        <v>0</v>
      </c>
      <c r="D55" s="388">
        <v>4</v>
      </c>
    </row>
    <row r="56" spans="1:4" ht="15.75" thickBot="1">
      <c r="A56" s="387"/>
      <c r="B56" s="389"/>
      <c r="C56" s="389"/>
      <c r="D56" s="389"/>
    </row>
    <row r="57" spans="1:4" ht="29.25" customHeight="1">
      <c r="A57" s="386" t="s">
        <v>321</v>
      </c>
      <c r="B57" s="388"/>
      <c r="C57" s="388">
        <v>0</v>
      </c>
      <c r="D57" s="388">
        <v>24</v>
      </c>
    </row>
    <row r="58" spans="1:4" ht="15.75" thickBot="1">
      <c r="A58" s="387"/>
      <c r="B58" s="389"/>
      <c r="C58" s="389"/>
      <c r="D58" s="389"/>
    </row>
    <row r="59" spans="1:4" ht="44.25" customHeight="1">
      <c r="A59" s="386" t="s">
        <v>309</v>
      </c>
      <c r="B59" s="388"/>
      <c r="C59" s="388">
        <v>0</v>
      </c>
      <c r="D59" s="388">
        <v>28</v>
      </c>
    </row>
    <row r="60" spans="1:4" ht="15.75" thickBot="1">
      <c r="A60" s="387"/>
      <c r="B60" s="389"/>
      <c r="C60" s="389"/>
      <c r="D60" s="389"/>
    </row>
    <row r="61" spans="1:4" ht="29.25" customHeight="1">
      <c r="A61" s="386" t="s">
        <v>322</v>
      </c>
      <c r="B61" s="388"/>
      <c r="C61" s="388">
        <v>0</v>
      </c>
      <c r="D61" s="388">
        <v>5</v>
      </c>
    </row>
    <row r="62" spans="1:4" ht="15.75" thickBot="1">
      <c r="A62" s="387"/>
      <c r="B62" s="389"/>
      <c r="C62" s="389"/>
      <c r="D62" s="389"/>
    </row>
    <row r="63" spans="1:4" ht="15">
      <c r="A63" s="386" t="s">
        <v>323</v>
      </c>
      <c r="B63" s="388"/>
      <c r="C63" s="388">
        <v>0</v>
      </c>
      <c r="D63" s="388">
        <v>1</v>
      </c>
    </row>
    <row r="64" spans="1:4" ht="15.75" thickBot="1">
      <c r="A64" s="387"/>
      <c r="B64" s="389"/>
      <c r="C64" s="389"/>
      <c r="D64" s="389"/>
    </row>
    <row r="65" spans="1:4" ht="29.25" customHeight="1">
      <c r="A65" s="386" t="s">
        <v>324</v>
      </c>
      <c r="B65" s="388"/>
      <c r="C65" s="388">
        <v>0</v>
      </c>
      <c r="D65" s="388">
        <v>3</v>
      </c>
    </row>
    <row r="66" spans="1:4" ht="15.75" thickBot="1">
      <c r="A66" s="387"/>
      <c r="B66" s="389"/>
      <c r="C66" s="389"/>
      <c r="D66" s="389"/>
    </row>
    <row r="67" spans="1:4" ht="15">
      <c r="A67" s="386" t="s">
        <v>362</v>
      </c>
      <c r="B67" s="388"/>
      <c r="C67" s="388">
        <v>2</v>
      </c>
      <c r="D67" s="388">
        <v>21</v>
      </c>
    </row>
    <row r="68" spans="1:4" ht="15.75" thickBot="1">
      <c r="A68" s="387"/>
      <c r="B68" s="389"/>
      <c r="C68" s="389"/>
      <c r="D68" s="389"/>
    </row>
    <row r="69" spans="1:4" ht="29.25" customHeight="1">
      <c r="A69" s="386" t="s">
        <v>313</v>
      </c>
      <c r="B69" s="388"/>
      <c r="C69" s="388">
        <v>0</v>
      </c>
      <c r="D69" s="388">
        <v>2</v>
      </c>
    </row>
    <row r="70" spans="1:4" ht="15.75" thickBot="1">
      <c r="A70" s="387"/>
      <c r="B70" s="389"/>
      <c r="C70" s="389"/>
      <c r="D70" s="389"/>
    </row>
    <row r="71" spans="1:4" ht="29.25" customHeight="1">
      <c r="A71" s="386" t="s">
        <v>314</v>
      </c>
      <c r="B71" s="388"/>
      <c r="C71" s="388">
        <v>0</v>
      </c>
      <c r="D71" s="388">
        <v>5</v>
      </c>
    </row>
    <row r="72" spans="1:4" ht="15.75" thickBot="1">
      <c r="A72" s="387"/>
      <c r="B72" s="389"/>
      <c r="C72" s="389"/>
      <c r="D72" s="389"/>
    </row>
    <row r="73" spans="1:4" ht="60.75" thickBot="1">
      <c r="A73" s="236" t="s">
        <v>315</v>
      </c>
      <c r="B73" s="237"/>
      <c r="C73" s="237">
        <v>0</v>
      </c>
      <c r="D73" s="237">
        <v>13</v>
      </c>
    </row>
    <row r="74" spans="1:4" ht="29.25" customHeight="1">
      <c r="A74" s="386" t="s">
        <v>316</v>
      </c>
      <c r="B74" s="388"/>
      <c r="C74" s="388">
        <v>2</v>
      </c>
      <c r="D74" s="388">
        <v>7</v>
      </c>
    </row>
    <row r="75" spans="1:4" ht="15.75" thickBot="1">
      <c r="A75" s="387"/>
      <c r="B75" s="389"/>
      <c r="C75" s="389"/>
      <c r="D75" s="389"/>
    </row>
    <row r="76" spans="1:4" ht="15">
      <c r="A76" s="386" t="s">
        <v>317</v>
      </c>
      <c r="B76" s="388"/>
      <c r="C76" s="388">
        <v>0</v>
      </c>
      <c r="D76" s="388">
        <v>3</v>
      </c>
    </row>
    <row r="77" spans="1:4" ht="15.75" thickBot="1">
      <c r="A77" s="387"/>
      <c r="B77" s="389"/>
      <c r="C77" s="389"/>
      <c r="D77" s="389"/>
    </row>
    <row r="78" spans="1:4" ht="29.25" thickBot="1">
      <c r="A78" s="238" t="s">
        <v>325</v>
      </c>
      <c r="B78" s="239"/>
      <c r="C78" s="239">
        <f>SUM(C43:C77)</f>
        <v>5</v>
      </c>
      <c r="D78" s="239">
        <f>SUM(D43:D77)</f>
        <v>198</v>
      </c>
    </row>
  </sheetData>
  <sheetProtection/>
  <mergeCells count="112">
    <mergeCell ref="A3:D3"/>
    <mergeCell ref="A7:A8"/>
    <mergeCell ref="B7:B8"/>
    <mergeCell ref="C7:C8"/>
    <mergeCell ref="D7:D8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9:A20"/>
    <mergeCell ref="B19:B20"/>
    <mergeCell ref="C19:C20"/>
    <mergeCell ref="D19:D20"/>
    <mergeCell ref="A21:A22"/>
    <mergeCell ref="B21:B22"/>
    <mergeCell ref="C21:C22"/>
    <mergeCell ref="D21:D22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C45:C46"/>
    <mergeCell ref="D45:D46"/>
    <mergeCell ref="A39:D39"/>
    <mergeCell ref="C33:C34"/>
    <mergeCell ref="A2:D2"/>
    <mergeCell ref="A1:D1"/>
    <mergeCell ref="A35:A36"/>
    <mergeCell ref="B35:B36"/>
    <mergeCell ref="C35:C36"/>
    <mergeCell ref="D35:D36"/>
    <mergeCell ref="A33:A34"/>
    <mergeCell ref="B33:B34"/>
    <mergeCell ref="D33:D34"/>
    <mergeCell ref="A30:A31"/>
    <mergeCell ref="A48:A49"/>
    <mergeCell ref="B48:B49"/>
    <mergeCell ref="C48:C49"/>
    <mergeCell ref="D48:D49"/>
    <mergeCell ref="A43:A44"/>
    <mergeCell ref="B43:B44"/>
    <mergeCell ref="C43:C44"/>
    <mergeCell ref="D43:D44"/>
    <mergeCell ref="A45:A46"/>
    <mergeCell ref="B45:B46"/>
    <mergeCell ref="A50:A51"/>
    <mergeCell ref="B50:B51"/>
    <mergeCell ref="C50:C51"/>
    <mergeCell ref="D50:D51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A63:A64"/>
    <mergeCell ref="B63:B64"/>
    <mergeCell ref="C63:C64"/>
    <mergeCell ref="D63:D64"/>
    <mergeCell ref="A65:A66"/>
    <mergeCell ref="B65:B66"/>
    <mergeCell ref="C65:C66"/>
    <mergeCell ref="D65:D66"/>
    <mergeCell ref="C74:C75"/>
    <mergeCell ref="D74:D75"/>
    <mergeCell ref="A67:A68"/>
    <mergeCell ref="B67:B68"/>
    <mergeCell ref="C67:C68"/>
    <mergeCell ref="D67:D68"/>
    <mergeCell ref="A69:A70"/>
    <mergeCell ref="B69:B70"/>
    <mergeCell ref="C69:C70"/>
    <mergeCell ref="D69:D70"/>
    <mergeCell ref="A76:A77"/>
    <mergeCell ref="B76:B77"/>
    <mergeCell ref="C76:C77"/>
    <mergeCell ref="D76:D77"/>
    <mergeCell ref="A71:A72"/>
    <mergeCell ref="B71:B72"/>
    <mergeCell ref="C71:C72"/>
    <mergeCell ref="D71:D72"/>
    <mergeCell ref="A74:A75"/>
    <mergeCell ref="B74:B7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9" sqref="E9"/>
    </sheetView>
  </sheetViews>
  <sheetFormatPr defaultColWidth="8.796875" defaultRowHeight="15"/>
  <cols>
    <col min="1" max="1" width="23.8984375" style="0" customWidth="1"/>
    <col min="2" max="2" width="40.296875" style="0" customWidth="1"/>
    <col min="3" max="3" width="41.8984375" style="0" customWidth="1"/>
  </cols>
  <sheetData>
    <row r="1" ht="15">
      <c r="C1" s="20" t="s">
        <v>333</v>
      </c>
    </row>
    <row r="2" spans="1:3" ht="16.5" thickBot="1">
      <c r="A2" s="400" t="s">
        <v>332</v>
      </c>
      <c r="B2" s="400"/>
      <c r="C2" s="400"/>
    </row>
    <row r="3" spans="1:3" ht="33.75" customHeight="1" thickBot="1">
      <c r="A3" s="240" t="s">
        <v>296</v>
      </c>
      <c r="B3" s="240" t="s">
        <v>326</v>
      </c>
      <c r="C3" s="240" t="s">
        <v>327</v>
      </c>
    </row>
    <row r="4" spans="1:3" ht="37.5" customHeight="1">
      <c r="A4" s="243" t="s">
        <v>386</v>
      </c>
      <c r="B4" s="242" t="s">
        <v>363</v>
      </c>
      <c r="C4" s="243" t="s">
        <v>328</v>
      </c>
    </row>
    <row r="5" spans="1:3" ht="83.25" customHeight="1">
      <c r="A5" s="243" t="s">
        <v>329</v>
      </c>
      <c r="B5" s="243" t="s">
        <v>365</v>
      </c>
      <c r="C5" s="243" t="s">
        <v>328</v>
      </c>
    </row>
    <row r="6" spans="1:3" ht="49.5" customHeight="1">
      <c r="A6" s="243" t="s">
        <v>330</v>
      </c>
      <c r="B6" s="242" t="s">
        <v>387</v>
      </c>
      <c r="C6" s="243" t="s">
        <v>328</v>
      </c>
    </row>
    <row r="7" spans="1:3" ht="192" customHeight="1">
      <c r="A7" s="243" t="s">
        <v>349</v>
      </c>
      <c r="B7" s="399" t="s">
        <v>364</v>
      </c>
      <c r="C7" s="399" t="s">
        <v>328</v>
      </c>
    </row>
    <row r="8" spans="1:3" ht="57" customHeight="1" hidden="1">
      <c r="A8" s="243"/>
      <c r="B8" s="399"/>
      <c r="C8" s="399"/>
    </row>
    <row r="9" spans="1:3" ht="57" customHeight="1">
      <c r="A9" s="266"/>
      <c r="B9" s="266"/>
      <c r="C9" s="266"/>
    </row>
    <row r="10" spans="1:3" ht="57" customHeight="1" thickBot="1">
      <c r="A10" s="401" t="s">
        <v>391</v>
      </c>
      <c r="B10" s="402"/>
      <c r="C10" s="402"/>
    </row>
    <row r="11" spans="1:3" ht="57" customHeight="1" thickBot="1">
      <c r="A11" s="240" t="s">
        <v>296</v>
      </c>
      <c r="B11" s="240" t="s">
        <v>326</v>
      </c>
      <c r="C11" s="240" t="s">
        <v>327</v>
      </c>
    </row>
    <row r="12" spans="1:3" ht="206.25" customHeight="1">
      <c r="A12" s="243" t="s">
        <v>331</v>
      </c>
      <c r="B12" s="242" t="s">
        <v>388</v>
      </c>
      <c r="C12" s="243" t="s">
        <v>328</v>
      </c>
    </row>
    <row r="13" spans="1:3" ht="52.5" customHeight="1">
      <c r="A13" s="243" t="s">
        <v>390</v>
      </c>
      <c r="B13" s="245" t="s">
        <v>366</v>
      </c>
      <c r="C13" s="243" t="s">
        <v>350</v>
      </c>
    </row>
    <row r="14" spans="1:3" ht="66" customHeight="1">
      <c r="A14" s="243" t="s">
        <v>334</v>
      </c>
      <c r="B14" s="245" t="s">
        <v>389</v>
      </c>
      <c r="C14" s="243" t="s">
        <v>350</v>
      </c>
    </row>
    <row r="15" spans="1:3" ht="63">
      <c r="A15" s="243" t="s">
        <v>351</v>
      </c>
      <c r="B15" s="262" t="s">
        <v>371</v>
      </c>
      <c r="C15" s="243" t="s">
        <v>372</v>
      </c>
    </row>
  </sheetData>
  <sheetProtection/>
  <mergeCells count="4">
    <mergeCell ref="B7:B8"/>
    <mergeCell ref="C7:C8"/>
    <mergeCell ref="A2:C2"/>
    <mergeCell ref="A10:C10"/>
  </mergeCells>
  <printOptions/>
  <pageMargins left="0" right="0" top="0.984251968503937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7">
      <selection activeCell="C7" sqref="C7"/>
    </sheetView>
  </sheetViews>
  <sheetFormatPr defaultColWidth="8.796875" defaultRowHeight="15"/>
  <cols>
    <col min="1" max="1" width="21.3984375" style="0" customWidth="1"/>
    <col min="2" max="2" width="33.3984375" style="0" customWidth="1"/>
    <col min="3" max="3" width="51.3984375" style="0" customWidth="1"/>
  </cols>
  <sheetData>
    <row r="1" spans="1:3" ht="15">
      <c r="A1" s="343" t="s">
        <v>18</v>
      </c>
      <c r="B1" s="343"/>
      <c r="C1" s="343"/>
    </row>
    <row r="2" spans="1:3" ht="16.5" thickBot="1">
      <c r="A2" s="400" t="s">
        <v>393</v>
      </c>
      <c r="B2" s="400"/>
      <c r="C2" s="400"/>
    </row>
    <row r="3" spans="1:3" ht="36.75" customHeight="1" thickBot="1">
      <c r="A3" s="248" t="s">
        <v>296</v>
      </c>
      <c r="B3" s="240" t="s">
        <v>326</v>
      </c>
      <c r="C3" s="241" t="s">
        <v>335</v>
      </c>
    </row>
    <row r="4" spans="1:3" ht="192.75" customHeight="1">
      <c r="A4" s="246" t="s">
        <v>337</v>
      </c>
      <c r="B4" s="247" t="s">
        <v>397</v>
      </c>
      <c r="C4" s="247" t="s">
        <v>339</v>
      </c>
    </row>
    <row r="5" spans="1:3" ht="239.25" customHeight="1">
      <c r="A5" s="399" t="s">
        <v>336</v>
      </c>
      <c r="B5" s="243" t="s">
        <v>19</v>
      </c>
      <c r="C5" s="243" t="s">
        <v>340</v>
      </c>
    </row>
    <row r="6" spans="1:3" ht="159" customHeight="1">
      <c r="A6" s="403"/>
      <c r="B6" s="243" t="s">
        <v>367</v>
      </c>
      <c r="C6" s="243" t="s">
        <v>0</v>
      </c>
    </row>
    <row r="7" spans="1:3" ht="67.5" customHeight="1">
      <c r="A7" s="243" t="s">
        <v>338</v>
      </c>
      <c r="B7" s="243" t="s">
        <v>399</v>
      </c>
      <c r="C7" s="243" t="s">
        <v>342</v>
      </c>
    </row>
    <row r="8" spans="1:3" ht="93.75" customHeight="1">
      <c r="A8" s="399" t="s">
        <v>8</v>
      </c>
      <c r="B8" s="399" t="s">
        <v>368</v>
      </c>
      <c r="C8" s="399" t="s">
        <v>9</v>
      </c>
    </row>
    <row r="9" spans="1:3" ht="15">
      <c r="A9" s="399"/>
      <c r="B9" s="399"/>
      <c r="C9" s="399"/>
    </row>
    <row r="10" spans="1:3" ht="1.5" customHeight="1">
      <c r="A10" s="399"/>
      <c r="B10" s="399"/>
      <c r="C10" s="399"/>
    </row>
    <row r="11" spans="1:3" ht="159" customHeight="1">
      <c r="A11" s="243" t="s">
        <v>329</v>
      </c>
      <c r="B11" s="245" t="s">
        <v>394</v>
      </c>
      <c r="C11" s="243" t="s">
        <v>13</v>
      </c>
    </row>
    <row r="12" spans="1:3" ht="190.5" customHeight="1">
      <c r="A12" s="243" t="s">
        <v>14</v>
      </c>
      <c r="B12" s="243" t="s">
        <v>395</v>
      </c>
      <c r="C12" s="243" t="s">
        <v>341</v>
      </c>
    </row>
    <row r="13" spans="1:3" ht="111" customHeight="1">
      <c r="A13" s="243" t="s">
        <v>348</v>
      </c>
      <c r="B13" s="243" t="s">
        <v>396</v>
      </c>
      <c r="C13" s="243" t="s">
        <v>341</v>
      </c>
    </row>
    <row r="14" spans="1:3" ht="51" customHeight="1">
      <c r="A14" s="243" t="s">
        <v>15</v>
      </c>
      <c r="B14" s="245" t="s">
        <v>369</v>
      </c>
      <c r="C14" s="243" t="s">
        <v>10</v>
      </c>
    </row>
    <row r="15" spans="1:3" ht="15">
      <c r="A15" s="399" t="s">
        <v>16</v>
      </c>
      <c r="B15" s="399" t="s">
        <v>346</v>
      </c>
      <c r="C15" s="399" t="s">
        <v>10</v>
      </c>
    </row>
    <row r="16" spans="1:3" ht="39" customHeight="1">
      <c r="A16" s="403"/>
      <c r="B16" s="399"/>
      <c r="C16" s="403"/>
    </row>
    <row r="17" spans="1:3" ht="15">
      <c r="A17" s="399" t="s">
        <v>11</v>
      </c>
      <c r="B17" s="399" t="s">
        <v>398</v>
      </c>
      <c r="C17" s="399" t="s">
        <v>374</v>
      </c>
    </row>
    <row r="18" spans="1:3" ht="15">
      <c r="A18" s="399"/>
      <c r="B18" s="403"/>
      <c r="C18" s="403"/>
    </row>
    <row r="19" spans="1:3" ht="15">
      <c r="A19" s="399"/>
      <c r="B19" s="403"/>
      <c r="C19" s="403"/>
    </row>
    <row r="20" spans="1:3" ht="15">
      <c r="A20" s="399"/>
      <c r="B20" s="403"/>
      <c r="C20" s="403"/>
    </row>
    <row r="21" spans="1:3" ht="15">
      <c r="A21" s="399"/>
      <c r="B21" s="403"/>
      <c r="C21" s="403"/>
    </row>
    <row r="22" spans="1:3" ht="15">
      <c r="A22" s="399"/>
      <c r="B22" s="403"/>
      <c r="C22" s="403"/>
    </row>
    <row r="23" spans="1:3" ht="15">
      <c r="A23" s="399"/>
      <c r="B23" s="403"/>
      <c r="C23" s="403"/>
    </row>
    <row r="24" spans="1:3" ht="225.75" customHeight="1">
      <c r="A24" s="399"/>
      <c r="B24" s="403"/>
      <c r="C24" s="403"/>
    </row>
    <row r="25" spans="1:3" ht="15">
      <c r="A25" s="399" t="s">
        <v>12</v>
      </c>
      <c r="B25" s="399" t="s">
        <v>1</v>
      </c>
      <c r="C25" s="399" t="s">
        <v>4</v>
      </c>
    </row>
    <row r="26" spans="1:3" ht="15">
      <c r="A26" s="399"/>
      <c r="B26" s="403"/>
      <c r="C26" s="403"/>
    </row>
    <row r="27" spans="1:3" ht="15">
      <c r="A27" s="399"/>
      <c r="B27" s="403"/>
      <c r="C27" s="403"/>
    </row>
    <row r="28" spans="1:3" ht="15">
      <c r="A28" s="399"/>
      <c r="B28" s="403"/>
      <c r="C28" s="403"/>
    </row>
    <row r="29" spans="1:3" ht="7.5" customHeight="1">
      <c r="A29" s="399"/>
      <c r="B29" s="403"/>
      <c r="C29" s="403"/>
    </row>
    <row r="30" spans="1:3" ht="37.5" customHeight="1">
      <c r="A30" s="403"/>
      <c r="B30" s="399" t="s">
        <v>2</v>
      </c>
      <c r="C30" s="399" t="s">
        <v>3</v>
      </c>
    </row>
    <row r="31" spans="1:3" ht="37.5" customHeight="1">
      <c r="A31" s="403"/>
      <c r="B31" s="399"/>
      <c r="C31" s="399"/>
    </row>
    <row r="32" spans="1:3" ht="272.25" customHeight="1">
      <c r="A32" s="403"/>
      <c r="B32" s="399"/>
      <c r="C32" s="399"/>
    </row>
    <row r="33" spans="1:3" ht="15">
      <c r="A33" s="399" t="s">
        <v>17</v>
      </c>
      <c r="B33" s="399" t="s">
        <v>392</v>
      </c>
      <c r="C33" s="399" t="s">
        <v>341</v>
      </c>
    </row>
    <row r="34" spans="1:3" ht="15">
      <c r="A34" s="403"/>
      <c r="B34" s="399"/>
      <c r="C34" s="403"/>
    </row>
    <row r="35" spans="1:3" ht="15.75" customHeight="1">
      <c r="A35" s="403"/>
      <c r="B35" s="399"/>
      <c r="C35" s="403"/>
    </row>
    <row r="36" spans="1:3" ht="15" customHeight="1">
      <c r="A36" s="399" t="s">
        <v>352</v>
      </c>
      <c r="B36" s="399" t="s">
        <v>370</v>
      </c>
      <c r="C36" s="405" t="s">
        <v>373</v>
      </c>
    </row>
    <row r="37" spans="1:4" ht="15" customHeight="1">
      <c r="A37" s="404"/>
      <c r="B37" s="399"/>
      <c r="C37" s="406"/>
      <c r="D37" s="263"/>
    </row>
    <row r="38" spans="1:3" ht="18" customHeight="1">
      <c r="A38" s="399"/>
      <c r="B38" s="399"/>
      <c r="C38" s="407"/>
    </row>
  </sheetData>
  <sheetProtection/>
  <mergeCells count="23">
    <mergeCell ref="A36:A38"/>
    <mergeCell ref="A15:A16"/>
    <mergeCell ref="C15:C16"/>
    <mergeCell ref="C36:C38"/>
    <mergeCell ref="B36:B38"/>
    <mergeCell ref="A33:A35"/>
    <mergeCell ref="C33:C35"/>
    <mergeCell ref="A2:C2"/>
    <mergeCell ref="A1:C1"/>
    <mergeCell ref="A5:A6"/>
    <mergeCell ref="A8:A10"/>
    <mergeCell ref="A17:A24"/>
    <mergeCell ref="C25:C29"/>
    <mergeCell ref="A25:A32"/>
    <mergeCell ref="B17:B24"/>
    <mergeCell ref="C30:C32"/>
    <mergeCell ref="B30:B32"/>
    <mergeCell ref="B8:B10"/>
    <mergeCell ref="C8:C10"/>
    <mergeCell ref="B25:B29"/>
    <mergeCell ref="C17:C24"/>
    <mergeCell ref="B15:B16"/>
    <mergeCell ref="B33:B3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56" sqref="B56"/>
    </sheetView>
  </sheetViews>
  <sheetFormatPr defaultColWidth="8.796875" defaultRowHeight="15"/>
  <cols>
    <col min="1" max="1" width="9.59765625" style="0" customWidth="1"/>
    <col min="2" max="2" width="34.09765625" style="0" customWidth="1"/>
    <col min="3" max="4" width="8.296875" style="0" customWidth="1"/>
    <col min="5" max="5" width="9.8984375" style="0" customWidth="1"/>
  </cols>
  <sheetData>
    <row r="1" spans="1:5" ht="15">
      <c r="A1" s="271" t="s">
        <v>344</v>
      </c>
      <c r="B1" s="271"/>
      <c r="C1" s="271"/>
      <c r="D1" s="271"/>
      <c r="E1" s="271"/>
    </row>
    <row r="2" spans="1:5" ht="15.75">
      <c r="A2" s="290" t="s">
        <v>358</v>
      </c>
      <c r="B2" s="290"/>
      <c r="C2" s="290"/>
      <c r="D2" s="290"/>
      <c r="E2" s="290"/>
    </row>
    <row r="3" spans="1:5" ht="15.75" thickBot="1">
      <c r="A3" s="22"/>
      <c r="B3" s="23"/>
      <c r="C3" s="23"/>
      <c r="D3" s="23"/>
      <c r="E3" s="23"/>
    </row>
    <row r="4" spans="1:5" ht="15">
      <c r="A4" s="282" t="s">
        <v>54</v>
      </c>
      <c r="B4" s="288" t="s">
        <v>55</v>
      </c>
      <c r="C4" s="286" t="s">
        <v>56</v>
      </c>
      <c r="D4" s="287"/>
      <c r="E4" s="24" t="s">
        <v>57</v>
      </c>
    </row>
    <row r="5" spans="1:5" ht="15.75" thickBot="1">
      <c r="A5" s="283"/>
      <c r="B5" s="289"/>
      <c r="C5" s="25" t="s">
        <v>356</v>
      </c>
      <c r="D5" s="25" t="s">
        <v>347</v>
      </c>
      <c r="E5" s="26" t="s">
        <v>357</v>
      </c>
    </row>
    <row r="6" spans="1:5" ht="15.75" thickTop="1">
      <c r="A6" s="27" t="s">
        <v>58</v>
      </c>
      <c r="B6" s="28" t="s">
        <v>59</v>
      </c>
      <c r="C6" s="29">
        <v>7</v>
      </c>
      <c r="D6" s="29">
        <v>6</v>
      </c>
      <c r="E6" s="36">
        <f>(C6-D6)/D6*100</f>
        <v>16.666666666666664</v>
      </c>
    </row>
    <row r="7" spans="1:5" ht="15">
      <c r="A7" s="27" t="s">
        <v>60</v>
      </c>
      <c r="B7" s="31" t="s">
        <v>61</v>
      </c>
      <c r="C7" s="32">
        <v>0</v>
      </c>
      <c r="D7" s="32">
        <v>0</v>
      </c>
      <c r="E7" s="37">
        <v>0</v>
      </c>
    </row>
    <row r="8" spans="1:5" ht="15">
      <c r="A8" s="33" t="s">
        <v>62</v>
      </c>
      <c r="B8" s="34" t="s">
        <v>63</v>
      </c>
      <c r="C8" s="35">
        <v>6</v>
      </c>
      <c r="D8" s="35">
        <v>7</v>
      </c>
      <c r="E8" s="37">
        <f>(C8-D8)/D8*100</f>
        <v>-14.285714285714285</v>
      </c>
    </row>
    <row r="9" spans="1:5" ht="15">
      <c r="A9" s="27" t="s">
        <v>64</v>
      </c>
      <c r="B9" s="31" t="s">
        <v>65</v>
      </c>
      <c r="C9" s="32">
        <v>13</v>
      </c>
      <c r="D9" s="32">
        <v>17</v>
      </c>
      <c r="E9" s="37">
        <f aca="true" t="shared" si="0" ref="E9:E17">(C9-D9)/D9*100</f>
        <v>-23.52941176470588</v>
      </c>
    </row>
    <row r="10" spans="1:5" ht="15">
      <c r="A10" s="27" t="s">
        <v>66</v>
      </c>
      <c r="B10" s="31" t="s">
        <v>67</v>
      </c>
      <c r="C10" s="32">
        <v>0</v>
      </c>
      <c r="D10" s="32">
        <v>3</v>
      </c>
      <c r="E10" s="37">
        <f t="shared" si="0"/>
        <v>-100</v>
      </c>
    </row>
    <row r="11" spans="1:5" ht="15">
      <c r="A11" s="38" t="s">
        <v>68</v>
      </c>
      <c r="B11" s="31" t="s">
        <v>69</v>
      </c>
      <c r="C11" s="32">
        <v>4</v>
      </c>
      <c r="D11" s="32">
        <v>3</v>
      </c>
      <c r="E11" s="36">
        <f>(C11-D11)/D11*100</f>
        <v>33.33333333333333</v>
      </c>
    </row>
    <row r="12" spans="1:5" ht="15">
      <c r="A12" s="27" t="s">
        <v>70</v>
      </c>
      <c r="B12" s="31" t="s">
        <v>71</v>
      </c>
      <c r="C12" s="35">
        <v>3</v>
      </c>
      <c r="D12" s="35">
        <v>5</v>
      </c>
      <c r="E12" s="37">
        <f t="shared" si="0"/>
        <v>-40</v>
      </c>
    </row>
    <row r="13" spans="1:5" ht="15">
      <c r="A13" s="27" t="s">
        <v>72</v>
      </c>
      <c r="B13" s="31" t="s">
        <v>73</v>
      </c>
      <c r="C13" s="35">
        <v>0</v>
      </c>
      <c r="D13" s="35">
        <v>0</v>
      </c>
      <c r="E13" s="36">
        <v>0</v>
      </c>
    </row>
    <row r="14" spans="1:5" ht="15">
      <c r="A14" s="39" t="s">
        <v>74</v>
      </c>
      <c r="B14" s="40" t="s">
        <v>75</v>
      </c>
      <c r="C14" s="32">
        <v>0</v>
      </c>
      <c r="D14" s="32">
        <v>0</v>
      </c>
      <c r="E14" s="37">
        <v>0</v>
      </c>
    </row>
    <row r="15" spans="1:5" ht="15">
      <c r="A15" s="27" t="s">
        <v>76</v>
      </c>
      <c r="B15" s="31" t="s">
        <v>77</v>
      </c>
      <c r="C15" s="32">
        <v>3</v>
      </c>
      <c r="D15" s="32">
        <v>2</v>
      </c>
      <c r="E15" s="37">
        <f t="shared" si="0"/>
        <v>50</v>
      </c>
    </row>
    <row r="16" spans="1:5" ht="15.75" thickBot="1">
      <c r="A16" s="41" t="s">
        <v>78</v>
      </c>
      <c r="B16" s="42" t="s">
        <v>79</v>
      </c>
      <c r="C16" s="43">
        <v>520</v>
      </c>
      <c r="D16" s="43">
        <v>468</v>
      </c>
      <c r="E16" s="44">
        <f t="shared" si="0"/>
        <v>11.11111111111111</v>
      </c>
    </row>
    <row r="17" spans="1:5" ht="15.75" thickBot="1">
      <c r="A17" s="45"/>
      <c r="B17" s="46" t="s">
        <v>80</v>
      </c>
      <c r="C17" s="47">
        <f>SUM(C6:C16)</f>
        <v>556</v>
      </c>
      <c r="D17" s="47">
        <f>SUM(D6:D16)</f>
        <v>511</v>
      </c>
      <c r="E17" s="48">
        <f t="shared" si="0"/>
        <v>8.806262230919765</v>
      </c>
    </row>
    <row r="18" spans="1:5" ht="15.75" thickBot="1">
      <c r="A18" s="23"/>
      <c r="B18" s="23"/>
      <c r="C18" s="23"/>
      <c r="D18" s="49"/>
      <c r="E18" s="50"/>
    </row>
    <row r="19" spans="1:5" ht="15">
      <c r="A19" s="282" t="s">
        <v>54</v>
      </c>
      <c r="B19" s="284" t="s">
        <v>81</v>
      </c>
      <c r="C19" s="286" t="s">
        <v>56</v>
      </c>
      <c r="D19" s="287"/>
      <c r="E19" s="24" t="s">
        <v>57</v>
      </c>
    </row>
    <row r="20" spans="1:5" ht="15.75" thickBot="1">
      <c r="A20" s="283"/>
      <c r="B20" s="285"/>
      <c r="C20" s="25" t="s">
        <v>356</v>
      </c>
      <c r="D20" s="25" t="s">
        <v>347</v>
      </c>
      <c r="E20" s="26" t="s">
        <v>357</v>
      </c>
    </row>
    <row r="21" spans="1:5" ht="15.75" thickTop="1">
      <c r="A21" s="27" t="s">
        <v>82</v>
      </c>
      <c r="B21" s="31" t="s">
        <v>83</v>
      </c>
      <c r="C21" s="51">
        <v>0</v>
      </c>
      <c r="D21" s="51">
        <v>0</v>
      </c>
      <c r="E21" s="30">
        <v>0</v>
      </c>
    </row>
    <row r="22" spans="1:5" ht="15">
      <c r="A22" s="27" t="s">
        <v>84</v>
      </c>
      <c r="B22" s="31" t="s">
        <v>61</v>
      </c>
      <c r="C22" s="52">
        <v>0</v>
      </c>
      <c r="D22" s="52">
        <v>0</v>
      </c>
      <c r="E22" s="30">
        <v>0</v>
      </c>
    </row>
    <row r="23" spans="1:5" ht="15">
      <c r="A23" s="33" t="s">
        <v>85</v>
      </c>
      <c r="B23" s="53" t="s">
        <v>63</v>
      </c>
      <c r="C23" s="52">
        <v>0</v>
      </c>
      <c r="D23" s="52">
        <v>0</v>
      </c>
      <c r="E23" s="37">
        <v>0</v>
      </c>
    </row>
    <row r="24" spans="1:5" ht="15">
      <c r="A24" s="33" t="s">
        <v>86</v>
      </c>
      <c r="B24" s="31" t="s">
        <v>87</v>
      </c>
      <c r="C24" s="52">
        <v>0</v>
      </c>
      <c r="D24" s="52">
        <v>0</v>
      </c>
      <c r="E24" s="37">
        <v>0</v>
      </c>
    </row>
    <row r="25" spans="1:5" ht="15">
      <c r="A25" s="38" t="s">
        <v>88</v>
      </c>
      <c r="B25" s="31" t="s">
        <v>69</v>
      </c>
      <c r="C25" s="52">
        <v>0</v>
      </c>
      <c r="D25" s="52">
        <v>0</v>
      </c>
      <c r="E25" s="37">
        <v>0</v>
      </c>
    </row>
    <row r="26" spans="1:5" ht="15">
      <c r="A26" s="27" t="s">
        <v>89</v>
      </c>
      <c r="B26" s="31" t="s">
        <v>71</v>
      </c>
      <c r="C26" s="54">
        <v>0</v>
      </c>
      <c r="D26" s="54">
        <v>0</v>
      </c>
      <c r="E26" s="37">
        <v>0</v>
      </c>
    </row>
    <row r="27" spans="1:5" ht="15.75" thickBot="1">
      <c r="A27" s="55" t="s">
        <v>90</v>
      </c>
      <c r="B27" s="56" t="s">
        <v>91</v>
      </c>
      <c r="C27" s="57">
        <v>0</v>
      </c>
      <c r="D27" s="57">
        <v>0</v>
      </c>
      <c r="E27" s="37">
        <v>0</v>
      </c>
    </row>
    <row r="28" spans="1:5" ht="15.75" thickBot="1">
      <c r="A28" s="45"/>
      <c r="B28" s="46" t="s">
        <v>92</v>
      </c>
      <c r="C28" s="58">
        <f>SUM(C21:C27)</f>
        <v>0</v>
      </c>
      <c r="D28" s="58">
        <f>SUM(D21:D27)</f>
        <v>0</v>
      </c>
      <c r="E28" s="59">
        <v>0</v>
      </c>
    </row>
    <row r="29" spans="1:5" ht="15.75" thickBot="1">
      <c r="A29" s="23"/>
      <c r="B29" s="23"/>
      <c r="C29" s="23"/>
      <c r="D29" s="23"/>
      <c r="E29" s="23"/>
    </row>
    <row r="30" spans="1:5" ht="15">
      <c r="A30" s="282" t="s">
        <v>54</v>
      </c>
      <c r="B30" s="288" t="s">
        <v>93</v>
      </c>
      <c r="C30" s="286" t="s">
        <v>56</v>
      </c>
      <c r="D30" s="287"/>
      <c r="E30" s="24" t="s">
        <v>57</v>
      </c>
    </row>
    <row r="31" spans="1:5" ht="15.75" thickBot="1">
      <c r="A31" s="283"/>
      <c r="B31" s="289"/>
      <c r="C31" s="25" t="s">
        <v>356</v>
      </c>
      <c r="D31" s="25" t="s">
        <v>347</v>
      </c>
      <c r="E31" s="26" t="s">
        <v>357</v>
      </c>
    </row>
    <row r="32" spans="1:5" ht="15.75" thickTop="1">
      <c r="A32" s="27" t="s">
        <v>94</v>
      </c>
      <c r="B32" s="31" t="s">
        <v>83</v>
      </c>
      <c r="C32" s="60">
        <v>0</v>
      </c>
      <c r="D32" s="60">
        <v>0</v>
      </c>
      <c r="E32" s="61">
        <v>0</v>
      </c>
    </row>
    <row r="33" spans="1:5" ht="15">
      <c r="A33" s="27" t="s">
        <v>95</v>
      </c>
      <c r="B33" s="34" t="s">
        <v>61</v>
      </c>
      <c r="C33" s="52">
        <v>0</v>
      </c>
      <c r="D33" s="52">
        <v>0</v>
      </c>
      <c r="E33" s="37">
        <v>0</v>
      </c>
    </row>
    <row r="34" spans="1:5" ht="15">
      <c r="A34" s="33" t="s">
        <v>96</v>
      </c>
      <c r="B34" s="62" t="s">
        <v>63</v>
      </c>
      <c r="C34" s="52">
        <v>0</v>
      </c>
      <c r="D34" s="52">
        <v>0</v>
      </c>
      <c r="E34" s="37">
        <v>0</v>
      </c>
    </row>
    <row r="35" spans="1:5" ht="15">
      <c r="A35" s="38" t="s">
        <v>97</v>
      </c>
      <c r="B35" s="34" t="s">
        <v>69</v>
      </c>
      <c r="C35" s="52">
        <v>0</v>
      </c>
      <c r="D35" s="52">
        <v>0</v>
      </c>
      <c r="E35" s="37">
        <v>0</v>
      </c>
    </row>
    <row r="36" spans="1:5" ht="15">
      <c r="A36" s="27" t="s">
        <v>98</v>
      </c>
      <c r="B36" s="34" t="s">
        <v>99</v>
      </c>
      <c r="C36" s="63">
        <v>0</v>
      </c>
      <c r="D36" s="63">
        <v>0</v>
      </c>
      <c r="E36" s="37">
        <v>0</v>
      </c>
    </row>
    <row r="37" spans="1:5" ht="15">
      <c r="A37" s="38" t="s">
        <v>100</v>
      </c>
      <c r="B37" s="34" t="s">
        <v>101</v>
      </c>
      <c r="C37" s="52">
        <v>0</v>
      </c>
      <c r="D37" s="52">
        <v>0</v>
      </c>
      <c r="E37" s="37">
        <v>0</v>
      </c>
    </row>
    <row r="38" spans="1:5" ht="15.75" thickBot="1">
      <c r="A38" s="55" t="s">
        <v>100</v>
      </c>
      <c r="B38" s="64" t="s">
        <v>91</v>
      </c>
      <c r="C38" s="57">
        <f>SUM(C32:C37)</f>
        <v>0</v>
      </c>
      <c r="D38" s="57">
        <v>0</v>
      </c>
      <c r="E38" s="44">
        <v>0</v>
      </c>
    </row>
    <row r="39" spans="1:5" ht="15.75" thickBot="1">
      <c r="A39" s="45"/>
      <c r="B39" s="65" t="s">
        <v>102</v>
      </c>
      <c r="C39" s="58">
        <f>SUM(C32:C38)</f>
        <v>0</v>
      </c>
      <c r="D39" s="58">
        <f>SUM(D32:D37)</f>
        <v>0</v>
      </c>
      <c r="E39" s="59">
        <v>0</v>
      </c>
    </row>
    <row r="40" spans="1:5" ht="15.75" thickBot="1">
      <c r="A40" s="23"/>
      <c r="B40" s="23"/>
      <c r="C40" s="23"/>
      <c r="D40" s="23"/>
      <c r="E40" s="23"/>
    </row>
    <row r="41" spans="1:5" ht="15">
      <c r="A41" s="282" t="s">
        <v>54</v>
      </c>
      <c r="B41" s="284" t="s">
        <v>103</v>
      </c>
      <c r="C41" s="286" t="s">
        <v>56</v>
      </c>
      <c r="D41" s="287"/>
      <c r="E41" s="24" t="s">
        <v>57</v>
      </c>
    </row>
    <row r="42" spans="1:5" ht="15.75" thickBot="1">
      <c r="A42" s="283"/>
      <c r="B42" s="285"/>
      <c r="C42" s="25" t="s">
        <v>356</v>
      </c>
      <c r="D42" s="25" t="s">
        <v>347</v>
      </c>
      <c r="E42" s="26" t="s">
        <v>357</v>
      </c>
    </row>
    <row r="43" spans="1:5" ht="15.75" thickTop="1">
      <c r="A43" s="27" t="s">
        <v>104</v>
      </c>
      <c r="B43" s="31" t="s">
        <v>83</v>
      </c>
      <c r="C43" s="51">
        <v>0</v>
      </c>
      <c r="D43" s="51">
        <v>0</v>
      </c>
      <c r="E43" s="61">
        <v>0</v>
      </c>
    </row>
    <row r="44" spans="1:5" ht="15">
      <c r="A44" s="27" t="s">
        <v>105</v>
      </c>
      <c r="B44" s="31" t="s">
        <v>61</v>
      </c>
      <c r="C44" s="52">
        <v>0</v>
      </c>
      <c r="D44" s="52">
        <v>0</v>
      </c>
      <c r="E44" s="37">
        <v>0</v>
      </c>
    </row>
    <row r="45" spans="1:5" ht="15">
      <c r="A45" s="33" t="s">
        <v>106</v>
      </c>
      <c r="B45" s="66" t="s">
        <v>63</v>
      </c>
      <c r="C45" s="52">
        <v>0</v>
      </c>
      <c r="D45" s="52">
        <v>0</v>
      </c>
      <c r="E45" s="37">
        <v>0</v>
      </c>
    </row>
    <row r="46" spans="1:5" ht="15">
      <c r="A46" s="38" t="s">
        <v>107</v>
      </c>
      <c r="B46" s="31" t="s">
        <v>69</v>
      </c>
      <c r="C46" s="52">
        <v>0</v>
      </c>
      <c r="D46" s="52">
        <v>0</v>
      </c>
      <c r="E46" s="37">
        <v>0</v>
      </c>
    </row>
    <row r="47" spans="1:5" ht="15">
      <c r="A47" s="27" t="s">
        <v>108</v>
      </c>
      <c r="B47" s="31" t="s">
        <v>71</v>
      </c>
      <c r="C47" s="54">
        <v>0</v>
      </c>
      <c r="D47" s="54">
        <v>0</v>
      </c>
      <c r="E47" s="37">
        <v>0</v>
      </c>
    </row>
    <row r="48" spans="1:5" ht="15.75" thickBot="1">
      <c r="A48" s="55" t="s">
        <v>109</v>
      </c>
      <c r="B48" s="64" t="s">
        <v>91</v>
      </c>
      <c r="C48" s="57">
        <v>0</v>
      </c>
      <c r="D48" s="57">
        <v>0</v>
      </c>
      <c r="E48" s="44">
        <v>0</v>
      </c>
    </row>
    <row r="49" spans="1:5" ht="15.75" thickBot="1">
      <c r="A49" s="45"/>
      <c r="B49" s="46" t="s">
        <v>110</v>
      </c>
      <c r="C49" s="58">
        <f>SUM(C43:C48)</f>
        <v>0</v>
      </c>
      <c r="D49" s="58">
        <f>SUM(D43:D48)</f>
        <v>0</v>
      </c>
      <c r="E49" s="59">
        <v>0</v>
      </c>
    </row>
    <row r="50" spans="1:5" ht="15.75" thickBot="1">
      <c r="A50" s="67"/>
      <c r="B50" s="68"/>
      <c r="C50" s="49"/>
      <c r="D50" s="49"/>
      <c r="E50" s="50"/>
    </row>
    <row r="51" spans="1:5" ht="15.75" thickBot="1">
      <c r="A51" s="69"/>
      <c r="B51" s="65" t="s">
        <v>111</v>
      </c>
      <c r="C51" s="70">
        <f>C17</f>
        <v>556</v>
      </c>
      <c r="D51" s="70">
        <f>D17</f>
        <v>511</v>
      </c>
      <c r="E51" s="71">
        <f>(C51-D51)/D51*100</f>
        <v>8.806262230919765</v>
      </c>
    </row>
    <row r="52" spans="1:5" ht="15">
      <c r="A52" s="23"/>
      <c r="B52" s="23"/>
      <c r="C52" s="23"/>
      <c r="D52" s="23"/>
      <c r="E52" s="23"/>
    </row>
  </sheetData>
  <sheetProtection/>
  <mergeCells count="14">
    <mergeCell ref="C4:D4"/>
    <mergeCell ref="A41:A42"/>
    <mergeCell ref="B41:B42"/>
    <mergeCell ref="C41:D41"/>
    <mergeCell ref="A1:E1"/>
    <mergeCell ref="A19:A20"/>
    <mergeCell ref="B19:B20"/>
    <mergeCell ref="C19:D19"/>
    <mergeCell ref="A30:A31"/>
    <mergeCell ref="B30:B31"/>
    <mergeCell ref="C30:D30"/>
    <mergeCell ref="A2:E2"/>
    <mergeCell ref="A4:A5"/>
    <mergeCell ref="B4:B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1" sqref="G11"/>
    </sheetView>
  </sheetViews>
  <sheetFormatPr defaultColWidth="8.796875" defaultRowHeight="15"/>
  <cols>
    <col min="1" max="1" width="9.59765625" style="0" customWidth="1"/>
    <col min="2" max="2" width="32.296875" style="0" customWidth="1"/>
    <col min="3" max="4" width="8.296875" style="0" customWidth="1"/>
    <col min="5" max="5" width="10.59765625" style="0" customWidth="1"/>
  </cols>
  <sheetData>
    <row r="1" spans="1:5" ht="15">
      <c r="A1" s="271" t="s">
        <v>5</v>
      </c>
      <c r="B1" s="271"/>
      <c r="C1" s="271"/>
      <c r="D1" s="271"/>
      <c r="E1" s="271"/>
    </row>
    <row r="2" spans="1:5" ht="15.75">
      <c r="A2" s="290" t="s">
        <v>112</v>
      </c>
      <c r="B2" s="291"/>
      <c r="C2" s="291"/>
      <c r="D2" s="291"/>
      <c r="E2" s="291"/>
    </row>
    <row r="3" spans="1:5" ht="16.5" thickBot="1">
      <c r="A3" s="72"/>
      <c r="B3" s="73"/>
      <c r="C3" s="73"/>
      <c r="D3" s="73"/>
      <c r="E3" s="74"/>
    </row>
    <row r="4" spans="1:5" ht="15">
      <c r="A4" s="292" t="s">
        <v>54</v>
      </c>
      <c r="B4" s="295" t="s">
        <v>113</v>
      </c>
      <c r="C4" s="298" t="s">
        <v>114</v>
      </c>
      <c r="D4" s="299"/>
      <c r="E4" s="302" t="s">
        <v>57</v>
      </c>
    </row>
    <row r="5" spans="1:5" ht="15">
      <c r="A5" s="293"/>
      <c r="B5" s="296"/>
      <c r="C5" s="300"/>
      <c r="D5" s="301"/>
      <c r="E5" s="303"/>
    </row>
    <row r="6" spans="1:5" ht="29.25" thickBot="1">
      <c r="A6" s="294"/>
      <c r="B6" s="297"/>
      <c r="C6" s="75" t="s">
        <v>356</v>
      </c>
      <c r="D6" s="75" t="s">
        <v>347</v>
      </c>
      <c r="E6" s="76" t="s">
        <v>357</v>
      </c>
    </row>
    <row r="7" spans="1:5" ht="16.5" thickTop="1">
      <c r="A7" s="77" t="s">
        <v>115</v>
      </c>
      <c r="B7" s="78" t="s">
        <v>116</v>
      </c>
      <c r="C7" s="79">
        <v>6</v>
      </c>
      <c r="D7" s="79">
        <v>7</v>
      </c>
      <c r="E7" s="80">
        <f>((C7-D7)/D7)*100</f>
        <v>-14.285714285714285</v>
      </c>
    </row>
    <row r="8" spans="1:5" ht="15.75">
      <c r="A8" s="77" t="s">
        <v>117</v>
      </c>
      <c r="B8" s="81" t="s">
        <v>118</v>
      </c>
      <c r="C8" s="79">
        <v>10</v>
      </c>
      <c r="D8" s="79">
        <v>8</v>
      </c>
      <c r="E8" s="80">
        <v>0</v>
      </c>
    </row>
    <row r="9" spans="1:5" ht="15.75">
      <c r="A9" s="77" t="s">
        <v>119</v>
      </c>
      <c r="B9" s="81" t="s">
        <v>120</v>
      </c>
      <c r="C9" s="82">
        <v>32</v>
      </c>
      <c r="D9" s="82">
        <v>16</v>
      </c>
      <c r="E9" s="80">
        <f>((C9-D9)/D9)*100</f>
        <v>100</v>
      </c>
    </row>
    <row r="10" spans="1:5" ht="15.75">
      <c r="A10" s="77" t="s">
        <v>121</v>
      </c>
      <c r="B10" s="81" t="s">
        <v>122</v>
      </c>
      <c r="C10" s="79">
        <v>0</v>
      </c>
      <c r="D10" s="79">
        <v>0</v>
      </c>
      <c r="E10" s="80">
        <v>0</v>
      </c>
    </row>
    <row r="11" spans="1:5" ht="15.75">
      <c r="A11" s="77" t="s">
        <v>123</v>
      </c>
      <c r="B11" s="81" t="s">
        <v>124</v>
      </c>
      <c r="C11" s="79">
        <v>6</v>
      </c>
      <c r="D11" s="79">
        <v>33</v>
      </c>
      <c r="E11" s="80">
        <f>((C11-D11)/D11)*100</f>
        <v>-81.81818181818183</v>
      </c>
    </row>
    <row r="12" spans="1:5" ht="15.75">
      <c r="A12" s="77" t="s">
        <v>125</v>
      </c>
      <c r="B12" s="81" t="s">
        <v>126</v>
      </c>
      <c r="C12" s="79">
        <v>45</v>
      </c>
      <c r="D12" s="79">
        <v>154</v>
      </c>
      <c r="E12" s="80">
        <f>((C12-D12)/D12)*100</f>
        <v>-70.77922077922078</v>
      </c>
    </row>
    <row r="13" spans="1:5" ht="15.75">
      <c r="A13" s="77" t="s">
        <v>127</v>
      </c>
      <c r="B13" s="81" t="s">
        <v>128</v>
      </c>
      <c r="C13" s="79">
        <v>55</v>
      </c>
      <c r="D13" s="79">
        <v>72</v>
      </c>
      <c r="E13" s="80">
        <f>((C13-D13)/D13)*100</f>
        <v>-23.61111111111111</v>
      </c>
    </row>
    <row r="14" spans="1:5" ht="15.75">
      <c r="A14" s="77" t="s">
        <v>129</v>
      </c>
      <c r="B14" s="81" t="s">
        <v>130</v>
      </c>
      <c r="C14" s="79">
        <v>3</v>
      </c>
      <c r="D14" s="79">
        <v>5</v>
      </c>
      <c r="E14" s="80">
        <f>((C14-D14)/D14)*100</f>
        <v>-40</v>
      </c>
    </row>
    <row r="15" spans="1:5" ht="15.75">
      <c r="A15" s="77" t="s">
        <v>131</v>
      </c>
      <c r="B15" s="81" t="s">
        <v>132</v>
      </c>
      <c r="C15" s="79">
        <v>0</v>
      </c>
      <c r="D15" s="79">
        <v>0</v>
      </c>
      <c r="E15" s="80">
        <v>0</v>
      </c>
    </row>
    <row r="16" spans="1:5" ht="15.75">
      <c r="A16" s="77" t="s">
        <v>133</v>
      </c>
      <c r="B16" s="81" t="s">
        <v>134</v>
      </c>
      <c r="C16" s="79">
        <v>0</v>
      </c>
      <c r="D16" s="79">
        <v>0</v>
      </c>
      <c r="E16" s="80">
        <v>0</v>
      </c>
    </row>
    <row r="17" spans="1:5" ht="15.75">
      <c r="A17" s="77" t="s">
        <v>135</v>
      </c>
      <c r="B17" s="81" t="s">
        <v>136</v>
      </c>
      <c r="C17" s="79">
        <v>0</v>
      </c>
      <c r="D17" s="79">
        <v>0</v>
      </c>
      <c r="E17" s="80">
        <v>0</v>
      </c>
    </row>
    <row r="18" spans="1:5" ht="15.75">
      <c r="A18" s="77" t="s">
        <v>137</v>
      </c>
      <c r="B18" s="81" t="s">
        <v>138</v>
      </c>
      <c r="C18" s="79">
        <v>0</v>
      </c>
      <c r="D18" s="79">
        <v>0</v>
      </c>
      <c r="E18" s="80">
        <v>0</v>
      </c>
    </row>
    <row r="19" spans="1:5" ht="15.75">
      <c r="A19" s="77" t="s">
        <v>139</v>
      </c>
      <c r="B19" s="81" t="s">
        <v>140</v>
      </c>
      <c r="C19" s="79">
        <v>0</v>
      </c>
      <c r="D19" s="79">
        <v>0</v>
      </c>
      <c r="E19" s="80">
        <v>0</v>
      </c>
    </row>
    <row r="20" spans="1:5" ht="16.5" thickBot="1">
      <c r="A20" s="83" t="s">
        <v>141</v>
      </c>
      <c r="B20" s="84" t="s">
        <v>142</v>
      </c>
      <c r="C20" s="85">
        <v>0</v>
      </c>
      <c r="D20" s="85">
        <v>0</v>
      </c>
      <c r="E20" s="80">
        <v>0</v>
      </c>
    </row>
    <row r="21" spans="1:5" ht="15.75" thickBot="1">
      <c r="A21" s="86"/>
      <c r="B21" s="87" t="s">
        <v>143</v>
      </c>
      <c r="C21" s="88">
        <f>SUM(C7:C20)</f>
        <v>157</v>
      </c>
      <c r="D21" s="88">
        <f>SUM(D7:D20)</f>
        <v>295</v>
      </c>
      <c r="E21" s="89">
        <f>((C21-D21)/D21)*100</f>
        <v>-46.779661016949156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23" sqref="G23"/>
    </sheetView>
  </sheetViews>
  <sheetFormatPr defaultColWidth="8.796875" defaultRowHeight="15"/>
  <cols>
    <col min="1" max="1" width="4.09765625" style="0" customWidth="1"/>
    <col min="2" max="2" width="40.796875" style="0" customWidth="1"/>
    <col min="3" max="4" width="7.3984375" style="0" customWidth="1"/>
    <col min="5" max="5" width="10.19921875" style="0" customWidth="1"/>
  </cols>
  <sheetData>
    <row r="1" spans="1:5" ht="15">
      <c r="A1" s="271" t="s">
        <v>343</v>
      </c>
      <c r="B1" s="271"/>
      <c r="C1" s="271"/>
      <c r="D1" s="271"/>
      <c r="E1" s="271"/>
    </row>
    <row r="2" spans="1:5" ht="15.75">
      <c r="A2" s="290" t="s">
        <v>144</v>
      </c>
      <c r="B2" s="290"/>
      <c r="C2" s="290"/>
      <c r="D2" s="290"/>
      <c r="E2" s="290"/>
    </row>
    <row r="3" spans="1:5" ht="15.75" thickBot="1">
      <c r="A3" s="90"/>
      <c r="B3" s="23"/>
      <c r="C3" s="23"/>
      <c r="D3" s="23"/>
      <c r="E3" s="91"/>
    </row>
    <row r="4" spans="1:5" ht="15">
      <c r="A4" s="292" t="s">
        <v>54</v>
      </c>
      <c r="B4" s="304" t="s">
        <v>145</v>
      </c>
      <c r="C4" s="307" t="s">
        <v>114</v>
      </c>
      <c r="D4" s="308"/>
      <c r="E4" s="311" t="s">
        <v>57</v>
      </c>
    </row>
    <row r="5" spans="1:5" ht="15">
      <c r="A5" s="293"/>
      <c r="B5" s="305"/>
      <c r="C5" s="309"/>
      <c r="D5" s="310"/>
      <c r="E5" s="312"/>
    </row>
    <row r="6" spans="1:5" ht="29.25" thickBot="1">
      <c r="A6" s="294"/>
      <c r="B6" s="306"/>
      <c r="C6" s="92" t="s">
        <v>356</v>
      </c>
      <c r="D6" s="93" t="s">
        <v>347</v>
      </c>
      <c r="E6" s="94" t="s">
        <v>357</v>
      </c>
    </row>
    <row r="7" spans="1:5" ht="16.5" thickTop="1">
      <c r="A7" s="95" t="s">
        <v>146</v>
      </c>
      <c r="B7" s="96" t="s">
        <v>147</v>
      </c>
      <c r="C7" s="97">
        <v>0</v>
      </c>
      <c r="D7" s="97">
        <v>0</v>
      </c>
      <c r="E7" s="98">
        <v>0</v>
      </c>
    </row>
    <row r="8" spans="1:5" ht="15.75">
      <c r="A8" s="95" t="s">
        <v>148</v>
      </c>
      <c r="B8" s="96" t="s">
        <v>149</v>
      </c>
      <c r="C8" s="97">
        <v>0</v>
      </c>
      <c r="D8" s="97">
        <v>0</v>
      </c>
      <c r="E8" s="98">
        <v>0</v>
      </c>
    </row>
    <row r="9" spans="1:5" ht="15.75">
      <c r="A9" s="95" t="s">
        <v>150</v>
      </c>
      <c r="B9" s="96" t="s">
        <v>151</v>
      </c>
      <c r="C9" s="97">
        <v>0</v>
      </c>
      <c r="D9" s="97">
        <v>0</v>
      </c>
      <c r="E9" s="98">
        <v>0</v>
      </c>
    </row>
    <row r="10" spans="1:5" ht="15.75">
      <c r="A10" s="95" t="s">
        <v>152</v>
      </c>
      <c r="B10" s="96" t="s">
        <v>153</v>
      </c>
      <c r="C10" s="97">
        <v>0</v>
      </c>
      <c r="D10" s="97">
        <v>0</v>
      </c>
      <c r="E10" s="98">
        <v>0</v>
      </c>
    </row>
    <row r="11" spans="1:5" ht="15.75">
      <c r="A11" s="95" t="s">
        <v>154</v>
      </c>
      <c r="B11" s="96" t="s">
        <v>155</v>
      </c>
      <c r="C11" s="97">
        <v>0</v>
      </c>
      <c r="D11" s="97">
        <v>0</v>
      </c>
      <c r="E11" s="98">
        <v>0</v>
      </c>
    </row>
    <row r="12" spans="1:5" ht="15.75">
      <c r="A12" s="95" t="s">
        <v>156</v>
      </c>
      <c r="B12" s="96" t="s">
        <v>157</v>
      </c>
      <c r="C12" s="97">
        <v>0</v>
      </c>
      <c r="D12" s="97">
        <v>0</v>
      </c>
      <c r="E12" s="98">
        <v>0</v>
      </c>
    </row>
    <row r="13" spans="1:5" ht="15.75">
      <c r="A13" s="95" t="s">
        <v>158</v>
      </c>
      <c r="B13" s="96" t="s">
        <v>159</v>
      </c>
      <c r="C13" s="97">
        <v>0</v>
      </c>
      <c r="D13" s="97">
        <v>0</v>
      </c>
      <c r="E13" s="98">
        <v>0</v>
      </c>
    </row>
    <row r="14" spans="1:5" ht="15.75">
      <c r="A14" s="95" t="s">
        <v>160</v>
      </c>
      <c r="B14" s="96" t="s">
        <v>161</v>
      </c>
      <c r="C14" s="97">
        <v>0</v>
      </c>
      <c r="D14" s="97">
        <v>0</v>
      </c>
      <c r="E14" s="98">
        <v>0</v>
      </c>
    </row>
    <row r="15" spans="1:5" ht="15.75">
      <c r="A15" s="95" t="s">
        <v>162</v>
      </c>
      <c r="B15" s="96" t="s">
        <v>163</v>
      </c>
      <c r="C15" s="97">
        <v>0</v>
      </c>
      <c r="D15" s="97">
        <v>0</v>
      </c>
      <c r="E15" s="98">
        <v>0</v>
      </c>
    </row>
    <row r="16" spans="1:5" ht="15.75">
      <c r="A16" s="95" t="s">
        <v>164</v>
      </c>
      <c r="B16" s="96" t="s">
        <v>165</v>
      </c>
      <c r="C16" s="97">
        <v>0</v>
      </c>
      <c r="D16" s="97">
        <v>0</v>
      </c>
      <c r="E16" s="98">
        <v>0</v>
      </c>
    </row>
    <row r="17" spans="1:5" ht="15.75">
      <c r="A17" s="95" t="s">
        <v>166</v>
      </c>
      <c r="B17" s="96" t="s">
        <v>167</v>
      </c>
      <c r="C17" s="97">
        <v>0</v>
      </c>
      <c r="D17" s="97">
        <v>0</v>
      </c>
      <c r="E17" s="98">
        <v>0</v>
      </c>
    </row>
    <row r="18" spans="1:5" ht="15.75">
      <c r="A18" s="95" t="s">
        <v>168</v>
      </c>
      <c r="B18" s="96" t="s">
        <v>169</v>
      </c>
      <c r="C18" s="97">
        <v>0</v>
      </c>
      <c r="D18" s="97">
        <v>0</v>
      </c>
      <c r="E18" s="98">
        <v>0</v>
      </c>
    </row>
    <row r="19" spans="1:5" ht="15.75">
      <c r="A19" s="95" t="s">
        <v>170</v>
      </c>
      <c r="B19" s="96" t="s">
        <v>171</v>
      </c>
      <c r="C19" s="97">
        <v>0</v>
      </c>
      <c r="D19" s="97">
        <v>0</v>
      </c>
      <c r="E19" s="98">
        <v>0</v>
      </c>
    </row>
    <row r="20" spans="1:5" ht="15.75">
      <c r="A20" s="95" t="s">
        <v>172</v>
      </c>
      <c r="B20" s="96" t="s">
        <v>173</v>
      </c>
      <c r="C20" s="97">
        <v>0</v>
      </c>
      <c r="D20" s="97">
        <v>0</v>
      </c>
      <c r="E20" s="98">
        <v>0</v>
      </c>
    </row>
    <row r="21" spans="1:5" ht="15.75">
      <c r="A21" s="95" t="s">
        <v>174</v>
      </c>
      <c r="B21" s="96" t="s">
        <v>175</v>
      </c>
      <c r="C21" s="97">
        <v>0</v>
      </c>
      <c r="D21" s="97">
        <v>295</v>
      </c>
      <c r="E21" s="98">
        <f>((C21-D21)/D21)*100</f>
        <v>-100</v>
      </c>
    </row>
    <row r="22" spans="1:5" ht="15.75">
      <c r="A22" s="95" t="s">
        <v>176</v>
      </c>
      <c r="B22" s="96" t="s">
        <v>177</v>
      </c>
      <c r="C22" s="97">
        <v>0</v>
      </c>
      <c r="D22" s="97">
        <v>0</v>
      </c>
      <c r="E22" s="98">
        <v>0</v>
      </c>
    </row>
    <row r="23" spans="1:5" ht="15.75">
      <c r="A23" s="95" t="s">
        <v>178</v>
      </c>
      <c r="B23" s="96" t="s">
        <v>179</v>
      </c>
      <c r="C23" s="97">
        <v>0</v>
      </c>
      <c r="D23" s="97">
        <v>0</v>
      </c>
      <c r="E23" s="98">
        <v>0</v>
      </c>
    </row>
    <row r="24" spans="1:5" ht="15.75">
      <c r="A24" s="95" t="s">
        <v>180</v>
      </c>
      <c r="B24" s="96" t="s">
        <v>181</v>
      </c>
      <c r="C24" s="97">
        <v>0</v>
      </c>
      <c r="D24" s="97">
        <v>0</v>
      </c>
      <c r="E24" s="98">
        <v>0</v>
      </c>
    </row>
    <row r="25" spans="1:5" ht="16.5" thickBot="1">
      <c r="A25" s="95" t="s">
        <v>182</v>
      </c>
      <c r="B25" s="96" t="s">
        <v>183</v>
      </c>
      <c r="C25" s="97">
        <v>0</v>
      </c>
      <c r="D25" s="97">
        <v>0</v>
      </c>
      <c r="E25" s="98">
        <v>0</v>
      </c>
    </row>
    <row r="26" spans="1:5" ht="15.75" thickBot="1">
      <c r="A26" s="99"/>
      <c r="B26" s="100" t="s">
        <v>143</v>
      </c>
      <c r="C26" s="101">
        <f>SUM(C7:C25)</f>
        <v>0</v>
      </c>
      <c r="D26" s="101">
        <f>SUM(D7:D25)</f>
        <v>295</v>
      </c>
      <c r="E26" s="101">
        <f>((C26-D26)/D26)*100</f>
        <v>-100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1"/>
    </sheetView>
  </sheetViews>
  <sheetFormatPr defaultColWidth="8.796875" defaultRowHeight="15"/>
  <cols>
    <col min="1" max="1" width="31.796875" style="0" customWidth="1"/>
    <col min="2" max="3" width="4.8984375" style="0" customWidth="1"/>
    <col min="4" max="4" width="4.3984375" style="0" customWidth="1"/>
    <col min="5" max="6" width="5.8984375" style="0" customWidth="1"/>
    <col min="7" max="7" width="6.59765625" style="0" customWidth="1"/>
  </cols>
  <sheetData>
    <row r="1" spans="1:7" ht="15">
      <c r="A1" s="313" t="s">
        <v>6</v>
      </c>
      <c r="B1" s="314"/>
      <c r="C1" s="314"/>
      <c r="D1" s="314"/>
      <c r="E1" s="314"/>
      <c r="F1" s="314"/>
      <c r="G1" s="315"/>
    </row>
    <row r="2" spans="1:7" ht="15.75">
      <c r="A2" s="316" t="s">
        <v>184</v>
      </c>
      <c r="B2" s="317"/>
      <c r="C2" s="317"/>
      <c r="D2" s="317"/>
      <c r="E2" s="317"/>
      <c r="F2" s="317"/>
      <c r="G2" s="318"/>
    </row>
    <row r="3" spans="1:7" ht="15.75" thickBot="1">
      <c r="A3" s="102"/>
      <c r="B3" s="103"/>
      <c r="C3" s="103"/>
      <c r="D3" s="103"/>
      <c r="E3" s="103"/>
      <c r="F3" s="103"/>
      <c r="G3" s="104"/>
    </row>
    <row r="4" spans="1:7" ht="15">
      <c r="A4" s="319" t="s">
        <v>185</v>
      </c>
      <c r="B4" s="321" t="s">
        <v>186</v>
      </c>
      <c r="C4" s="322"/>
      <c r="D4" s="323" t="s">
        <v>187</v>
      </c>
      <c r="E4" s="327" t="s">
        <v>188</v>
      </c>
      <c r="F4" s="327"/>
      <c r="G4" s="325" t="s">
        <v>187</v>
      </c>
    </row>
    <row r="5" spans="1:7" ht="15.75">
      <c r="A5" s="319"/>
      <c r="B5" s="328"/>
      <c r="C5" s="329"/>
      <c r="D5" s="323"/>
      <c r="E5" s="105"/>
      <c r="F5" s="106"/>
      <c r="G5" s="325"/>
    </row>
    <row r="6" spans="1:7" ht="15.75" thickBot="1">
      <c r="A6" s="320"/>
      <c r="B6" s="107">
        <v>2012</v>
      </c>
      <c r="C6" s="107">
        <v>2011</v>
      </c>
      <c r="D6" s="324"/>
      <c r="E6" s="107">
        <v>2012</v>
      </c>
      <c r="F6" s="107">
        <v>2011</v>
      </c>
      <c r="G6" s="326"/>
    </row>
    <row r="7" spans="1:7" ht="16.5" thickTop="1">
      <c r="A7" s="108" t="s">
        <v>59</v>
      </c>
      <c r="B7" s="109">
        <v>0</v>
      </c>
      <c r="C7" s="109">
        <v>0</v>
      </c>
      <c r="D7" s="110">
        <f aca="true" t="shared" si="0" ref="D7:D14">B7-C7</f>
        <v>0</v>
      </c>
      <c r="E7" s="111">
        <v>0</v>
      </c>
      <c r="F7" s="112">
        <v>0</v>
      </c>
      <c r="G7" s="113">
        <f aca="true" t="shared" si="1" ref="G7:G14">E7-F7</f>
        <v>0</v>
      </c>
    </row>
    <row r="8" spans="1:7" ht="15.75">
      <c r="A8" s="108" t="s">
        <v>61</v>
      </c>
      <c r="B8" s="109">
        <v>0</v>
      </c>
      <c r="C8" s="109">
        <v>0</v>
      </c>
      <c r="D8" s="110">
        <f t="shared" si="0"/>
        <v>0</v>
      </c>
      <c r="E8" s="111">
        <v>0</v>
      </c>
      <c r="F8" s="111">
        <v>0</v>
      </c>
      <c r="G8" s="113">
        <f t="shared" si="1"/>
        <v>0</v>
      </c>
    </row>
    <row r="9" spans="1:7" ht="15.75">
      <c r="A9" s="114" t="s">
        <v>67</v>
      </c>
      <c r="B9" s="109">
        <v>0</v>
      </c>
      <c r="C9" s="109">
        <v>0</v>
      </c>
      <c r="D9" s="110">
        <f t="shared" si="0"/>
        <v>0</v>
      </c>
      <c r="E9" s="111">
        <v>0</v>
      </c>
      <c r="F9" s="111">
        <v>0</v>
      </c>
      <c r="G9" s="113">
        <f t="shared" si="1"/>
        <v>0</v>
      </c>
    </row>
    <row r="10" spans="1:7" ht="15.75">
      <c r="A10" s="115" t="s">
        <v>69</v>
      </c>
      <c r="B10" s="109">
        <v>0</v>
      </c>
      <c r="C10" s="109">
        <v>0</v>
      </c>
      <c r="D10" s="110">
        <f t="shared" si="0"/>
        <v>0</v>
      </c>
      <c r="E10" s="111">
        <v>0</v>
      </c>
      <c r="F10" s="111">
        <v>0</v>
      </c>
      <c r="G10" s="113">
        <f t="shared" si="1"/>
        <v>0</v>
      </c>
    </row>
    <row r="11" spans="1:7" ht="15.75">
      <c r="A11" s="108" t="s">
        <v>189</v>
      </c>
      <c r="B11" s="109">
        <v>0</v>
      </c>
      <c r="C11" s="109">
        <v>0</v>
      </c>
      <c r="D11" s="110">
        <f t="shared" si="0"/>
        <v>0</v>
      </c>
      <c r="E11" s="111">
        <v>0</v>
      </c>
      <c r="F11" s="111">
        <v>0</v>
      </c>
      <c r="G11" s="113">
        <f t="shared" si="1"/>
        <v>0</v>
      </c>
    </row>
    <row r="12" spans="1:7" ht="15.75">
      <c r="A12" s="108" t="s">
        <v>190</v>
      </c>
      <c r="B12" s="109">
        <v>0</v>
      </c>
      <c r="C12" s="109">
        <v>0</v>
      </c>
      <c r="D12" s="110">
        <f t="shared" si="0"/>
        <v>0</v>
      </c>
      <c r="E12" s="111">
        <v>0</v>
      </c>
      <c r="F12" s="111">
        <v>0</v>
      </c>
      <c r="G12" s="113">
        <f t="shared" si="1"/>
        <v>0</v>
      </c>
    </row>
    <row r="13" spans="1:7" ht="16.5" thickBot="1">
      <c r="A13" s="108" t="s">
        <v>71</v>
      </c>
      <c r="B13" s="109">
        <v>0</v>
      </c>
      <c r="C13" s="109">
        <v>0</v>
      </c>
      <c r="D13" s="110">
        <f t="shared" si="0"/>
        <v>0</v>
      </c>
      <c r="E13" s="111">
        <v>0</v>
      </c>
      <c r="F13" s="111">
        <v>0</v>
      </c>
      <c r="G13" s="113">
        <f t="shared" si="1"/>
        <v>0</v>
      </c>
    </row>
    <row r="14" spans="1:7" ht="16.5" thickBot="1" thickTop="1">
      <c r="A14" s="116" t="s">
        <v>191</v>
      </c>
      <c r="B14" s="117">
        <f>SUM(B7:B13)</f>
        <v>0</v>
      </c>
      <c r="C14" s="118">
        <f>SUM(C7:C13)</f>
        <v>0</v>
      </c>
      <c r="D14" s="119">
        <f t="shared" si="0"/>
        <v>0</v>
      </c>
      <c r="E14" s="120">
        <f>SUM(E7:E13)</f>
        <v>0</v>
      </c>
      <c r="F14" s="121">
        <f>SUM(F7:F13)</f>
        <v>0</v>
      </c>
      <c r="G14" s="122">
        <f t="shared" si="1"/>
        <v>0</v>
      </c>
    </row>
    <row r="15" spans="1:7" ht="15">
      <c r="A15" s="123"/>
      <c r="B15" s="124"/>
      <c r="C15" s="124"/>
      <c r="D15" s="124"/>
      <c r="E15" s="124"/>
      <c r="F15" s="124"/>
      <c r="G15" s="125"/>
    </row>
    <row r="16" spans="1:7" ht="15.75">
      <c r="A16" s="316" t="s">
        <v>192</v>
      </c>
      <c r="B16" s="317"/>
      <c r="C16" s="317"/>
      <c r="D16" s="317"/>
      <c r="E16" s="317"/>
      <c r="F16" s="317"/>
      <c r="G16" s="318"/>
    </row>
    <row r="17" spans="1:7" ht="16.5" thickBot="1">
      <c r="A17" s="102"/>
      <c r="B17" s="126"/>
      <c r="C17" s="126"/>
      <c r="D17" s="126"/>
      <c r="E17" s="126"/>
      <c r="F17" s="126"/>
      <c r="G17" s="127"/>
    </row>
    <row r="18" spans="1:7" ht="15">
      <c r="A18" s="319" t="s">
        <v>185</v>
      </c>
      <c r="B18" s="321" t="s">
        <v>186</v>
      </c>
      <c r="C18" s="322"/>
      <c r="D18" s="323" t="s">
        <v>187</v>
      </c>
      <c r="E18" s="327" t="s">
        <v>188</v>
      </c>
      <c r="F18" s="327"/>
      <c r="G18" s="325" t="s">
        <v>187</v>
      </c>
    </row>
    <row r="19" spans="1:7" ht="15.75">
      <c r="A19" s="319"/>
      <c r="B19" s="328"/>
      <c r="C19" s="329"/>
      <c r="D19" s="323"/>
      <c r="E19" s="105"/>
      <c r="F19" s="106"/>
      <c r="G19" s="325"/>
    </row>
    <row r="20" spans="1:7" ht="15.75" thickBot="1">
      <c r="A20" s="320"/>
      <c r="B20" s="107">
        <v>2012</v>
      </c>
      <c r="C20" s="107">
        <v>2011</v>
      </c>
      <c r="D20" s="324"/>
      <c r="E20" s="107">
        <v>2012</v>
      </c>
      <c r="F20" s="107">
        <v>2011</v>
      </c>
      <c r="G20" s="326"/>
    </row>
    <row r="21" spans="1:7" ht="16.5" thickTop="1">
      <c r="A21" s="108" t="s">
        <v>59</v>
      </c>
      <c r="B21" s="109">
        <v>0</v>
      </c>
      <c r="C21" s="109">
        <v>0</v>
      </c>
      <c r="D21" s="110">
        <f aca="true" t="shared" si="2" ref="D21:D27">B21-C21</f>
        <v>0</v>
      </c>
      <c r="E21" s="128">
        <v>0</v>
      </c>
      <c r="F21" s="129">
        <v>0</v>
      </c>
      <c r="G21" s="113">
        <f aca="true" t="shared" si="3" ref="G21:G27">E21-F21</f>
        <v>0</v>
      </c>
    </row>
    <row r="22" spans="1:7" ht="15.75">
      <c r="A22" s="108" t="s">
        <v>61</v>
      </c>
      <c r="B22" s="109">
        <v>0</v>
      </c>
      <c r="C22" s="109">
        <v>0</v>
      </c>
      <c r="D22" s="110">
        <f t="shared" si="2"/>
        <v>0</v>
      </c>
      <c r="E22" s="128">
        <v>0</v>
      </c>
      <c r="F22" s="128">
        <v>0</v>
      </c>
      <c r="G22" s="113">
        <f t="shared" si="3"/>
        <v>0</v>
      </c>
    </row>
    <row r="23" spans="1:7" ht="15.75">
      <c r="A23" s="114" t="s">
        <v>67</v>
      </c>
      <c r="B23" s="109">
        <v>0</v>
      </c>
      <c r="C23" s="109">
        <v>0</v>
      </c>
      <c r="D23" s="110">
        <f t="shared" si="2"/>
        <v>0</v>
      </c>
      <c r="E23" s="128">
        <v>0</v>
      </c>
      <c r="F23" s="128">
        <v>0</v>
      </c>
      <c r="G23" s="113">
        <f t="shared" si="3"/>
        <v>0</v>
      </c>
    </row>
    <row r="24" spans="1:7" ht="15.75">
      <c r="A24" s="115" t="s">
        <v>69</v>
      </c>
      <c r="B24" s="109">
        <v>0</v>
      </c>
      <c r="C24" s="109">
        <v>0</v>
      </c>
      <c r="D24" s="110">
        <f t="shared" si="2"/>
        <v>0</v>
      </c>
      <c r="E24" s="128">
        <v>0</v>
      </c>
      <c r="F24" s="128">
        <v>0</v>
      </c>
      <c r="G24" s="113">
        <f t="shared" si="3"/>
        <v>0</v>
      </c>
    </row>
    <row r="25" spans="1:7" ht="15.75">
      <c r="A25" s="108" t="s">
        <v>193</v>
      </c>
      <c r="B25" s="109">
        <v>0</v>
      </c>
      <c r="C25" s="109">
        <v>0</v>
      </c>
      <c r="D25" s="110">
        <f t="shared" si="2"/>
        <v>0</v>
      </c>
      <c r="E25" s="128">
        <v>0</v>
      </c>
      <c r="F25" s="128">
        <v>0</v>
      </c>
      <c r="G25" s="113">
        <f t="shared" si="3"/>
        <v>0</v>
      </c>
    </row>
    <row r="26" spans="1:7" ht="16.5" thickBot="1">
      <c r="A26" s="108" t="s">
        <v>71</v>
      </c>
      <c r="B26" s="109">
        <v>0</v>
      </c>
      <c r="C26" s="109">
        <v>0</v>
      </c>
      <c r="D26" s="110">
        <f t="shared" si="2"/>
        <v>0</v>
      </c>
      <c r="E26" s="128">
        <v>0</v>
      </c>
      <c r="F26" s="128">
        <v>0</v>
      </c>
      <c r="G26" s="113">
        <f t="shared" si="3"/>
        <v>0</v>
      </c>
    </row>
    <row r="27" spans="1:7" ht="16.5" thickBot="1" thickTop="1">
      <c r="A27" s="130" t="s">
        <v>194</v>
      </c>
      <c r="B27" s="131">
        <f>SUM(B21:B26)</f>
        <v>0</v>
      </c>
      <c r="C27" s="131">
        <f>SUM(C21:C26)</f>
        <v>0</v>
      </c>
      <c r="D27" s="132">
        <f t="shared" si="2"/>
        <v>0</v>
      </c>
      <c r="E27" s="133">
        <f>SUM(E21:E26)</f>
        <v>0</v>
      </c>
      <c r="F27" s="133">
        <f>SUM(F21:F26)</f>
        <v>0</v>
      </c>
      <c r="G27" s="134">
        <f t="shared" si="3"/>
        <v>0</v>
      </c>
    </row>
    <row r="28" spans="1:7" ht="16.5" thickBot="1" thickTop="1">
      <c r="A28" s="116" t="s">
        <v>195</v>
      </c>
      <c r="B28" s="117">
        <v>0</v>
      </c>
      <c r="C28" s="117">
        <v>0</v>
      </c>
      <c r="D28" s="119">
        <v>0</v>
      </c>
      <c r="E28" s="135">
        <v>0</v>
      </c>
      <c r="F28" s="135">
        <v>0</v>
      </c>
      <c r="G28" s="122">
        <v>0</v>
      </c>
    </row>
    <row r="29" spans="1:7" ht="15">
      <c r="A29" s="123"/>
      <c r="B29" s="124"/>
      <c r="C29" s="124"/>
      <c r="D29" s="124"/>
      <c r="E29" s="124"/>
      <c r="F29" s="124"/>
      <c r="G29" s="125"/>
    </row>
    <row r="30" spans="1:7" ht="15.75">
      <c r="A30" s="316" t="s">
        <v>196</v>
      </c>
      <c r="B30" s="317"/>
      <c r="C30" s="317"/>
      <c r="D30" s="317"/>
      <c r="E30" s="317"/>
      <c r="F30" s="317"/>
      <c r="G30" s="318"/>
    </row>
    <row r="31" spans="1:7" ht="15.75" thickBot="1">
      <c r="A31" s="102"/>
      <c r="B31" s="103"/>
      <c r="C31" s="103"/>
      <c r="D31" s="103"/>
      <c r="E31" s="103"/>
      <c r="F31" s="103"/>
      <c r="G31" s="104"/>
    </row>
    <row r="32" spans="1:7" ht="15.75">
      <c r="A32" s="136"/>
      <c r="B32" s="321" t="s">
        <v>186</v>
      </c>
      <c r="C32" s="322"/>
      <c r="D32" s="323" t="s">
        <v>187</v>
      </c>
      <c r="E32" s="327" t="s">
        <v>188</v>
      </c>
      <c r="F32" s="327"/>
      <c r="G32" s="325" t="s">
        <v>187</v>
      </c>
    </row>
    <row r="33" spans="1:7" ht="15.75">
      <c r="A33" s="137" t="s">
        <v>197</v>
      </c>
      <c r="B33" s="328"/>
      <c r="C33" s="329"/>
      <c r="D33" s="323"/>
      <c r="E33" s="105"/>
      <c r="F33" s="106"/>
      <c r="G33" s="325"/>
    </row>
    <row r="34" spans="1:7" ht="15.75" thickBot="1">
      <c r="A34" s="138"/>
      <c r="B34" s="107">
        <v>2012</v>
      </c>
      <c r="C34" s="107">
        <v>2011</v>
      </c>
      <c r="D34" s="324"/>
      <c r="E34" s="107">
        <v>2012</v>
      </c>
      <c r="F34" s="107">
        <v>2011</v>
      </c>
      <c r="G34" s="326"/>
    </row>
    <row r="35" spans="1:7" ht="16.5" thickTop="1">
      <c r="A35" s="108" t="s">
        <v>198</v>
      </c>
      <c r="B35" s="109">
        <v>0</v>
      </c>
      <c r="C35" s="109">
        <v>0</v>
      </c>
      <c r="D35" s="110">
        <f aca="true" t="shared" si="4" ref="D35:D43">B35-C35</f>
        <v>0</v>
      </c>
      <c r="E35" s="111">
        <v>0</v>
      </c>
      <c r="F35" s="112">
        <v>0</v>
      </c>
      <c r="G35" s="113">
        <f aca="true" t="shared" si="5" ref="G35:G43">E35-F35</f>
        <v>0</v>
      </c>
    </row>
    <row r="36" spans="1:7" ht="15.75">
      <c r="A36" s="108" t="s">
        <v>140</v>
      </c>
      <c r="B36" s="109">
        <v>0</v>
      </c>
      <c r="C36" s="109">
        <v>0</v>
      </c>
      <c r="D36" s="110">
        <f t="shared" si="4"/>
        <v>0</v>
      </c>
      <c r="E36" s="111">
        <v>0</v>
      </c>
      <c r="F36" s="111">
        <v>0</v>
      </c>
      <c r="G36" s="113">
        <f t="shared" si="5"/>
        <v>0</v>
      </c>
    </row>
    <row r="37" spans="1:7" ht="15.75">
      <c r="A37" s="108" t="s">
        <v>199</v>
      </c>
      <c r="B37" s="109">
        <v>0</v>
      </c>
      <c r="C37" s="109">
        <v>0</v>
      </c>
      <c r="D37" s="110">
        <f t="shared" si="4"/>
        <v>0</v>
      </c>
      <c r="E37" s="111">
        <v>0</v>
      </c>
      <c r="F37" s="111">
        <v>0</v>
      </c>
      <c r="G37" s="113">
        <f t="shared" si="5"/>
        <v>0</v>
      </c>
    </row>
    <row r="38" spans="1:7" ht="16.5" thickBot="1">
      <c r="A38" s="139" t="s">
        <v>200</v>
      </c>
      <c r="B38" s="140">
        <v>0</v>
      </c>
      <c r="C38" s="140">
        <v>0</v>
      </c>
      <c r="D38" s="110">
        <f t="shared" si="4"/>
        <v>0</v>
      </c>
      <c r="E38" s="141">
        <v>0</v>
      </c>
      <c r="F38" s="141">
        <v>0</v>
      </c>
      <c r="G38" s="113">
        <f t="shared" si="5"/>
        <v>0</v>
      </c>
    </row>
    <row r="39" spans="1:7" ht="16.5" thickBot="1" thickTop="1">
      <c r="A39" s="142" t="s">
        <v>191</v>
      </c>
      <c r="B39" s="143">
        <f>SUM(B35:B38)</f>
        <v>0</v>
      </c>
      <c r="C39" s="143">
        <f>SUM(C35:C38)</f>
        <v>0</v>
      </c>
      <c r="D39" s="144">
        <f t="shared" si="4"/>
        <v>0</v>
      </c>
      <c r="E39" s="145">
        <f>SUM(E35:E38)</f>
        <v>0</v>
      </c>
      <c r="F39" s="145">
        <f>SUM(F35:F38)</f>
        <v>0</v>
      </c>
      <c r="G39" s="146">
        <f t="shared" si="5"/>
        <v>0</v>
      </c>
    </row>
    <row r="40" spans="1:7" ht="16.5" thickTop="1">
      <c r="A40" s="108" t="s">
        <v>198</v>
      </c>
      <c r="B40" s="109">
        <v>0</v>
      </c>
      <c r="C40" s="109">
        <v>0</v>
      </c>
      <c r="D40" s="110">
        <f t="shared" si="4"/>
        <v>0</v>
      </c>
      <c r="E40" s="111">
        <v>0</v>
      </c>
      <c r="F40" s="111">
        <v>0</v>
      </c>
      <c r="G40" s="113">
        <f t="shared" si="5"/>
        <v>0</v>
      </c>
    </row>
    <row r="41" spans="1:7" ht="15.75">
      <c r="A41" s="108" t="s">
        <v>199</v>
      </c>
      <c r="B41" s="109">
        <v>0</v>
      </c>
      <c r="C41" s="109">
        <v>0</v>
      </c>
      <c r="D41" s="110">
        <f t="shared" si="4"/>
        <v>0</v>
      </c>
      <c r="E41" s="111">
        <v>0</v>
      </c>
      <c r="F41" s="111">
        <v>0</v>
      </c>
      <c r="G41" s="113">
        <f t="shared" si="5"/>
        <v>0</v>
      </c>
    </row>
    <row r="42" spans="1:7" ht="15.75">
      <c r="A42" s="139" t="s">
        <v>200</v>
      </c>
      <c r="B42" s="140">
        <v>0</v>
      </c>
      <c r="C42" s="140">
        <v>0</v>
      </c>
      <c r="D42" s="147">
        <f t="shared" si="4"/>
        <v>0</v>
      </c>
      <c r="E42" s="141">
        <v>0</v>
      </c>
      <c r="F42" s="141">
        <v>0</v>
      </c>
      <c r="G42" s="148">
        <f t="shared" si="5"/>
        <v>0</v>
      </c>
    </row>
    <row r="43" spans="1:7" ht="15.75" thickBot="1">
      <c r="A43" s="149" t="s">
        <v>201</v>
      </c>
      <c r="B43" s="150">
        <f>SUM(B40:B42)</f>
        <v>0</v>
      </c>
      <c r="C43" s="151">
        <f>SUM(C40:C42)</f>
        <v>0</v>
      </c>
      <c r="D43" s="152">
        <f t="shared" si="4"/>
        <v>0</v>
      </c>
      <c r="E43" s="153">
        <f>SUM(E40:E42)</f>
        <v>0</v>
      </c>
      <c r="F43" s="153">
        <f>SUM(F40:F42)</f>
        <v>0</v>
      </c>
      <c r="G43" s="154">
        <f t="shared" si="5"/>
        <v>0</v>
      </c>
    </row>
    <row r="44" spans="1:7" ht="15.75" thickTop="1">
      <c r="A44" s="23"/>
      <c r="B44" s="230"/>
      <c r="C44" s="23"/>
      <c r="D44" s="230"/>
      <c r="E44" s="230"/>
      <c r="F44" s="230"/>
      <c r="G44" s="230"/>
    </row>
  </sheetData>
  <sheetProtection/>
  <mergeCells count="21">
    <mergeCell ref="B32:C32"/>
    <mergeCell ref="D32:D34"/>
    <mergeCell ref="E32:F32"/>
    <mergeCell ref="G32:G34"/>
    <mergeCell ref="B33:C33"/>
    <mergeCell ref="B18:C18"/>
    <mergeCell ref="B5:C5"/>
    <mergeCell ref="A30:G30"/>
    <mergeCell ref="B19:C19"/>
    <mergeCell ref="A18:A20"/>
    <mergeCell ref="A16:G16"/>
    <mergeCell ref="A1:G1"/>
    <mergeCell ref="A2:G2"/>
    <mergeCell ref="A4:A6"/>
    <mergeCell ref="B4:C4"/>
    <mergeCell ref="D4:D6"/>
    <mergeCell ref="G18:G20"/>
    <mergeCell ref="E4:F4"/>
    <mergeCell ref="E18:F18"/>
    <mergeCell ref="D18:D20"/>
    <mergeCell ref="G4:G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1" sqref="F21"/>
    </sheetView>
  </sheetViews>
  <sheetFormatPr defaultColWidth="8.796875" defaultRowHeight="15"/>
  <cols>
    <col min="1" max="1" width="3.69921875" style="0" customWidth="1"/>
    <col min="2" max="2" width="39.59765625" style="0" customWidth="1"/>
    <col min="3" max="3" width="7.796875" style="0" customWidth="1"/>
    <col min="4" max="4" width="8.19921875" style="0" customWidth="1"/>
    <col min="5" max="5" width="10.8984375" style="0" customWidth="1"/>
  </cols>
  <sheetData>
    <row r="1" spans="1:5" ht="15">
      <c r="A1" s="271" t="s">
        <v>7</v>
      </c>
      <c r="B1" s="271"/>
      <c r="C1" s="271"/>
      <c r="D1" s="271"/>
      <c r="E1" s="271"/>
    </row>
    <row r="2" spans="1:5" ht="15.75">
      <c r="A2" s="290" t="s">
        <v>202</v>
      </c>
      <c r="B2" s="291"/>
      <c r="C2" s="291"/>
      <c r="D2" s="291"/>
      <c r="E2" s="291"/>
    </row>
    <row r="3" spans="1:5" ht="15.75" thickBot="1">
      <c r="A3" s="155"/>
      <c r="B3" s="23"/>
      <c r="C3" s="23"/>
      <c r="D3" s="23"/>
      <c r="E3" s="91"/>
    </row>
    <row r="4" spans="1:5" ht="15.75" thickBot="1">
      <c r="A4" s="330" t="s">
        <v>54</v>
      </c>
      <c r="B4" s="330" t="s">
        <v>203</v>
      </c>
      <c r="C4" s="156" t="s">
        <v>204</v>
      </c>
      <c r="D4" s="157"/>
      <c r="E4" s="158" t="s">
        <v>57</v>
      </c>
    </row>
    <row r="5" spans="1:5" ht="15">
      <c r="A5" s="331"/>
      <c r="B5" s="331"/>
      <c r="C5" s="333" t="s">
        <v>356</v>
      </c>
      <c r="D5" s="333" t="s">
        <v>347</v>
      </c>
      <c r="E5" s="335" t="s">
        <v>357</v>
      </c>
    </row>
    <row r="6" spans="1:5" ht="15.75" thickBot="1">
      <c r="A6" s="332"/>
      <c r="B6" s="332"/>
      <c r="C6" s="334"/>
      <c r="D6" s="334"/>
      <c r="E6" s="336"/>
    </row>
    <row r="7" spans="1:5" ht="15.75">
      <c r="A7" s="254">
        <v>21</v>
      </c>
      <c r="B7" s="255" t="s">
        <v>205</v>
      </c>
      <c r="C7" s="253">
        <v>0</v>
      </c>
      <c r="D7" s="253">
        <v>0</v>
      </c>
      <c r="E7" s="159">
        <v>0</v>
      </c>
    </row>
    <row r="8" spans="1:5" ht="15.75">
      <c r="A8" s="256">
        <v>22</v>
      </c>
      <c r="B8" s="257" t="s">
        <v>206</v>
      </c>
      <c r="C8" s="252">
        <v>0</v>
      </c>
      <c r="D8" s="252">
        <v>0</v>
      </c>
      <c r="E8" s="160">
        <v>0</v>
      </c>
    </row>
    <row r="9" spans="1:5" ht="15.75">
      <c r="A9" s="256">
        <v>24</v>
      </c>
      <c r="B9" s="257" t="s">
        <v>207</v>
      </c>
      <c r="C9" s="252">
        <v>0</v>
      </c>
      <c r="D9" s="252">
        <v>4</v>
      </c>
      <c r="E9" s="160">
        <v>-400</v>
      </c>
    </row>
    <row r="10" spans="1:5" ht="15.75">
      <c r="A10" s="256">
        <v>25</v>
      </c>
      <c r="B10" s="257" t="s">
        <v>208</v>
      </c>
      <c r="C10" s="252">
        <v>0</v>
      </c>
      <c r="D10" s="252">
        <v>0</v>
      </c>
      <c r="E10" s="160">
        <v>0</v>
      </c>
    </row>
    <row r="11" spans="1:5" ht="15.75">
      <c r="A11" s="256">
        <v>26</v>
      </c>
      <c r="B11" s="257" t="s">
        <v>209</v>
      </c>
      <c r="C11" s="252">
        <v>0</v>
      </c>
      <c r="D11" s="252">
        <v>0</v>
      </c>
      <c r="E11" s="160">
        <v>0</v>
      </c>
    </row>
    <row r="12" spans="1:5" ht="15.75">
      <c r="A12" s="256">
        <v>31</v>
      </c>
      <c r="B12" s="257" t="s">
        <v>210</v>
      </c>
      <c r="C12" s="252">
        <v>0</v>
      </c>
      <c r="D12" s="252">
        <v>1</v>
      </c>
      <c r="E12" s="160">
        <f>((C12-D12)/D12)*100</f>
        <v>-100</v>
      </c>
    </row>
    <row r="13" spans="1:5" ht="15.75">
      <c r="A13" s="259">
        <v>32</v>
      </c>
      <c r="B13" s="258" t="s">
        <v>211</v>
      </c>
      <c r="C13" s="252">
        <v>0</v>
      </c>
      <c r="D13" s="252">
        <v>0</v>
      </c>
      <c r="E13" s="160">
        <v>0</v>
      </c>
    </row>
    <row r="14" spans="1:7" ht="15.75">
      <c r="A14" s="256">
        <v>33</v>
      </c>
      <c r="B14" s="257" t="s">
        <v>212</v>
      </c>
      <c r="C14" s="252">
        <v>0</v>
      </c>
      <c r="D14" s="252">
        <v>0</v>
      </c>
      <c r="E14" s="160">
        <v>0</v>
      </c>
      <c r="G14" s="244"/>
    </row>
    <row r="15" spans="1:5" ht="15.75">
      <c r="A15" s="256">
        <v>42</v>
      </c>
      <c r="B15" s="257" t="s">
        <v>213</v>
      </c>
      <c r="C15" s="252">
        <v>0</v>
      </c>
      <c r="D15" s="252">
        <v>0</v>
      </c>
      <c r="E15" s="160">
        <v>0</v>
      </c>
    </row>
    <row r="16" spans="1:5" ht="15.75">
      <c r="A16" s="256">
        <v>46</v>
      </c>
      <c r="B16" s="257" t="s">
        <v>214</v>
      </c>
      <c r="C16" s="252">
        <v>0</v>
      </c>
      <c r="D16" s="252">
        <v>0</v>
      </c>
      <c r="E16" s="160">
        <v>0</v>
      </c>
    </row>
    <row r="17" spans="1:5" ht="15.75">
      <c r="A17" s="256">
        <v>48</v>
      </c>
      <c r="B17" s="257" t="s">
        <v>215</v>
      </c>
      <c r="C17" s="252">
        <v>0</v>
      </c>
      <c r="D17" s="252">
        <v>0</v>
      </c>
      <c r="E17" s="160">
        <v>0</v>
      </c>
    </row>
    <row r="18" spans="1:5" ht="15.75">
      <c r="A18" s="259">
        <v>49</v>
      </c>
      <c r="B18" s="258" t="s">
        <v>216</v>
      </c>
      <c r="C18" s="252">
        <v>0</v>
      </c>
      <c r="D18" s="252">
        <v>0</v>
      </c>
      <c r="E18" s="160">
        <v>0</v>
      </c>
    </row>
    <row r="19" spans="1:5" ht="15.75">
      <c r="A19" s="259">
        <v>50</v>
      </c>
      <c r="B19" s="258" t="s">
        <v>217</v>
      </c>
      <c r="C19" s="252">
        <v>0</v>
      </c>
      <c r="D19" s="252">
        <v>0</v>
      </c>
      <c r="E19" s="160">
        <v>0</v>
      </c>
    </row>
    <row r="20" spans="1:5" ht="16.5" thickBot="1">
      <c r="A20" s="260">
        <v>51</v>
      </c>
      <c r="B20" s="261" t="s">
        <v>218</v>
      </c>
      <c r="C20" s="252">
        <v>0</v>
      </c>
      <c r="D20" s="252">
        <v>0</v>
      </c>
      <c r="E20" s="161">
        <v>0</v>
      </c>
    </row>
    <row r="21" spans="1:5" ht="16.5" thickBot="1">
      <c r="A21" s="337" t="s">
        <v>345</v>
      </c>
      <c r="B21" s="338"/>
      <c r="C21" s="162">
        <f>SUM(C7:C20)</f>
        <v>0</v>
      </c>
      <c r="D21" s="162">
        <f>SUM(D7:D20)</f>
        <v>5</v>
      </c>
      <c r="E21" s="162">
        <v>-500</v>
      </c>
    </row>
    <row r="22" spans="1:5" ht="16.5" thickBot="1">
      <c r="A22" s="339" t="s">
        <v>219</v>
      </c>
      <c r="B22" s="340"/>
      <c r="C22" s="163">
        <v>0</v>
      </c>
      <c r="D22" s="163">
        <v>0</v>
      </c>
      <c r="E22" s="164">
        <v>0</v>
      </c>
    </row>
    <row r="23" spans="1:5" ht="16.5" thickBot="1">
      <c r="A23" s="339" t="s">
        <v>220</v>
      </c>
      <c r="B23" s="340"/>
      <c r="C23" s="163">
        <v>0</v>
      </c>
      <c r="D23" s="163">
        <v>0</v>
      </c>
      <c r="E23" s="164">
        <v>0</v>
      </c>
    </row>
    <row r="24" spans="1:5" ht="16.5" thickBot="1">
      <c r="A24" s="341" t="s">
        <v>221</v>
      </c>
      <c r="B24" s="342"/>
      <c r="C24" s="165">
        <v>0</v>
      </c>
      <c r="D24" s="165">
        <v>0</v>
      </c>
      <c r="E24" s="166">
        <v>0</v>
      </c>
    </row>
    <row r="25" spans="1:5" ht="15">
      <c r="A25" s="23"/>
      <c r="B25" s="23"/>
      <c r="C25" s="23"/>
      <c r="D25" s="23"/>
      <c r="E25" s="23"/>
    </row>
  </sheetData>
  <sheetProtection/>
  <mergeCells count="11">
    <mergeCell ref="A21:B21"/>
    <mergeCell ref="A22:B22"/>
    <mergeCell ref="A23:B23"/>
    <mergeCell ref="A24:B24"/>
    <mergeCell ref="A1:E1"/>
    <mergeCell ref="A2:E2"/>
    <mergeCell ref="A4:A6"/>
    <mergeCell ref="B4:B6"/>
    <mergeCell ref="C5:C6"/>
    <mergeCell ref="D5:D6"/>
    <mergeCell ref="E5:E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20" sqref="A20:L20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12" width="4.3984375" style="0" customWidth="1"/>
  </cols>
  <sheetData>
    <row r="1" spans="1:11" ht="15">
      <c r="A1" s="343" t="s">
        <v>222</v>
      </c>
      <c r="B1" s="344"/>
      <c r="C1" s="344"/>
      <c r="D1" s="344"/>
      <c r="E1" s="344"/>
      <c r="F1" s="344"/>
      <c r="G1" s="344"/>
      <c r="H1" s="344"/>
      <c r="I1" s="344"/>
      <c r="J1" s="344"/>
      <c r="K1" s="167"/>
    </row>
    <row r="2" spans="1:11" ht="15">
      <c r="A2" s="168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5.75">
      <c r="A3" s="345" t="s">
        <v>223</v>
      </c>
      <c r="B3" s="345"/>
      <c r="C3" s="345"/>
      <c r="D3" s="345"/>
      <c r="E3" s="345"/>
      <c r="F3" s="345"/>
      <c r="G3" s="345"/>
      <c r="H3" s="345"/>
      <c r="I3" s="345"/>
      <c r="J3" s="345"/>
      <c r="K3" s="264"/>
    </row>
    <row r="4" spans="1:11" ht="15.75">
      <c r="A4" s="345" t="s">
        <v>359</v>
      </c>
      <c r="B4" s="345"/>
      <c r="C4" s="345"/>
      <c r="D4" s="345"/>
      <c r="E4" s="345"/>
      <c r="F4" s="345"/>
      <c r="G4" s="345"/>
      <c r="H4" s="345"/>
      <c r="I4" s="345"/>
      <c r="J4" s="345"/>
      <c r="K4" s="264"/>
    </row>
    <row r="5" spans="1:11" ht="15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265"/>
    </row>
    <row r="6" spans="1:12" ht="39" thickBot="1">
      <c r="A6" s="169" t="s">
        <v>54</v>
      </c>
      <c r="B6" s="169" t="s">
        <v>224</v>
      </c>
      <c r="C6" s="169">
        <v>2004</v>
      </c>
      <c r="D6" s="169">
        <v>2005</v>
      </c>
      <c r="E6" s="169">
        <v>2006</v>
      </c>
      <c r="F6" s="169">
        <v>2007</v>
      </c>
      <c r="G6" s="169">
        <v>2008</v>
      </c>
      <c r="H6" s="169">
        <v>2009</v>
      </c>
      <c r="I6" s="169">
        <v>2010</v>
      </c>
      <c r="J6" s="169">
        <v>2011</v>
      </c>
      <c r="K6" s="169">
        <v>2012</v>
      </c>
      <c r="L6" s="169" t="s">
        <v>48</v>
      </c>
    </row>
    <row r="7" spans="1:12" ht="15.75" thickTop="1">
      <c r="A7" s="170" t="s">
        <v>225</v>
      </c>
      <c r="B7" s="171" t="s">
        <v>226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72">
        <f aca="true" t="shared" si="0" ref="J7:J17">SUM(B7:I7)</f>
        <v>0</v>
      </c>
      <c r="K7" s="172">
        <v>0</v>
      </c>
      <c r="L7" s="172">
        <f aca="true" t="shared" si="1" ref="L7:L17">SUM(C7:K7)</f>
        <v>0</v>
      </c>
    </row>
    <row r="8" spans="1:12" ht="25.5">
      <c r="A8" s="173" t="s">
        <v>227</v>
      </c>
      <c r="B8" s="174" t="s">
        <v>228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f t="shared" si="0"/>
        <v>0</v>
      </c>
      <c r="K8" s="175">
        <v>0</v>
      </c>
      <c r="L8" s="175">
        <f t="shared" si="1"/>
        <v>0</v>
      </c>
    </row>
    <row r="9" spans="1:12" ht="25.5">
      <c r="A9" s="173" t="s">
        <v>53</v>
      </c>
      <c r="B9" s="174" t="s">
        <v>229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5">
        <v>1</v>
      </c>
      <c r="K9" s="175">
        <v>0</v>
      </c>
      <c r="L9" s="175">
        <f t="shared" si="1"/>
        <v>1</v>
      </c>
    </row>
    <row r="10" spans="1:12" ht="25.5">
      <c r="A10" s="173" t="s">
        <v>230</v>
      </c>
      <c r="B10" s="174" t="s">
        <v>231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5">
        <f t="shared" si="0"/>
        <v>0</v>
      </c>
      <c r="K10" s="175">
        <v>0</v>
      </c>
      <c r="L10" s="175">
        <f t="shared" si="1"/>
        <v>0</v>
      </c>
    </row>
    <row r="11" spans="1:12" ht="15">
      <c r="A11" s="173" t="s">
        <v>232</v>
      </c>
      <c r="B11" s="174" t="s">
        <v>233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5">
        <f t="shared" si="0"/>
        <v>0</v>
      </c>
      <c r="K11" s="175">
        <v>0</v>
      </c>
      <c r="L11" s="175">
        <f t="shared" si="1"/>
        <v>0</v>
      </c>
    </row>
    <row r="12" spans="1:12" ht="25.5">
      <c r="A12" s="173" t="s">
        <v>234</v>
      </c>
      <c r="B12" s="174" t="s">
        <v>235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5">
        <f t="shared" si="0"/>
        <v>0</v>
      </c>
      <c r="K12" s="175">
        <v>0</v>
      </c>
      <c r="L12" s="175">
        <f t="shared" si="1"/>
        <v>0</v>
      </c>
    </row>
    <row r="13" spans="1:12" ht="25.5">
      <c r="A13" s="173" t="s">
        <v>236</v>
      </c>
      <c r="B13" s="174" t="s">
        <v>237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5">
        <f t="shared" si="0"/>
        <v>0</v>
      </c>
      <c r="K13" s="175">
        <v>0</v>
      </c>
      <c r="L13" s="175">
        <f t="shared" si="1"/>
        <v>0</v>
      </c>
    </row>
    <row r="14" spans="1:12" ht="25.5">
      <c r="A14" s="173" t="s">
        <v>238</v>
      </c>
      <c r="B14" s="174" t="s">
        <v>239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5">
        <f t="shared" si="0"/>
        <v>0</v>
      </c>
      <c r="K14" s="175">
        <v>0</v>
      </c>
      <c r="L14" s="175">
        <f t="shared" si="1"/>
        <v>0</v>
      </c>
    </row>
    <row r="15" spans="1:12" ht="15">
      <c r="A15" s="173" t="s">
        <v>240</v>
      </c>
      <c r="B15" s="174" t="s">
        <v>241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5">
        <f t="shared" si="0"/>
        <v>0</v>
      </c>
      <c r="K15" s="175">
        <v>0</v>
      </c>
      <c r="L15" s="175">
        <f t="shared" si="1"/>
        <v>0</v>
      </c>
    </row>
    <row r="16" spans="1:12" ht="15">
      <c r="A16" s="173" t="s">
        <v>242</v>
      </c>
      <c r="B16" s="174" t="s">
        <v>243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5">
        <f t="shared" si="0"/>
        <v>0</v>
      </c>
      <c r="K16" s="175">
        <v>0</v>
      </c>
      <c r="L16" s="175">
        <f t="shared" si="1"/>
        <v>0</v>
      </c>
    </row>
    <row r="17" spans="1:12" ht="15.75" thickBot="1">
      <c r="A17" s="176" t="s">
        <v>244</v>
      </c>
      <c r="B17" s="177" t="s">
        <v>245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5">
        <f t="shared" si="0"/>
        <v>0</v>
      </c>
      <c r="K17" s="175">
        <v>0</v>
      </c>
      <c r="L17" s="175">
        <f t="shared" si="1"/>
        <v>0</v>
      </c>
    </row>
    <row r="18" spans="1:12" ht="15.75" thickTop="1">
      <c r="A18" s="178"/>
      <c r="B18" s="179" t="s">
        <v>246</v>
      </c>
      <c r="C18" s="180">
        <f aca="true" t="shared" si="2" ref="C18:J18">SUM(C7:C17)</f>
        <v>0</v>
      </c>
      <c r="D18" s="180">
        <f t="shared" si="2"/>
        <v>0</v>
      </c>
      <c r="E18" s="180">
        <f t="shared" si="2"/>
        <v>0</v>
      </c>
      <c r="F18" s="180">
        <f t="shared" si="2"/>
        <v>0</v>
      </c>
      <c r="G18" s="180">
        <f t="shared" si="2"/>
        <v>0</v>
      </c>
      <c r="H18" s="180">
        <f t="shared" si="2"/>
        <v>0</v>
      </c>
      <c r="I18" s="180">
        <f>SUM(I7:I17)</f>
        <v>0</v>
      </c>
      <c r="J18" s="180">
        <f t="shared" si="2"/>
        <v>1</v>
      </c>
      <c r="K18" s="180">
        <v>0</v>
      </c>
      <c r="L18" s="180">
        <f>SUM(L7:L17)</f>
        <v>1</v>
      </c>
    </row>
    <row r="20" spans="1:12" ht="15">
      <c r="A20" s="347" t="s">
        <v>400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9"/>
      <c r="L20" s="349"/>
    </row>
    <row r="23" ht="15">
      <c r="C23" s="267"/>
    </row>
  </sheetData>
  <sheetProtection/>
  <mergeCells count="5">
    <mergeCell ref="A1:J1"/>
    <mergeCell ref="A3:J3"/>
    <mergeCell ref="A4:J4"/>
    <mergeCell ref="A5:J5"/>
    <mergeCell ref="A20:L20"/>
  </mergeCells>
  <printOptions/>
  <pageMargins left="0.75" right="0.75" top="1" bottom="1" header="0.4921259845" footer="0.492125984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3" sqref="A3:J3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6" width="4.3984375" style="0" customWidth="1"/>
  </cols>
  <sheetData>
    <row r="1" spans="1:10" ht="15">
      <c r="A1" s="271" t="s">
        <v>247</v>
      </c>
      <c r="B1" s="272"/>
      <c r="C1" s="272"/>
      <c r="D1" s="272"/>
      <c r="E1" s="272"/>
      <c r="F1" s="272"/>
      <c r="G1" s="355"/>
      <c r="H1" s="355"/>
      <c r="I1" s="355"/>
      <c r="J1" s="355"/>
    </row>
    <row r="2" spans="1:10" ht="15">
      <c r="A2" s="21"/>
      <c r="B2" s="21"/>
      <c r="C2" s="21"/>
      <c r="D2" s="21"/>
      <c r="E2" s="21"/>
      <c r="F2" s="21"/>
      <c r="G2" s="181"/>
      <c r="H2" s="181"/>
      <c r="I2" s="181"/>
      <c r="J2" s="181"/>
    </row>
    <row r="3" spans="1:10" ht="15.75">
      <c r="A3" s="356" t="s">
        <v>406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.75">
      <c r="A4" s="356" t="s">
        <v>360</v>
      </c>
      <c r="B4" s="357"/>
      <c r="C4" s="357"/>
      <c r="D4" s="357"/>
      <c r="E4" s="357"/>
      <c r="F4" s="357"/>
      <c r="G4" s="357"/>
      <c r="H4" s="357"/>
      <c r="I4" s="357"/>
      <c r="J4" s="357"/>
    </row>
    <row r="5" spans="1:20" ht="15.7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</row>
    <row r="6" spans="1:12" ht="15">
      <c r="A6" s="350" t="s">
        <v>54</v>
      </c>
      <c r="B6" s="350" t="s">
        <v>248</v>
      </c>
      <c r="C6" s="350">
        <v>2004</v>
      </c>
      <c r="D6" s="350">
        <v>2005</v>
      </c>
      <c r="E6" s="350">
        <v>2006</v>
      </c>
      <c r="F6" s="350"/>
      <c r="G6" s="350">
        <v>2007</v>
      </c>
      <c r="H6" s="350">
        <v>2008</v>
      </c>
      <c r="I6" s="350">
        <v>2009</v>
      </c>
      <c r="J6" s="350">
        <v>2010</v>
      </c>
      <c r="K6" s="350">
        <v>2011</v>
      </c>
      <c r="L6" s="350">
        <v>2012</v>
      </c>
    </row>
    <row r="7" spans="1:12" ht="15">
      <c r="A7" s="350"/>
      <c r="B7" s="350"/>
      <c r="C7" s="350"/>
      <c r="D7" s="350"/>
      <c r="E7" s="351" t="s">
        <v>249</v>
      </c>
      <c r="F7" s="351" t="s">
        <v>250</v>
      </c>
      <c r="G7" s="350"/>
      <c r="H7" s="350"/>
      <c r="I7" s="350"/>
      <c r="J7" s="350"/>
      <c r="K7" s="350"/>
      <c r="L7" s="350"/>
    </row>
    <row r="8" spans="1:12" ht="15">
      <c r="A8" s="350"/>
      <c r="B8" s="350"/>
      <c r="C8" s="350"/>
      <c r="D8" s="350"/>
      <c r="E8" s="352"/>
      <c r="F8" s="352"/>
      <c r="G8" s="350"/>
      <c r="H8" s="350"/>
      <c r="I8" s="350"/>
      <c r="J8" s="350"/>
      <c r="K8" s="350"/>
      <c r="L8" s="350"/>
    </row>
    <row r="9" spans="1:12" ht="15">
      <c r="A9" s="173" t="s">
        <v>225</v>
      </c>
      <c r="B9" s="174" t="s">
        <v>226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</row>
    <row r="10" spans="1:12" ht="25.5">
      <c r="A10" s="173" t="s">
        <v>227</v>
      </c>
      <c r="B10" s="174" t="s">
        <v>228</v>
      </c>
      <c r="C10" s="175">
        <v>0</v>
      </c>
      <c r="D10" s="175">
        <v>0</v>
      </c>
      <c r="E10" s="175">
        <v>1</v>
      </c>
      <c r="F10" s="175">
        <v>0</v>
      </c>
      <c r="G10" s="175">
        <v>0</v>
      </c>
      <c r="H10" s="175">
        <v>0</v>
      </c>
      <c r="I10" s="175">
        <v>3</v>
      </c>
      <c r="J10" s="175">
        <v>1</v>
      </c>
      <c r="K10" s="175">
        <v>1</v>
      </c>
      <c r="L10" s="175">
        <v>0</v>
      </c>
    </row>
    <row r="11" spans="1:12" ht="25.5">
      <c r="A11" s="173" t="s">
        <v>53</v>
      </c>
      <c r="B11" s="174" t="s">
        <v>229</v>
      </c>
      <c r="C11" s="175">
        <v>0</v>
      </c>
      <c r="D11" s="175">
        <v>0</v>
      </c>
      <c r="E11" s="175">
        <v>0</v>
      </c>
      <c r="F11" s="175">
        <v>0</v>
      </c>
      <c r="G11" s="175">
        <v>1</v>
      </c>
      <c r="H11" s="175">
        <v>5</v>
      </c>
      <c r="I11" s="175">
        <v>1</v>
      </c>
      <c r="J11" s="175">
        <v>1</v>
      </c>
      <c r="K11" s="175">
        <v>3</v>
      </c>
      <c r="L11" s="175">
        <v>1</v>
      </c>
    </row>
    <row r="12" spans="1:12" ht="25.5">
      <c r="A12" s="173" t="s">
        <v>230</v>
      </c>
      <c r="B12" s="174" t="s">
        <v>231</v>
      </c>
      <c r="C12" s="175">
        <v>0</v>
      </c>
      <c r="D12" s="175">
        <v>0</v>
      </c>
      <c r="E12" s="175">
        <v>0</v>
      </c>
      <c r="F12" s="175">
        <v>1</v>
      </c>
      <c r="G12" s="175">
        <v>1</v>
      </c>
      <c r="H12" s="175">
        <v>2</v>
      </c>
      <c r="I12" s="175">
        <v>5</v>
      </c>
      <c r="J12" s="175">
        <v>3</v>
      </c>
      <c r="K12" s="175">
        <v>1</v>
      </c>
      <c r="L12" s="175">
        <v>1</v>
      </c>
    </row>
    <row r="13" spans="1:12" ht="15">
      <c r="A13" s="173" t="s">
        <v>232</v>
      </c>
      <c r="B13" s="174" t="s">
        <v>233</v>
      </c>
      <c r="C13" s="175">
        <v>1</v>
      </c>
      <c r="D13" s="175">
        <v>0</v>
      </c>
      <c r="E13" s="175">
        <v>0</v>
      </c>
      <c r="F13" s="175">
        <v>0</v>
      </c>
      <c r="G13" s="175">
        <v>1</v>
      </c>
      <c r="H13" s="175">
        <v>0</v>
      </c>
      <c r="I13" s="175">
        <v>6</v>
      </c>
      <c r="J13" s="175">
        <v>1</v>
      </c>
      <c r="K13" s="175">
        <v>2</v>
      </c>
      <c r="L13" s="175">
        <v>0</v>
      </c>
    </row>
    <row r="14" spans="1:12" ht="25.5">
      <c r="A14" s="173" t="s">
        <v>234</v>
      </c>
      <c r="B14" s="174" t="s">
        <v>235</v>
      </c>
      <c r="C14" s="175">
        <v>0</v>
      </c>
      <c r="D14" s="175">
        <v>0</v>
      </c>
      <c r="E14" s="175">
        <v>0</v>
      </c>
      <c r="F14" s="175">
        <v>0</v>
      </c>
      <c r="G14" s="175">
        <v>1</v>
      </c>
      <c r="H14" s="175">
        <v>0</v>
      </c>
      <c r="I14" s="175">
        <v>1</v>
      </c>
      <c r="J14" s="175">
        <v>1</v>
      </c>
      <c r="K14" s="175">
        <v>0</v>
      </c>
      <c r="L14" s="175">
        <v>1</v>
      </c>
    </row>
    <row r="15" spans="1:12" ht="25.5">
      <c r="A15" s="173" t="s">
        <v>236</v>
      </c>
      <c r="B15" s="174" t="s">
        <v>237</v>
      </c>
      <c r="C15" s="175">
        <v>0</v>
      </c>
      <c r="D15" s="175">
        <v>1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</row>
    <row r="16" spans="1:12" ht="25.5">
      <c r="A16" s="173" t="s">
        <v>238</v>
      </c>
      <c r="B16" s="174" t="s">
        <v>239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</row>
    <row r="17" spans="1:12" ht="15">
      <c r="A17" s="173" t="s">
        <v>240</v>
      </c>
      <c r="B17" s="174" t="s">
        <v>241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</row>
    <row r="18" spans="1:12" ht="15">
      <c r="A18" s="173" t="s">
        <v>242</v>
      </c>
      <c r="B18" s="174" t="s">
        <v>243</v>
      </c>
      <c r="C18" s="175">
        <v>0</v>
      </c>
      <c r="D18" s="175">
        <v>0</v>
      </c>
      <c r="E18" s="175">
        <v>0</v>
      </c>
      <c r="F18" s="175">
        <v>0</v>
      </c>
      <c r="G18" s="175">
        <v>1</v>
      </c>
      <c r="H18" s="175">
        <v>0</v>
      </c>
      <c r="I18" s="175">
        <v>1</v>
      </c>
      <c r="J18" s="175">
        <v>0</v>
      </c>
      <c r="K18" s="175">
        <v>0</v>
      </c>
      <c r="L18" s="175">
        <v>0</v>
      </c>
    </row>
    <row r="19" spans="1:12" ht="15">
      <c r="A19" s="173" t="s">
        <v>244</v>
      </c>
      <c r="B19" s="174" t="s">
        <v>245</v>
      </c>
      <c r="C19" s="175">
        <v>0</v>
      </c>
      <c r="D19" s="175">
        <v>0</v>
      </c>
      <c r="E19" s="175">
        <v>0</v>
      </c>
      <c r="F19" s="175">
        <v>0</v>
      </c>
      <c r="G19" s="175">
        <v>1</v>
      </c>
      <c r="H19" s="175">
        <v>0</v>
      </c>
      <c r="I19" s="175">
        <v>1</v>
      </c>
      <c r="J19" s="175">
        <v>2</v>
      </c>
      <c r="K19" s="175">
        <v>1</v>
      </c>
      <c r="L19" s="175">
        <v>0</v>
      </c>
    </row>
    <row r="20" spans="1:12" ht="15">
      <c r="A20" s="182"/>
      <c r="B20" s="183" t="s">
        <v>246</v>
      </c>
      <c r="C20" s="184">
        <f aca="true" t="shared" si="0" ref="C20:J20">SUM(C9:C19)</f>
        <v>1</v>
      </c>
      <c r="D20" s="184">
        <f t="shared" si="0"/>
        <v>1</v>
      </c>
      <c r="E20" s="184">
        <f t="shared" si="0"/>
        <v>1</v>
      </c>
      <c r="F20" s="184">
        <f t="shared" si="0"/>
        <v>1</v>
      </c>
      <c r="G20" s="184">
        <f t="shared" si="0"/>
        <v>6</v>
      </c>
      <c r="H20" s="184">
        <f t="shared" si="0"/>
        <v>7</v>
      </c>
      <c r="I20" s="184">
        <f>SUM(I9:I19)</f>
        <v>18</v>
      </c>
      <c r="J20" s="184">
        <f t="shared" si="0"/>
        <v>9</v>
      </c>
      <c r="K20" s="184">
        <f>SUM(K9:K19)</f>
        <v>8</v>
      </c>
      <c r="L20" s="184">
        <f>SUM(L9:L19)</f>
        <v>3</v>
      </c>
    </row>
    <row r="22" spans="1:12" ht="15.75">
      <c r="A22" s="353" t="s">
        <v>401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5"/>
      <c r="L22" s="355"/>
    </row>
  </sheetData>
  <sheetProtection/>
  <mergeCells count="18">
    <mergeCell ref="A22:L22"/>
    <mergeCell ref="L6:L8"/>
    <mergeCell ref="A1:J1"/>
    <mergeCell ref="A3:J3"/>
    <mergeCell ref="A4:J4"/>
    <mergeCell ref="A5:T5"/>
    <mergeCell ref="A6:A8"/>
    <mergeCell ref="B6:B8"/>
    <mergeCell ref="C6:C8"/>
    <mergeCell ref="D6:D8"/>
    <mergeCell ref="J6:J8"/>
    <mergeCell ref="K6:K8"/>
    <mergeCell ref="E7:E8"/>
    <mergeCell ref="F7:F8"/>
    <mergeCell ref="E6:F6"/>
    <mergeCell ref="G6:G8"/>
    <mergeCell ref="H6:H8"/>
    <mergeCell ref="I6:I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H30" sqref="H30"/>
    </sheetView>
  </sheetViews>
  <sheetFormatPr defaultColWidth="8.796875" defaultRowHeight="15"/>
  <cols>
    <col min="1" max="1" width="4.3984375" style="0" customWidth="1"/>
    <col min="2" max="2" width="29.296875" style="0" customWidth="1"/>
    <col min="3" max="11" width="4.3984375" style="0" customWidth="1"/>
  </cols>
  <sheetData>
    <row r="1" spans="1:21" ht="15">
      <c r="A1" s="359" t="s">
        <v>251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</row>
    <row r="2" spans="1:21" ht="1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15.75">
      <c r="A3" s="356" t="s">
        <v>223</v>
      </c>
      <c r="B3" s="356"/>
      <c r="C3" s="356"/>
      <c r="D3" s="356"/>
      <c r="E3" s="356"/>
      <c r="F3" s="356"/>
      <c r="G3" s="356"/>
      <c r="H3" s="356"/>
      <c r="I3" s="356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ht="15.75">
      <c r="A4" s="356" t="s">
        <v>359</v>
      </c>
      <c r="B4" s="356"/>
      <c r="C4" s="356"/>
      <c r="D4" s="356"/>
      <c r="E4" s="356"/>
      <c r="F4" s="356"/>
      <c r="G4" s="356"/>
      <c r="H4" s="356"/>
      <c r="I4" s="356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</row>
    <row r="5" spans="1:21" ht="15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</row>
    <row r="6" spans="1:11" ht="26.25" thickBot="1">
      <c r="A6" s="169" t="s">
        <v>54</v>
      </c>
      <c r="B6" s="169" t="s">
        <v>252</v>
      </c>
      <c r="C6" s="169">
        <v>2004</v>
      </c>
      <c r="D6" s="169">
        <v>2005</v>
      </c>
      <c r="E6" s="169">
        <v>2006</v>
      </c>
      <c r="F6" s="169">
        <v>2007</v>
      </c>
      <c r="G6" s="169">
        <v>2008</v>
      </c>
      <c r="H6" s="169">
        <v>2009</v>
      </c>
      <c r="I6" s="169">
        <v>2010</v>
      </c>
      <c r="J6" s="169">
        <v>2011</v>
      </c>
      <c r="K6" s="169">
        <v>2012</v>
      </c>
    </row>
    <row r="7" spans="1:11" ht="15.75" thickTop="1">
      <c r="A7" s="186" t="s">
        <v>253</v>
      </c>
      <c r="B7" s="171" t="s">
        <v>254</v>
      </c>
      <c r="C7" s="187">
        <v>0</v>
      </c>
      <c r="D7" s="187">
        <v>0</v>
      </c>
      <c r="E7" s="188">
        <v>0</v>
      </c>
      <c r="F7" s="187">
        <v>0</v>
      </c>
      <c r="G7" s="187">
        <v>0</v>
      </c>
      <c r="H7" s="187">
        <v>0</v>
      </c>
      <c r="I7" s="187">
        <v>0</v>
      </c>
      <c r="J7" s="187">
        <v>0</v>
      </c>
      <c r="K7" s="187">
        <v>0</v>
      </c>
    </row>
    <row r="8" spans="1:11" ht="25.5">
      <c r="A8" s="189" t="s">
        <v>255</v>
      </c>
      <c r="B8" s="174" t="s">
        <v>256</v>
      </c>
      <c r="C8" s="190">
        <v>0</v>
      </c>
      <c r="D8" s="190">
        <v>0</v>
      </c>
      <c r="E8" s="191">
        <v>0</v>
      </c>
      <c r="F8" s="190">
        <v>0</v>
      </c>
      <c r="G8" s="190">
        <v>0</v>
      </c>
      <c r="H8" s="190">
        <v>0</v>
      </c>
      <c r="I8" s="190">
        <v>0</v>
      </c>
      <c r="J8" s="190">
        <v>1</v>
      </c>
      <c r="K8" s="190">
        <v>0</v>
      </c>
    </row>
    <row r="9" spans="1:11" ht="25.5">
      <c r="A9" s="189" t="s">
        <v>257</v>
      </c>
      <c r="B9" s="174" t="s">
        <v>258</v>
      </c>
      <c r="C9" s="190">
        <v>0</v>
      </c>
      <c r="D9" s="190">
        <v>0</v>
      </c>
      <c r="E9" s="191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</row>
    <row r="10" spans="1:11" ht="25.5">
      <c r="A10" s="189" t="s">
        <v>259</v>
      </c>
      <c r="B10" s="174" t="s">
        <v>260</v>
      </c>
      <c r="C10" s="190">
        <v>0</v>
      </c>
      <c r="D10" s="190">
        <v>0</v>
      </c>
      <c r="E10" s="191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</row>
    <row r="11" spans="1:11" ht="38.25">
      <c r="A11" s="189" t="s">
        <v>261</v>
      </c>
      <c r="B11" s="174" t="s">
        <v>262</v>
      </c>
      <c r="C11" s="190">
        <v>0</v>
      </c>
      <c r="D11" s="190">
        <v>0</v>
      </c>
      <c r="E11" s="191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</row>
    <row r="12" spans="1:11" ht="15">
      <c r="A12" s="189" t="s">
        <v>263</v>
      </c>
      <c r="B12" s="174" t="s">
        <v>264</v>
      </c>
      <c r="C12" s="190">
        <v>0</v>
      </c>
      <c r="D12" s="190">
        <v>0</v>
      </c>
      <c r="E12" s="191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</row>
    <row r="13" spans="1:11" ht="25.5">
      <c r="A13" s="189" t="s">
        <v>265</v>
      </c>
      <c r="B13" s="174" t="s">
        <v>266</v>
      </c>
      <c r="C13" s="190">
        <v>0</v>
      </c>
      <c r="D13" s="190">
        <v>0</v>
      </c>
      <c r="E13" s="191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</row>
    <row r="14" spans="1:11" ht="25.5">
      <c r="A14" s="183"/>
      <c r="B14" s="183" t="s">
        <v>267</v>
      </c>
      <c r="C14" s="192">
        <f aca="true" t="shared" si="0" ref="C14:I14">SUM(C7:C13)</f>
        <v>0</v>
      </c>
      <c r="D14" s="192">
        <f t="shared" si="0"/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>SUM(H7:H13)</f>
        <v>0</v>
      </c>
      <c r="I14" s="192">
        <f t="shared" si="0"/>
        <v>0</v>
      </c>
      <c r="J14" s="192">
        <f>SUM(J7:J13)</f>
        <v>1</v>
      </c>
      <c r="K14" s="192">
        <v>0</v>
      </c>
    </row>
    <row r="15" spans="1:11" ht="38.25">
      <c r="A15" s="189" t="s">
        <v>268</v>
      </c>
      <c r="B15" s="174" t="s">
        <v>269</v>
      </c>
      <c r="C15" s="190">
        <v>0</v>
      </c>
      <c r="D15" s="190">
        <v>0</v>
      </c>
      <c r="E15" s="191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</row>
    <row r="16" spans="1:11" ht="38.25">
      <c r="A16" s="189" t="s">
        <v>270</v>
      </c>
      <c r="B16" s="174" t="s">
        <v>271</v>
      </c>
      <c r="C16" s="190">
        <v>0</v>
      </c>
      <c r="D16" s="190">
        <v>0</v>
      </c>
      <c r="E16" s="191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</row>
    <row r="17" spans="1:11" ht="25.5">
      <c r="A17" s="189" t="s">
        <v>272</v>
      </c>
      <c r="B17" s="174" t="s">
        <v>273</v>
      </c>
      <c r="C17" s="190">
        <v>0</v>
      </c>
      <c r="D17" s="190">
        <v>0</v>
      </c>
      <c r="E17" s="191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</row>
    <row r="18" spans="1:11" ht="25.5">
      <c r="A18" s="183"/>
      <c r="B18" s="183" t="s">
        <v>274</v>
      </c>
      <c r="C18" s="192">
        <f aca="true" t="shared" si="1" ref="C18:I18">SUM(C15:C17)</f>
        <v>0</v>
      </c>
      <c r="D18" s="192">
        <f t="shared" si="1"/>
        <v>0</v>
      </c>
      <c r="E18" s="192">
        <f t="shared" si="1"/>
        <v>0</v>
      </c>
      <c r="F18" s="192">
        <f t="shared" si="1"/>
        <v>0</v>
      </c>
      <c r="G18" s="192">
        <f t="shared" si="1"/>
        <v>0</v>
      </c>
      <c r="H18" s="192">
        <f>SUM(H15:H17)</f>
        <v>0</v>
      </c>
      <c r="I18" s="192">
        <f t="shared" si="1"/>
        <v>0</v>
      </c>
      <c r="J18" s="192">
        <f>SUM(J15:J17)</f>
        <v>0</v>
      </c>
      <c r="K18" s="192">
        <f>SUM(K15:K17)</f>
        <v>0</v>
      </c>
    </row>
    <row r="19" spans="1:11" ht="38.25">
      <c r="A19" s="189" t="s">
        <v>275</v>
      </c>
      <c r="B19" s="174" t="s">
        <v>276</v>
      </c>
      <c r="C19" s="190">
        <v>0</v>
      </c>
      <c r="D19" s="190">
        <v>0</v>
      </c>
      <c r="E19" s="191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</row>
    <row r="20" spans="1:11" ht="25.5">
      <c r="A20" s="189" t="s">
        <v>277</v>
      </c>
      <c r="B20" s="174" t="s">
        <v>278</v>
      </c>
      <c r="C20" s="190">
        <v>0</v>
      </c>
      <c r="D20" s="190">
        <v>0</v>
      </c>
      <c r="E20" s="191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</row>
    <row r="21" spans="1:11" ht="15">
      <c r="A21" s="189" t="s">
        <v>279</v>
      </c>
      <c r="B21" s="174" t="s">
        <v>280</v>
      </c>
      <c r="C21" s="190">
        <v>0</v>
      </c>
      <c r="D21" s="190">
        <v>0</v>
      </c>
      <c r="E21" s="191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</row>
    <row r="22" spans="1:11" ht="15">
      <c r="A22" s="189" t="s">
        <v>281</v>
      </c>
      <c r="B22" s="174" t="s">
        <v>282</v>
      </c>
      <c r="C22" s="190">
        <v>0</v>
      </c>
      <c r="D22" s="190">
        <v>0</v>
      </c>
      <c r="E22" s="191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</row>
    <row r="23" spans="1:11" ht="15.75" thickBot="1">
      <c r="A23" s="193"/>
      <c r="B23" s="193" t="s">
        <v>283</v>
      </c>
      <c r="C23" s="194">
        <f aca="true" t="shared" si="2" ref="C23:I23">SUM(C19:C22)</f>
        <v>0</v>
      </c>
      <c r="D23" s="194">
        <f t="shared" si="2"/>
        <v>0</v>
      </c>
      <c r="E23" s="194">
        <f t="shared" si="2"/>
        <v>0</v>
      </c>
      <c r="F23" s="194">
        <f t="shared" si="2"/>
        <v>0</v>
      </c>
      <c r="G23" s="194">
        <f t="shared" si="2"/>
        <v>0</v>
      </c>
      <c r="H23" s="194">
        <f>SUM(H19:H22)</f>
        <v>0</v>
      </c>
      <c r="I23" s="194">
        <f t="shared" si="2"/>
        <v>0</v>
      </c>
      <c r="J23" s="194">
        <f>SUM(J19:J22)</f>
        <v>0</v>
      </c>
      <c r="K23" s="194">
        <f>SUM(K19:K22)</f>
        <v>0</v>
      </c>
    </row>
    <row r="24" spans="1:11" ht="15.75" thickTop="1">
      <c r="A24" s="179"/>
      <c r="B24" s="179" t="s">
        <v>246</v>
      </c>
      <c r="C24" s="195">
        <f aca="true" t="shared" si="3" ref="C24:I24">C14+C18+C23</f>
        <v>0</v>
      </c>
      <c r="D24" s="195">
        <f t="shared" si="3"/>
        <v>0</v>
      </c>
      <c r="E24" s="195">
        <f t="shared" si="3"/>
        <v>0</v>
      </c>
      <c r="F24" s="195">
        <f t="shared" si="3"/>
        <v>0</v>
      </c>
      <c r="G24" s="195">
        <f t="shared" si="3"/>
        <v>0</v>
      </c>
      <c r="H24" s="195">
        <f>H14+H18+H23</f>
        <v>0</v>
      </c>
      <c r="I24" s="195">
        <f t="shared" si="3"/>
        <v>0</v>
      </c>
      <c r="J24" s="195">
        <f>J14+J18+J23</f>
        <v>1</v>
      </c>
      <c r="K24" s="195">
        <f>K14+K18+K23</f>
        <v>0</v>
      </c>
    </row>
    <row r="26" spans="1:12" ht="15">
      <c r="A26" s="347" t="s">
        <v>400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9"/>
      <c r="L26" s="349"/>
    </row>
  </sheetData>
  <sheetProtection/>
  <mergeCells count="5">
    <mergeCell ref="A1:U1"/>
    <mergeCell ref="A3:I3"/>
    <mergeCell ref="A4:I4"/>
    <mergeCell ref="A5:U5"/>
    <mergeCell ref="A26:L26"/>
  </mergeCells>
  <printOptions/>
  <pageMargins left="0.25" right="0.25" top="0.75" bottom="0.75" header="0.3" footer="0.3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Kuntova Gabriela</cp:lastModifiedBy>
  <cp:lastPrinted>2013-05-22T13:15:14Z</cp:lastPrinted>
  <dcterms:created xsi:type="dcterms:W3CDTF">2001-03-06T09:40:04Z</dcterms:created>
  <dcterms:modified xsi:type="dcterms:W3CDTF">2013-05-30T11:54:21Z</dcterms:modified>
  <cp:category/>
  <cp:version/>
  <cp:contentType/>
  <cp:contentStatus/>
</cp:coreProperties>
</file>