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80" activeTab="4"/>
  </bookViews>
  <sheets>
    <sheet name="Príloha č. 1" sheetId="1" r:id="rId1"/>
    <sheet name="Príloha č. 2" sheetId="2" r:id="rId2"/>
    <sheet name="Príloha č. 3" sheetId="3" r:id="rId3"/>
    <sheet name="Príloha č. 4 " sheetId="4" r:id="rId4"/>
    <sheet name="Príloha č. 5" sheetId="5" r:id="rId5"/>
    <sheet name="Hárok1" sheetId="6" r:id="rId6"/>
  </sheets>
  <definedNames/>
  <calcPr fullCalcOnLoad="1"/>
</workbook>
</file>

<file path=xl/sharedStrings.xml><?xml version="1.0" encoding="utf-8"?>
<sst xmlns="http://schemas.openxmlformats.org/spreadsheetml/2006/main" count="990" uniqueCount="166">
  <si>
    <t>Ukazovateľ</t>
  </si>
  <si>
    <t>Rok</t>
  </si>
  <si>
    <t>počet</t>
  </si>
  <si>
    <t>ha</t>
  </si>
  <si>
    <t>ha/počet</t>
  </si>
  <si>
    <t>%</t>
  </si>
  <si>
    <t>žiadosti</t>
  </si>
  <si>
    <t>merná jednotka</t>
  </si>
  <si>
    <t>fyzicky odovzdané</t>
  </si>
  <si>
    <t>Medziročný nárast</t>
  </si>
  <si>
    <t>Organizácia:</t>
  </si>
  <si>
    <t>Postup reprivatizácie lesných pozemkov</t>
  </si>
  <si>
    <t>Spolu</t>
  </si>
  <si>
    <t>k lesným pozemkom</t>
  </si>
  <si>
    <t xml:space="preserve">   z toho žiadosti súkromných lesomajiteľov</t>
  </si>
  <si>
    <t>Žiadosti vybavené kladne</t>
  </si>
  <si>
    <t xml:space="preserve"> - fyzicky odovzdané lesné pozemky (z r. 1 a 2)</t>
  </si>
  <si>
    <t>v tom        žiadosti    (z r. 5 a 6)</t>
  </si>
  <si>
    <t>súkromných lesomajiteľov</t>
  </si>
  <si>
    <t>z toho</t>
  </si>
  <si>
    <t>zákona č. 229/91 Zb. v z.n.p.</t>
  </si>
  <si>
    <t>zákona č. 503/03 Z.z.</t>
  </si>
  <si>
    <t>pozemkových spoločenstiev (urbárov,</t>
  </si>
  <si>
    <t>komposesorátov, želiarov a iných)</t>
  </si>
  <si>
    <t>miest a obcí</t>
  </si>
  <si>
    <t>cirkví</t>
  </si>
  <si>
    <t>iných vlastníkov</t>
  </si>
  <si>
    <t>Žiadosti nevybavené</t>
  </si>
  <si>
    <t>fyzicky neodovzdané lesné pozemky</t>
  </si>
  <si>
    <t>v tom</t>
  </si>
  <si>
    <t>a) štátne</t>
  </si>
  <si>
    <t>v     tom</t>
  </si>
  <si>
    <t>a) súkromné</t>
  </si>
  <si>
    <t>c) obecné</t>
  </si>
  <si>
    <t>d) cirkevné</t>
  </si>
  <si>
    <t>e) iné</t>
  </si>
  <si>
    <t>Vo vlastníctve neštátnych subjektov,</t>
  </si>
  <si>
    <t>Náhrady</t>
  </si>
  <si>
    <t>Uplatnené</t>
  </si>
  <si>
    <t>Znalecké posudky</t>
  </si>
  <si>
    <t>Znalecké posudky neprijaté</t>
  </si>
  <si>
    <t>Poskytnuté</t>
  </si>
  <si>
    <t>Náhrady podľa</t>
  </si>
  <si>
    <t>II. časti zákona</t>
  </si>
  <si>
    <t>spolu</t>
  </si>
  <si>
    <t>IV. časti zákona</t>
  </si>
  <si>
    <t>C E L K O M</t>
  </si>
  <si>
    <t>uplatňované podľa zákona č. 229/1991 Zb. v znení neskorších predpisov</t>
  </si>
  <si>
    <t>Súkromní vlastníci</t>
  </si>
  <si>
    <t>Odovzdané</t>
  </si>
  <si>
    <t>Z toho</t>
  </si>
  <si>
    <t>obhos.</t>
  </si>
  <si>
    <t>nájom</t>
  </si>
  <si>
    <t>Celková    výmera</t>
  </si>
  <si>
    <t>Neodov.    lesy</t>
  </si>
  <si>
    <t>Spoločenstevné útvary</t>
  </si>
  <si>
    <t>Mestá a obce</t>
  </si>
  <si>
    <t>Cirkevné a nábožen. Spolky</t>
  </si>
  <si>
    <t>Iní vlastníci</t>
  </si>
  <si>
    <t>Celkom</t>
  </si>
  <si>
    <t>Neštátne</t>
  </si>
  <si>
    <t>Lesy       štátne</t>
  </si>
  <si>
    <t>stavby</t>
  </si>
  <si>
    <t>porovnateľné porasty</t>
  </si>
  <si>
    <t>inventár a zásoby</t>
  </si>
  <si>
    <t>vlastníckych a užívacích práv k lesným pozemkom</t>
  </si>
  <si>
    <t>Prehľad o výmere obhospodarovaných lesných pozemkov</t>
  </si>
  <si>
    <t>štátnymi organizáciami lesného hospodárstva</t>
  </si>
  <si>
    <t>Počet</t>
  </si>
  <si>
    <t>subjektov</t>
  </si>
  <si>
    <t>Výmera v ha</t>
  </si>
  <si>
    <t>Údaje podľa vlastníckej štruktúry</t>
  </si>
  <si>
    <t>Č.</t>
  </si>
  <si>
    <t>Celková obhospodarovaná výmera lesných pozemkov</t>
  </si>
  <si>
    <t>r. 4+6+7</t>
  </si>
  <si>
    <t>v obhospodarovaní</t>
  </si>
  <si>
    <t>prenajaté iným subjektom</t>
  </si>
  <si>
    <t>Neštátne-spolu r. 8+9+15</t>
  </si>
  <si>
    <t>Vo vlastníctve SR - spolu r. 3+6</t>
  </si>
  <si>
    <t>v zmluvnom nájme od neštátnych subjektov,</t>
  </si>
  <si>
    <t>vo vlastníctve neštátnych subjektov požiadané</t>
  </si>
  <si>
    <t>o vydanie vo vybavovaní r. 10 až 14</t>
  </si>
  <si>
    <t>b) spoločenstevné (nedeliteľné)</t>
  </si>
  <si>
    <t>ktorí zatiaľ nepožiadali o vydanie majetku</t>
  </si>
  <si>
    <t>Lesopoľnohospodársky majetok Ulič, š. p.</t>
  </si>
  <si>
    <t>Štátne lesy Tatranského národného parku</t>
  </si>
  <si>
    <t>Spolu za Slovenskú republiku</t>
  </si>
  <si>
    <t>X</t>
  </si>
  <si>
    <t>Šaštín</t>
  </si>
  <si>
    <t>Smolenice</t>
  </si>
  <si>
    <t>Palárikovo</t>
  </si>
  <si>
    <t>Levice</t>
  </si>
  <si>
    <t>Topoľčianky</t>
  </si>
  <si>
    <t>Prievidza</t>
  </si>
  <si>
    <t>Trenčín</t>
  </si>
  <si>
    <t>Považská Bystrica</t>
  </si>
  <si>
    <t>Žilina</t>
  </si>
  <si>
    <t>Čadca</t>
  </si>
  <si>
    <t>Námestovo</t>
  </si>
  <si>
    <t>Liptovský Hrádok</t>
  </si>
  <si>
    <t>Beňuš</t>
  </si>
  <si>
    <t>Čierny Balog</t>
  </si>
  <si>
    <t>Slovenská Ľupča</t>
  </si>
  <si>
    <t>Žarnovica</t>
  </si>
  <si>
    <t>Kriváň</t>
  </si>
  <si>
    <t>Rimavská Sobota</t>
  </si>
  <si>
    <t>Revúca</t>
  </si>
  <si>
    <t>Rožňava</t>
  </si>
  <si>
    <t>Košice</t>
  </si>
  <si>
    <t>Prešov</t>
  </si>
  <si>
    <t>Vranov</t>
  </si>
  <si>
    <t>Sobrance</t>
  </si>
  <si>
    <t>Semenoles L. Hrádok</t>
  </si>
  <si>
    <t>Lesy SR, š.p.</t>
  </si>
  <si>
    <t>LPM Ulič, š.p.</t>
  </si>
  <si>
    <t>ŠL TANAP</t>
  </si>
  <si>
    <t>Malacky</t>
  </si>
  <si>
    <t>Pliešovce</t>
  </si>
  <si>
    <t>Kežmarok</t>
  </si>
  <si>
    <t>Kamenica n/Cr.</t>
  </si>
  <si>
    <t>VLM SR, š.p.</t>
  </si>
  <si>
    <t>Celkom SR</t>
  </si>
  <si>
    <t>Príloha č. 2a</t>
  </si>
  <si>
    <t>Príloha č. 2b</t>
  </si>
  <si>
    <t>Príloha č. 2c</t>
  </si>
  <si>
    <t>Príloha č. 2d</t>
  </si>
  <si>
    <t>Príloha č. 2e</t>
  </si>
  <si>
    <t>Príloha č. 2f</t>
  </si>
  <si>
    <t>Príloha č. 1a</t>
  </si>
  <si>
    <t>Príloha č. 1b</t>
  </si>
  <si>
    <t>Príloha č. 1c</t>
  </si>
  <si>
    <t>Príloha č. 1d</t>
  </si>
  <si>
    <t>Príloha č. 1e</t>
  </si>
  <si>
    <t>Príloha č. 1f</t>
  </si>
  <si>
    <t>Príloha č. 3a</t>
  </si>
  <si>
    <t>Príloha č. 3b</t>
  </si>
  <si>
    <t>Príloha č. 3c</t>
  </si>
  <si>
    <t>Príloha č. 3d</t>
  </si>
  <si>
    <t>Príloha č. 3e</t>
  </si>
  <si>
    <t>Príloha č. 3f</t>
  </si>
  <si>
    <t>Príloha č. 4a</t>
  </si>
  <si>
    <t>Príloha č. 4b</t>
  </si>
  <si>
    <t>Príloha č. 4c</t>
  </si>
  <si>
    <t>Príloha č. 4d</t>
  </si>
  <si>
    <t>Príloha č. 4e</t>
  </si>
  <si>
    <t>Príloha č. 4f</t>
  </si>
  <si>
    <t>Príloha č. 5</t>
  </si>
  <si>
    <t>b) sporné</t>
  </si>
  <si>
    <t>žiadosti o vydanie podľa § 6 a § 9</t>
  </si>
  <si>
    <t>žiadosti o navrátenie vlastníctva podľa § 3</t>
  </si>
  <si>
    <t>Prehľad o počte prijatých žiadostí o usporiadanie</t>
  </si>
  <si>
    <t>Žiadosti o usporiadanie vlastníckych a užívacích práv</t>
  </si>
  <si>
    <t>Celková    výmera LP</t>
  </si>
  <si>
    <t xml:space="preserve">LESY SR, š. p. </t>
  </si>
  <si>
    <t xml:space="preserve">Vojenské lesy a majetky SR, š. p. </t>
  </si>
  <si>
    <t xml:space="preserve"> </t>
  </si>
  <si>
    <t>Neodov.   lesy</t>
  </si>
  <si>
    <t>Spolu za rezort MPRV SR</t>
  </si>
  <si>
    <t>1991- 2006</t>
  </si>
  <si>
    <t xml:space="preserve">Spolu za rezort MPRV SR </t>
  </si>
  <si>
    <t>Spolu za MPRV SR</t>
  </si>
  <si>
    <t>EUR</t>
  </si>
  <si>
    <t>ŠOLH                     (OZ)</t>
  </si>
  <si>
    <t>1991- 2007</t>
  </si>
  <si>
    <t>stav k 31. 12. 2012</t>
  </si>
  <si>
    <t>Prehľad o odovzdaných a prenajatých lesných pozemkoch v ha od začiatku reprivatizácie do 31. 12.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</si>
</sst>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\P\r\a\vd\a;&quot;Pravda&quot;;&quot;Nepravda&quot;"/>
    <numFmt numFmtId="174" formatCode="[$€-2]\ #\ ##,000_);[Red]\([$¥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3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3" fillId="0" borderId="50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5" fillId="0" borderId="37" xfId="0" applyNumberFormat="1" applyFont="1" applyBorder="1" applyAlignment="1">
      <alignment/>
    </xf>
    <xf numFmtId="0" fontId="0" fillId="0" borderId="52" xfId="0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/>
    </xf>
    <xf numFmtId="3" fontId="9" fillId="0" borderId="26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5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6" fillId="33" borderId="66" xfId="0" applyNumberFormat="1" applyFont="1" applyFill="1" applyBorder="1" applyAlignment="1">
      <alignment/>
    </xf>
    <xf numFmtId="3" fontId="6" fillId="33" borderId="6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3" fontId="1" fillId="33" borderId="64" xfId="0" applyNumberFormat="1" applyFont="1" applyFill="1" applyBorder="1" applyAlignment="1">
      <alignment/>
    </xf>
    <xf numFmtId="3" fontId="11" fillId="33" borderId="56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40" xfId="0" applyFont="1" applyBorder="1" applyAlignment="1">
      <alignment horizontal="center"/>
    </xf>
    <xf numFmtId="3" fontId="6" fillId="0" borderId="17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8" fillId="33" borderId="36" xfId="0" applyFont="1" applyFill="1" applyBorder="1" applyAlignment="1">
      <alignment/>
    </xf>
    <xf numFmtId="3" fontId="1" fillId="34" borderId="25" xfId="0" applyNumberFormat="1" applyFont="1" applyFill="1" applyBorder="1" applyAlignment="1">
      <alignment vertical="center"/>
    </xf>
    <xf numFmtId="3" fontId="1" fillId="34" borderId="39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33" borderId="68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3" fontId="1" fillId="34" borderId="25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5"/>
  <sheetViews>
    <sheetView zoomScalePageLayoutView="0" workbookViewId="0" topLeftCell="A271">
      <selection activeCell="L26" sqref="L26"/>
    </sheetView>
  </sheetViews>
  <sheetFormatPr defaultColWidth="9.140625" defaultRowHeight="12.75" customHeight="1"/>
  <cols>
    <col min="1" max="1" width="1.7109375" style="48" customWidth="1"/>
    <col min="2" max="2" width="9.8515625" style="48" customWidth="1"/>
    <col min="3" max="3" width="6.140625" style="48" customWidth="1"/>
    <col min="4" max="4" width="37.421875" style="48" customWidth="1"/>
    <col min="5" max="5" width="9.28125" style="48" customWidth="1"/>
    <col min="6" max="6" width="4.421875" style="49" customWidth="1"/>
    <col min="7" max="7" width="16.421875" style="50" customWidth="1"/>
    <col min="8" max="8" width="1.7109375" style="48" customWidth="1"/>
    <col min="9" max="16384" width="9.140625" style="48" customWidth="1"/>
  </cols>
  <sheetData>
    <row r="1" spans="6:7" s="3" customFormat="1" ht="12.75" customHeight="1">
      <c r="F1" s="45"/>
      <c r="G1" s="46"/>
    </row>
    <row r="2" spans="2:7" ht="12.75" customHeight="1">
      <c r="B2" s="290" t="s">
        <v>150</v>
      </c>
      <c r="C2" s="291"/>
      <c r="D2" s="291"/>
      <c r="E2" s="291"/>
      <c r="F2" s="291"/>
      <c r="G2" s="291"/>
    </row>
    <row r="3" spans="2:7" ht="12.75" customHeight="1">
      <c r="B3" s="290" t="s">
        <v>65</v>
      </c>
      <c r="C3" s="291"/>
      <c r="D3" s="291"/>
      <c r="E3" s="291"/>
      <c r="F3" s="291"/>
      <c r="G3" s="291"/>
    </row>
    <row r="4" spans="2:7" ht="12.75" customHeight="1">
      <c r="B4" s="292" t="s">
        <v>164</v>
      </c>
      <c r="C4" s="291"/>
      <c r="D4" s="291"/>
      <c r="E4" s="291"/>
      <c r="F4" s="291"/>
      <c r="G4" s="291"/>
    </row>
    <row r="5" spans="2:7" ht="12.75" customHeight="1">
      <c r="B5" s="77"/>
      <c r="C5" s="78"/>
      <c r="D5" s="78"/>
      <c r="E5" s="78"/>
      <c r="F5" s="78"/>
      <c r="G5" s="78"/>
    </row>
    <row r="6" spans="2:7" ht="12.75" customHeight="1">
      <c r="B6" s="77"/>
      <c r="C6" s="78"/>
      <c r="D6" s="78"/>
      <c r="E6" s="78"/>
      <c r="F6" s="78"/>
      <c r="G6" s="78"/>
    </row>
    <row r="7" spans="2:4" ht="12.75" customHeight="1">
      <c r="B7" s="165" t="s">
        <v>10</v>
      </c>
      <c r="C7" s="166"/>
      <c r="D7" s="165" t="s">
        <v>153</v>
      </c>
    </row>
    <row r="8" spans="2:4" ht="12.75" customHeight="1">
      <c r="B8" s="166"/>
      <c r="C8" s="166"/>
      <c r="D8" s="166"/>
    </row>
    <row r="11" spans="4:7" ht="12.75" customHeight="1">
      <c r="D11" s="47"/>
      <c r="G11" s="51" t="s">
        <v>128</v>
      </c>
    </row>
    <row r="12" ht="12.75" customHeight="1">
      <c r="G12" s="51"/>
    </row>
    <row r="13" spans="2:10" ht="12.75" customHeight="1">
      <c r="B13" s="52" t="s">
        <v>151</v>
      </c>
      <c r="C13" s="53"/>
      <c r="D13" s="54"/>
      <c r="E13" s="58" t="s">
        <v>2</v>
      </c>
      <c r="F13" s="58">
        <v>1</v>
      </c>
      <c r="G13" s="31">
        <f>SUM(G17+G33)</f>
        <v>96068</v>
      </c>
      <c r="J13" s="50"/>
    </row>
    <row r="14" spans="2:10" ht="12.75" customHeight="1">
      <c r="B14" s="55" t="s">
        <v>13</v>
      </c>
      <c r="C14" s="56"/>
      <c r="D14" s="57"/>
      <c r="E14" s="58" t="s">
        <v>3</v>
      </c>
      <c r="F14" s="58">
        <v>2</v>
      </c>
      <c r="G14" s="31">
        <f>SUM(G18+G34)</f>
        <v>942925</v>
      </c>
      <c r="J14" s="50"/>
    </row>
    <row r="15" spans="2:10" ht="12.75" customHeight="1">
      <c r="B15" s="281" t="s">
        <v>14</v>
      </c>
      <c r="C15" s="293"/>
      <c r="D15" s="282"/>
      <c r="E15" s="58" t="s">
        <v>2</v>
      </c>
      <c r="F15" s="58">
        <v>3</v>
      </c>
      <c r="G15" s="59">
        <v>93792</v>
      </c>
      <c r="J15" s="50"/>
    </row>
    <row r="16" spans="2:10" ht="12.75" customHeight="1">
      <c r="B16" s="283"/>
      <c r="C16" s="294"/>
      <c r="D16" s="284"/>
      <c r="E16" s="58" t="s">
        <v>3</v>
      </c>
      <c r="F16" s="58">
        <v>4</v>
      </c>
      <c r="G16" s="59">
        <v>239401</v>
      </c>
      <c r="J16" s="50"/>
    </row>
    <row r="17" spans="2:10" ht="12.75" customHeight="1">
      <c r="B17" s="52" t="s">
        <v>15</v>
      </c>
      <c r="C17" s="53"/>
      <c r="D17" s="54"/>
      <c r="E17" s="58" t="s">
        <v>2</v>
      </c>
      <c r="F17" s="164">
        <v>5</v>
      </c>
      <c r="G17" s="31">
        <f>G19+G25+G27+G29+G31</f>
        <v>62025</v>
      </c>
      <c r="J17" s="50"/>
    </row>
    <row r="18" spans="2:10" ht="12.75" customHeight="1">
      <c r="B18" s="55" t="s">
        <v>16</v>
      </c>
      <c r="C18" s="56"/>
      <c r="D18" s="57"/>
      <c r="E18" s="58" t="s">
        <v>3</v>
      </c>
      <c r="F18" s="58">
        <v>6</v>
      </c>
      <c r="G18" s="31">
        <f>G20+G26+G28+G30+G32</f>
        <v>864794</v>
      </c>
      <c r="J18" s="50"/>
    </row>
    <row r="19" spans="2:10" ht="12.75" customHeight="1">
      <c r="B19" s="278" t="s">
        <v>17</v>
      </c>
      <c r="C19" s="281" t="s">
        <v>18</v>
      </c>
      <c r="D19" s="282"/>
      <c r="E19" s="58" t="s">
        <v>2</v>
      </c>
      <c r="F19" s="58">
        <v>7</v>
      </c>
      <c r="G19" s="59">
        <v>57376</v>
      </c>
      <c r="J19" s="50"/>
    </row>
    <row r="20" spans="2:10" ht="12.75" customHeight="1">
      <c r="B20" s="279"/>
      <c r="C20" s="283"/>
      <c r="D20" s="284"/>
      <c r="E20" s="58" t="s">
        <v>3</v>
      </c>
      <c r="F20" s="58">
        <v>8</v>
      </c>
      <c r="G20" s="59">
        <v>168709</v>
      </c>
      <c r="J20" s="50"/>
    </row>
    <row r="21" spans="2:10" ht="12.75" customHeight="1">
      <c r="B21" s="279"/>
      <c r="C21" s="285" t="s">
        <v>19</v>
      </c>
      <c r="D21" s="60" t="s">
        <v>148</v>
      </c>
      <c r="E21" s="58" t="s">
        <v>2</v>
      </c>
      <c r="F21" s="58">
        <v>9</v>
      </c>
      <c r="G21" s="59">
        <v>2840</v>
      </c>
      <c r="J21" s="50"/>
    </row>
    <row r="22" spans="2:10" ht="12.75" customHeight="1">
      <c r="B22" s="279"/>
      <c r="C22" s="286"/>
      <c r="D22" s="61" t="s">
        <v>20</v>
      </c>
      <c r="E22" s="58" t="s">
        <v>3</v>
      </c>
      <c r="F22" s="58">
        <v>10</v>
      </c>
      <c r="G22" s="59">
        <v>54950</v>
      </c>
      <c r="J22" s="50"/>
    </row>
    <row r="23" spans="2:10" ht="12.75" customHeight="1">
      <c r="B23" s="279"/>
      <c r="C23" s="286"/>
      <c r="D23" s="60" t="s">
        <v>149</v>
      </c>
      <c r="E23" s="58" t="s">
        <v>2</v>
      </c>
      <c r="F23" s="58">
        <v>11</v>
      </c>
      <c r="G23" s="59">
        <v>24</v>
      </c>
      <c r="J23" s="50"/>
    </row>
    <row r="24" spans="2:10" ht="12.75" customHeight="1">
      <c r="B24" s="279"/>
      <c r="C24" s="287"/>
      <c r="D24" s="61" t="s">
        <v>21</v>
      </c>
      <c r="E24" s="58" t="s">
        <v>3</v>
      </c>
      <c r="F24" s="58">
        <v>12</v>
      </c>
      <c r="G24" s="59">
        <v>529</v>
      </c>
      <c r="J24" s="50"/>
    </row>
    <row r="25" spans="2:10" ht="12.75" customHeight="1">
      <c r="B25" s="279"/>
      <c r="C25" s="281" t="s">
        <v>22</v>
      </c>
      <c r="D25" s="282"/>
      <c r="E25" s="58" t="s">
        <v>2</v>
      </c>
      <c r="F25" s="58">
        <v>13</v>
      </c>
      <c r="G25" s="59">
        <v>3466</v>
      </c>
      <c r="J25" s="50"/>
    </row>
    <row r="26" spans="2:10" ht="12.75" customHeight="1">
      <c r="B26" s="279"/>
      <c r="C26" s="283" t="s">
        <v>23</v>
      </c>
      <c r="D26" s="284"/>
      <c r="E26" s="58" t="s">
        <v>3</v>
      </c>
      <c r="F26" s="58">
        <v>14</v>
      </c>
      <c r="G26" s="59">
        <v>442364</v>
      </c>
      <c r="J26" s="50"/>
    </row>
    <row r="27" spans="2:10" ht="12.75" customHeight="1">
      <c r="B27" s="279"/>
      <c r="C27" s="281" t="s">
        <v>24</v>
      </c>
      <c r="D27" s="282"/>
      <c r="E27" s="58" t="s">
        <v>2</v>
      </c>
      <c r="F27" s="58">
        <v>15</v>
      </c>
      <c r="G27" s="59">
        <v>442</v>
      </c>
      <c r="J27" s="50"/>
    </row>
    <row r="28" spans="2:10" ht="12.75" customHeight="1">
      <c r="B28" s="279"/>
      <c r="C28" s="283"/>
      <c r="D28" s="284"/>
      <c r="E28" s="58" t="s">
        <v>3</v>
      </c>
      <c r="F28" s="58">
        <v>16</v>
      </c>
      <c r="G28" s="59">
        <v>178059</v>
      </c>
      <c r="J28" s="50"/>
    </row>
    <row r="29" spans="2:10" ht="12.75" customHeight="1">
      <c r="B29" s="279"/>
      <c r="C29" s="281" t="s">
        <v>25</v>
      </c>
      <c r="D29" s="282"/>
      <c r="E29" s="58" t="s">
        <v>2</v>
      </c>
      <c r="F29" s="58">
        <v>17</v>
      </c>
      <c r="G29" s="59">
        <v>673</v>
      </c>
      <c r="J29" s="50"/>
    </row>
    <row r="30" spans="2:10" ht="12.75" customHeight="1">
      <c r="B30" s="279"/>
      <c r="C30" s="283"/>
      <c r="D30" s="284"/>
      <c r="E30" s="58" t="s">
        <v>3</v>
      </c>
      <c r="F30" s="58">
        <v>18</v>
      </c>
      <c r="G30" s="59">
        <v>68952</v>
      </c>
      <c r="J30" s="50"/>
    </row>
    <row r="31" spans="2:10" ht="12.75" customHeight="1">
      <c r="B31" s="279"/>
      <c r="C31" s="281" t="s">
        <v>26</v>
      </c>
      <c r="D31" s="282"/>
      <c r="E31" s="58" t="s">
        <v>2</v>
      </c>
      <c r="F31" s="58">
        <v>19</v>
      </c>
      <c r="G31" s="59">
        <v>68</v>
      </c>
      <c r="J31" s="50"/>
    </row>
    <row r="32" spans="2:10" ht="12.75" customHeight="1">
      <c r="B32" s="280"/>
      <c r="C32" s="288"/>
      <c r="D32" s="289"/>
      <c r="E32" s="58" t="s">
        <v>3</v>
      </c>
      <c r="F32" s="58">
        <v>20</v>
      </c>
      <c r="G32" s="59">
        <v>6710</v>
      </c>
      <c r="J32" s="50"/>
    </row>
    <row r="33" spans="2:10" ht="12.75" customHeight="1">
      <c r="B33" s="154" t="s">
        <v>27</v>
      </c>
      <c r="C33" s="155"/>
      <c r="D33" s="156"/>
      <c r="E33" s="157" t="s">
        <v>2</v>
      </c>
      <c r="F33" s="157">
        <v>21</v>
      </c>
      <c r="G33" s="158">
        <v>34043</v>
      </c>
      <c r="J33" s="50"/>
    </row>
    <row r="34" spans="2:10" ht="12.75" customHeight="1">
      <c r="B34" s="159" t="s">
        <v>28</v>
      </c>
      <c r="C34" s="160"/>
      <c r="D34" s="161"/>
      <c r="E34" s="157" t="s">
        <v>3</v>
      </c>
      <c r="F34" s="157">
        <v>22</v>
      </c>
      <c r="G34" s="158">
        <v>78131</v>
      </c>
      <c r="J34" s="50"/>
    </row>
    <row r="38" spans="2:7" ht="12.75" customHeight="1">
      <c r="B38" s="79"/>
      <c r="C38" s="87"/>
      <c r="D38" s="88"/>
      <c r="E38" s="88"/>
      <c r="F38" s="88"/>
      <c r="G38" s="88"/>
    </row>
    <row r="39" spans="2:7" ht="12.75" customHeight="1">
      <c r="B39" s="79"/>
      <c r="C39" s="85"/>
      <c r="D39" s="86"/>
      <c r="E39" s="86"/>
      <c r="F39" s="86"/>
      <c r="G39" s="86"/>
    </row>
    <row r="40" spans="3:7" ht="12.75" customHeight="1">
      <c r="C40" s="87"/>
      <c r="D40" s="88"/>
      <c r="E40" s="88"/>
      <c r="F40" s="88"/>
      <c r="G40" s="88"/>
    </row>
    <row r="41" spans="3:7" ht="12.75" customHeight="1">
      <c r="C41" s="87"/>
      <c r="D41" s="88"/>
      <c r="E41" s="88"/>
      <c r="F41" s="88"/>
      <c r="G41" s="88"/>
    </row>
    <row r="42" spans="3:7" ht="12.75" customHeight="1">
      <c r="C42" s="87"/>
      <c r="D42" s="88"/>
      <c r="E42" s="88"/>
      <c r="F42" s="88"/>
      <c r="G42" s="88"/>
    </row>
    <row r="43" spans="3:7" ht="12.75" customHeight="1">
      <c r="C43" s="87"/>
      <c r="D43" s="88"/>
      <c r="E43" s="88"/>
      <c r="F43" s="88"/>
      <c r="G43" s="88"/>
    </row>
    <row r="44" spans="3:7" ht="12.75" customHeight="1">
      <c r="C44" s="84"/>
      <c r="D44" s="84"/>
      <c r="E44" s="84"/>
      <c r="F44" s="84"/>
      <c r="G44" s="84"/>
    </row>
    <row r="45" spans="3:7" ht="12.75" customHeight="1">
      <c r="C45" s="84"/>
      <c r="D45" s="84"/>
      <c r="E45" s="84"/>
      <c r="F45" s="84"/>
      <c r="G45" s="84"/>
    </row>
    <row r="58" spans="2:7" ht="12.75" customHeight="1">
      <c r="B58" s="290" t="s">
        <v>150</v>
      </c>
      <c r="C58" s="291"/>
      <c r="D58" s="291"/>
      <c r="E58" s="291"/>
      <c r="F58" s="291"/>
      <c r="G58" s="291"/>
    </row>
    <row r="59" spans="2:7" ht="12.75" customHeight="1">
      <c r="B59" s="290" t="s">
        <v>65</v>
      </c>
      <c r="C59" s="291"/>
      <c r="D59" s="291"/>
      <c r="E59" s="291"/>
      <c r="F59" s="291"/>
      <c r="G59" s="291"/>
    </row>
    <row r="60" spans="2:7" ht="12.75" customHeight="1">
      <c r="B60" s="292" t="s">
        <v>164</v>
      </c>
      <c r="C60" s="291"/>
      <c r="D60" s="291"/>
      <c r="E60" s="291"/>
      <c r="F60" s="291"/>
      <c r="G60" s="291"/>
    </row>
    <row r="61" spans="2:7" ht="12.75" customHeight="1">
      <c r="B61" s="77"/>
      <c r="C61" s="78"/>
      <c r="D61" s="78"/>
      <c r="E61" s="78"/>
      <c r="F61" s="78"/>
      <c r="G61" s="78"/>
    </row>
    <row r="62" spans="2:7" ht="12.75" customHeight="1">
      <c r="B62" s="77"/>
      <c r="C62" s="78"/>
      <c r="D62" s="78"/>
      <c r="E62" s="78"/>
      <c r="F62" s="78"/>
      <c r="G62" s="78"/>
    </row>
    <row r="63" spans="2:4" ht="12.75" customHeight="1">
      <c r="B63" s="165" t="s">
        <v>10</v>
      </c>
      <c r="C63" s="166"/>
      <c r="D63" s="165" t="s">
        <v>84</v>
      </c>
    </row>
    <row r="64" spans="2:4" ht="12.75" customHeight="1">
      <c r="B64" s="166"/>
      <c r="C64" s="166"/>
      <c r="D64" s="166"/>
    </row>
    <row r="67" spans="4:7" ht="12.75" customHeight="1">
      <c r="D67" s="47"/>
      <c r="G67" s="51" t="s">
        <v>129</v>
      </c>
    </row>
    <row r="68" ht="12.75" customHeight="1">
      <c r="G68" s="51"/>
    </row>
    <row r="69" spans="2:10" ht="12.75" customHeight="1">
      <c r="B69" s="52" t="s">
        <v>151</v>
      </c>
      <c r="C69" s="53"/>
      <c r="D69" s="54"/>
      <c r="E69" s="58" t="s">
        <v>2</v>
      </c>
      <c r="F69" s="58">
        <v>1</v>
      </c>
      <c r="G69" s="31">
        <f>SUM(G73+G89)</f>
        <v>169</v>
      </c>
      <c r="J69" s="50"/>
    </row>
    <row r="70" spans="2:10" ht="12.75" customHeight="1">
      <c r="B70" s="55" t="s">
        <v>13</v>
      </c>
      <c r="C70" s="56"/>
      <c r="D70" s="57"/>
      <c r="E70" s="58" t="s">
        <v>3</v>
      </c>
      <c r="F70" s="58">
        <v>2</v>
      </c>
      <c r="G70" s="207">
        <f>SUM(G74+G90)</f>
        <v>17823</v>
      </c>
      <c r="J70" s="50"/>
    </row>
    <row r="71" spans="2:10" ht="12.75" customHeight="1">
      <c r="B71" s="281" t="s">
        <v>14</v>
      </c>
      <c r="C71" s="293"/>
      <c r="D71" s="282"/>
      <c r="E71" s="58" t="s">
        <v>2</v>
      </c>
      <c r="F71" s="58">
        <v>3</v>
      </c>
      <c r="G71" s="59">
        <v>108</v>
      </c>
      <c r="J71" s="50"/>
    </row>
    <row r="72" spans="2:10" ht="12.75" customHeight="1">
      <c r="B72" s="283"/>
      <c r="C72" s="294"/>
      <c r="D72" s="284"/>
      <c r="E72" s="58" t="s">
        <v>3</v>
      </c>
      <c r="F72" s="58">
        <v>4</v>
      </c>
      <c r="G72" s="59">
        <v>2003</v>
      </c>
      <c r="J72" s="50"/>
    </row>
    <row r="73" spans="2:10" ht="12.75" customHeight="1">
      <c r="B73" s="52" t="s">
        <v>15</v>
      </c>
      <c r="C73" s="53"/>
      <c r="D73" s="54"/>
      <c r="E73" s="58" t="s">
        <v>2</v>
      </c>
      <c r="F73" s="58">
        <v>5</v>
      </c>
      <c r="G73" s="31">
        <f>G75+G81+G83+G85+G87</f>
        <v>59</v>
      </c>
      <c r="J73" s="50"/>
    </row>
    <row r="74" spans="2:10" ht="12.75" customHeight="1">
      <c r="B74" s="55" t="s">
        <v>16</v>
      </c>
      <c r="C74" s="56"/>
      <c r="D74" s="57"/>
      <c r="E74" s="58" t="s">
        <v>3</v>
      </c>
      <c r="F74" s="58">
        <v>6</v>
      </c>
      <c r="G74" s="31">
        <f>G76+G82+G84+G86+G88</f>
        <v>16042</v>
      </c>
      <c r="J74" s="50"/>
    </row>
    <row r="75" spans="2:10" ht="12.75" customHeight="1">
      <c r="B75" s="278" t="s">
        <v>17</v>
      </c>
      <c r="C75" s="281" t="s">
        <v>18</v>
      </c>
      <c r="D75" s="282"/>
      <c r="E75" s="58" t="s">
        <v>2</v>
      </c>
      <c r="F75" s="58">
        <v>7</v>
      </c>
      <c r="G75" s="59">
        <v>16</v>
      </c>
      <c r="J75" s="50"/>
    </row>
    <row r="76" spans="2:10" ht="12.75" customHeight="1">
      <c r="B76" s="279"/>
      <c r="C76" s="283"/>
      <c r="D76" s="284"/>
      <c r="E76" s="58" t="s">
        <v>3</v>
      </c>
      <c r="F76" s="58">
        <v>8</v>
      </c>
      <c r="G76" s="59">
        <v>3376</v>
      </c>
      <c r="J76" s="50"/>
    </row>
    <row r="77" spans="2:10" ht="12.75" customHeight="1">
      <c r="B77" s="279"/>
      <c r="C77" s="285" t="s">
        <v>19</v>
      </c>
      <c r="D77" s="60" t="s">
        <v>148</v>
      </c>
      <c r="E77" s="58" t="s">
        <v>2</v>
      </c>
      <c r="F77" s="58">
        <v>9</v>
      </c>
      <c r="G77" s="59">
        <v>16</v>
      </c>
      <c r="J77" s="50"/>
    </row>
    <row r="78" spans="2:10" ht="12.75" customHeight="1">
      <c r="B78" s="279"/>
      <c r="C78" s="286"/>
      <c r="D78" s="61" t="s">
        <v>20</v>
      </c>
      <c r="E78" s="58" t="s">
        <v>3</v>
      </c>
      <c r="F78" s="58">
        <v>10</v>
      </c>
      <c r="G78" s="59">
        <v>3376</v>
      </c>
      <c r="J78" s="50"/>
    </row>
    <row r="79" spans="2:10" ht="12.75" customHeight="1">
      <c r="B79" s="279"/>
      <c r="C79" s="286"/>
      <c r="D79" s="60" t="s">
        <v>149</v>
      </c>
      <c r="E79" s="58" t="s">
        <v>2</v>
      </c>
      <c r="F79" s="58">
        <v>11</v>
      </c>
      <c r="G79" s="59">
        <v>0</v>
      </c>
      <c r="J79" s="50"/>
    </row>
    <row r="80" spans="2:10" ht="12.75" customHeight="1">
      <c r="B80" s="279"/>
      <c r="C80" s="287"/>
      <c r="D80" s="61" t="s">
        <v>21</v>
      </c>
      <c r="E80" s="58" t="s">
        <v>3</v>
      </c>
      <c r="F80" s="58">
        <v>12</v>
      </c>
      <c r="G80" s="59">
        <v>0</v>
      </c>
      <c r="J80" s="50"/>
    </row>
    <row r="81" spans="2:10" ht="12.75" customHeight="1">
      <c r="B81" s="279"/>
      <c r="C81" s="281" t="s">
        <v>22</v>
      </c>
      <c r="D81" s="282"/>
      <c r="E81" s="58" t="s">
        <v>2</v>
      </c>
      <c r="F81" s="58">
        <v>13</v>
      </c>
      <c r="G81" s="59">
        <v>31</v>
      </c>
      <c r="J81" s="50"/>
    </row>
    <row r="82" spans="2:10" ht="12.75" customHeight="1">
      <c r="B82" s="279"/>
      <c r="C82" s="283" t="s">
        <v>23</v>
      </c>
      <c r="D82" s="284"/>
      <c r="E82" s="58" t="s">
        <v>3</v>
      </c>
      <c r="F82" s="58">
        <v>14</v>
      </c>
      <c r="G82" s="59">
        <v>12052</v>
      </c>
      <c r="J82" s="50"/>
    </row>
    <row r="83" spans="2:10" ht="12.75" customHeight="1">
      <c r="B83" s="279"/>
      <c r="C83" s="281" t="s">
        <v>24</v>
      </c>
      <c r="D83" s="282"/>
      <c r="E83" s="58" t="s">
        <v>2</v>
      </c>
      <c r="F83" s="58">
        <v>15</v>
      </c>
      <c r="G83" s="59">
        <v>0</v>
      </c>
      <c r="J83" s="50"/>
    </row>
    <row r="84" spans="2:10" ht="12.75" customHeight="1">
      <c r="B84" s="279"/>
      <c r="C84" s="283"/>
      <c r="D84" s="284"/>
      <c r="E84" s="58" t="s">
        <v>3</v>
      </c>
      <c r="F84" s="58">
        <v>16</v>
      </c>
      <c r="G84" s="59">
        <v>0</v>
      </c>
      <c r="J84" s="50"/>
    </row>
    <row r="85" spans="2:10" ht="12.75" customHeight="1">
      <c r="B85" s="279"/>
      <c r="C85" s="281" t="s">
        <v>25</v>
      </c>
      <c r="D85" s="282"/>
      <c r="E85" s="58" t="s">
        <v>2</v>
      </c>
      <c r="F85" s="58">
        <v>17</v>
      </c>
      <c r="G85" s="59">
        <v>12</v>
      </c>
      <c r="J85" s="50"/>
    </row>
    <row r="86" spans="2:10" ht="12.75" customHeight="1">
      <c r="B86" s="279"/>
      <c r="C86" s="283"/>
      <c r="D86" s="284"/>
      <c r="E86" s="58" t="s">
        <v>3</v>
      </c>
      <c r="F86" s="58">
        <v>18</v>
      </c>
      <c r="G86" s="59">
        <v>614</v>
      </c>
      <c r="J86" s="50"/>
    </row>
    <row r="87" spans="2:10" ht="12.75" customHeight="1">
      <c r="B87" s="279"/>
      <c r="C87" s="281" t="s">
        <v>26</v>
      </c>
      <c r="D87" s="282"/>
      <c r="E87" s="58" t="s">
        <v>2</v>
      </c>
      <c r="F87" s="58">
        <v>19</v>
      </c>
      <c r="G87" s="59">
        <v>0</v>
      </c>
      <c r="J87" s="50"/>
    </row>
    <row r="88" spans="2:10" ht="12.75" customHeight="1">
      <c r="B88" s="280"/>
      <c r="C88" s="288"/>
      <c r="D88" s="289"/>
      <c r="E88" s="58" t="s">
        <v>3</v>
      </c>
      <c r="F88" s="58">
        <v>20</v>
      </c>
      <c r="G88" s="59">
        <v>0</v>
      </c>
      <c r="J88" s="50"/>
    </row>
    <row r="89" spans="2:10" ht="12.75" customHeight="1">
      <c r="B89" s="154" t="s">
        <v>27</v>
      </c>
      <c r="C89" s="155"/>
      <c r="D89" s="156"/>
      <c r="E89" s="157" t="s">
        <v>2</v>
      </c>
      <c r="F89" s="157">
        <v>21</v>
      </c>
      <c r="G89" s="158">
        <v>110</v>
      </c>
      <c r="J89" s="50"/>
    </row>
    <row r="90" spans="2:10" ht="12.75" customHeight="1">
      <c r="B90" s="159" t="s">
        <v>28</v>
      </c>
      <c r="C90" s="160"/>
      <c r="D90" s="161"/>
      <c r="E90" s="157" t="s">
        <v>3</v>
      </c>
      <c r="F90" s="157">
        <v>22</v>
      </c>
      <c r="G90" s="209">
        <v>1781</v>
      </c>
      <c r="J90" s="50"/>
    </row>
    <row r="94" spans="2:7" ht="12.75" customHeight="1">
      <c r="B94" s="79"/>
      <c r="C94" s="87"/>
      <c r="D94" s="88"/>
      <c r="E94" s="88"/>
      <c r="F94" s="88"/>
      <c r="G94" s="88"/>
    </row>
    <row r="95" spans="2:7" ht="12.75" customHeight="1">
      <c r="B95" s="79"/>
      <c r="C95" s="85"/>
      <c r="D95" s="86"/>
      <c r="E95" s="86"/>
      <c r="F95" s="86"/>
      <c r="G95" s="86"/>
    </row>
    <row r="96" spans="3:7" ht="12.75" customHeight="1">
      <c r="C96" s="87"/>
      <c r="D96" s="88"/>
      <c r="E96" s="88"/>
      <c r="F96" s="88"/>
      <c r="G96" s="88"/>
    </row>
    <row r="97" spans="3:7" ht="12.75" customHeight="1">
      <c r="C97" s="87"/>
      <c r="D97" s="88"/>
      <c r="E97" s="88"/>
      <c r="F97" s="88"/>
      <c r="G97" s="88"/>
    </row>
    <row r="98" spans="3:7" ht="12.75" customHeight="1">
      <c r="C98" s="87"/>
      <c r="D98" s="88"/>
      <c r="E98" s="88"/>
      <c r="F98" s="88"/>
      <c r="G98" s="88"/>
    </row>
    <row r="99" spans="3:7" ht="12.75" customHeight="1">
      <c r="C99" s="87"/>
      <c r="D99" s="88"/>
      <c r="E99" s="88"/>
      <c r="F99" s="88"/>
      <c r="G99" s="88"/>
    </row>
    <row r="100" spans="3:7" ht="12.75" customHeight="1">
      <c r="C100" s="84"/>
      <c r="D100" s="84"/>
      <c r="E100" s="84"/>
      <c r="F100" s="84"/>
      <c r="G100" s="84"/>
    </row>
    <row r="101" spans="3:7" ht="12.75" customHeight="1">
      <c r="C101" s="84"/>
      <c r="D101" s="84"/>
      <c r="E101" s="84"/>
      <c r="F101" s="84"/>
      <c r="G101" s="84"/>
    </row>
    <row r="113" spans="6:7" s="3" customFormat="1" ht="12.75" customHeight="1">
      <c r="F113" s="45"/>
      <c r="G113" s="46"/>
    </row>
    <row r="114" spans="2:7" ht="12.75" customHeight="1">
      <c r="B114" s="290" t="s">
        <v>150</v>
      </c>
      <c r="C114" s="291"/>
      <c r="D114" s="291"/>
      <c r="E114" s="291"/>
      <c r="F114" s="291"/>
      <c r="G114" s="291"/>
    </row>
    <row r="115" spans="2:7" ht="12.75" customHeight="1">
      <c r="B115" s="290" t="s">
        <v>65</v>
      </c>
      <c r="C115" s="291"/>
      <c r="D115" s="291"/>
      <c r="E115" s="291"/>
      <c r="F115" s="291"/>
      <c r="G115" s="291"/>
    </row>
    <row r="116" spans="2:7" ht="12.75" customHeight="1">
      <c r="B116" s="292" t="s">
        <v>164</v>
      </c>
      <c r="C116" s="291"/>
      <c r="D116" s="291"/>
      <c r="E116" s="291"/>
      <c r="F116" s="291"/>
      <c r="G116" s="291"/>
    </row>
    <row r="117" spans="2:7" ht="12.75" customHeight="1">
      <c r="B117" s="77"/>
      <c r="C117" s="78"/>
      <c r="D117" s="78"/>
      <c r="E117" s="78"/>
      <c r="F117" s="78"/>
      <c r="G117" s="78"/>
    </row>
    <row r="118" spans="2:7" ht="12.75" customHeight="1">
      <c r="B118" s="77"/>
      <c r="C118" s="78"/>
      <c r="D118" s="78"/>
      <c r="E118" s="78"/>
      <c r="F118" s="78"/>
      <c r="G118" s="78"/>
    </row>
    <row r="119" spans="2:4" ht="12.75" customHeight="1">
      <c r="B119" s="165" t="s">
        <v>10</v>
      </c>
      <c r="C119" s="166"/>
      <c r="D119" s="165" t="s">
        <v>85</v>
      </c>
    </row>
    <row r="123" spans="4:7" ht="12.75" customHeight="1">
      <c r="D123" s="47"/>
      <c r="G123" s="51" t="s">
        <v>130</v>
      </c>
    </row>
    <row r="124" ht="12.75" customHeight="1">
      <c r="G124" s="51"/>
    </row>
    <row r="125" spans="2:10" ht="12.75" customHeight="1">
      <c r="B125" s="52" t="s">
        <v>151</v>
      </c>
      <c r="C125" s="53"/>
      <c r="D125" s="54"/>
      <c r="E125" s="58" t="s">
        <v>2</v>
      </c>
      <c r="F125" s="58">
        <v>1</v>
      </c>
      <c r="G125" s="31">
        <f>SUM(G129+G145)</f>
        <v>2545</v>
      </c>
      <c r="J125" s="50"/>
    </row>
    <row r="126" spans="2:10" ht="12.75" customHeight="1">
      <c r="B126" s="55" t="s">
        <v>13</v>
      </c>
      <c r="C126" s="56"/>
      <c r="D126" s="57"/>
      <c r="E126" s="58" t="s">
        <v>3</v>
      </c>
      <c r="F126" s="58">
        <v>2</v>
      </c>
      <c r="G126" s="31">
        <f>SUM(G130+G146)</f>
        <v>52964</v>
      </c>
      <c r="J126" s="50"/>
    </row>
    <row r="127" spans="2:10" ht="12.75" customHeight="1">
      <c r="B127" s="281" t="s">
        <v>14</v>
      </c>
      <c r="C127" s="293"/>
      <c r="D127" s="282"/>
      <c r="E127" s="58" t="s">
        <v>2</v>
      </c>
      <c r="F127" s="58">
        <v>3</v>
      </c>
      <c r="G127" s="59">
        <v>2341</v>
      </c>
      <c r="J127" s="50"/>
    </row>
    <row r="128" spans="2:10" ht="12.75" customHeight="1">
      <c r="B128" s="283"/>
      <c r="C128" s="294"/>
      <c r="D128" s="284"/>
      <c r="E128" s="58" t="s">
        <v>3</v>
      </c>
      <c r="F128" s="58">
        <v>4</v>
      </c>
      <c r="G128" s="59">
        <v>4595</v>
      </c>
      <c r="J128" s="50"/>
    </row>
    <row r="129" spans="2:10" ht="12.75" customHeight="1">
      <c r="B129" s="52" t="s">
        <v>15</v>
      </c>
      <c r="C129" s="53"/>
      <c r="D129" s="54"/>
      <c r="E129" s="58" t="s">
        <v>2</v>
      </c>
      <c r="F129" s="58">
        <v>5</v>
      </c>
      <c r="G129" s="31">
        <f>G131+G137+G139+G141+G143</f>
        <v>1830</v>
      </c>
      <c r="J129" s="50"/>
    </row>
    <row r="130" spans="2:10" ht="12.75" customHeight="1">
      <c r="B130" s="55" t="s">
        <v>16</v>
      </c>
      <c r="C130" s="56"/>
      <c r="D130" s="57"/>
      <c r="E130" s="58" t="s">
        <v>3</v>
      </c>
      <c r="F130" s="58">
        <v>6</v>
      </c>
      <c r="G130" s="31">
        <f>G132+G138+G140+G142+G144</f>
        <v>50615</v>
      </c>
      <c r="J130" s="50"/>
    </row>
    <row r="131" spans="2:10" ht="12.75" customHeight="1">
      <c r="B131" s="278" t="s">
        <v>17</v>
      </c>
      <c r="C131" s="281" t="s">
        <v>18</v>
      </c>
      <c r="D131" s="282"/>
      <c r="E131" s="58" t="s">
        <v>2</v>
      </c>
      <c r="F131" s="58">
        <v>7</v>
      </c>
      <c r="G131" s="59">
        <v>1643</v>
      </c>
      <c r="J131" s="50"/>
    </row>
    <row r="132" spans="2:10" ht="12.75" customHeight="1">
      <c r="B132" s="279"/>
      <c r="C132" s="283"/>
      <c r="D132" s="284"/>
      <c r="E132" s="58" t="s">
        <v>3</v>
      </c>
      <c r="F132" s="58">
        <v>8</v>
      </c>
      <c r="G132" s="59">
        <v>3013</v>
      </c>
      <c r="J132" s="50"/>
    </row>
    <row r="133" spans="2:10" ht="12.75" customHeight="1">
      <c r="B133" s="279"/>
      <c r="C133" s="285" t="s">
        <v>19</v>
      </c>
      <c r="D133" s="60" t="s">
        <v>148</v>
      </c>
      <c r="E133" s="58" t="s">
        <v>2</v>
      </c>
      <c r="F133" s="58">
        <v>9</v>
      </c>
      <c r="G133" s="107">
        <v>113</v>
      </c>
      <c r="J133" s="50"/>
    </row>
    <row r="134" spans="2:10" ht="12.75" customHeight="1">
      <c r="B134" s="279"/>
      <c r="C134" s="286"/>
      <c r="D134" s="61" t="s">
        <v>20</v>
      </c>
      <c r="E134" s="58" t="s">
        <v>3</v>
      </c>
      <c r="F134" s="58">
        <v>10</v>
      </c>
      <c r="G134" s="107">
        <v>526</v>
      </c>
      <c r="J134" s="50"/>
    </row>
    <row r="135" spans="2:10" ht="12.75" customHeight="1">
      <c r="B135" s="279"/>
      <c r="C135" s="286"/>
      <c r="D135" s="60" t="s">
        <v>149</v>
      </c>
      <c r="E135" s="58" t="s">
        <v>2</v>
      </c>
      <c r="F135" s="58">
        <v>11</v>
      </c>
      <c r="G135" s="59">
        <v>9</v>
      </c>
      <c r="J135" s="50"/>
    </row>
    <row r="136" spans="2:10" ht="12.75" customHeight="1">
      <c r="B136" s="279"/>
      <c r="C136" s="287"/>
      <c r="D136" s="61" t="s">
        <v>21</v>
      </c>
      <c r="E136" s="58" t="s">
        <v>3</v>
      </c>
      <c r="F136" s="58">
        <v>12</v>
      </c>
      <c r="G136" s="59">
        <v>12</v>
      </c>
      <c r="J136" s="50"/>
    </row>
    <row r="137" spans="2:10" ht="12.75" customHeight="1">
      <c r="B137" s="279"/>
      <c r="C137" s="281" t="s">
        <v>22</v>
      </c>
      <c r="D137" s="282"/>
      <c r="E137" s="58" t="s">
        <v>2</v>
      </c>
      <c r="F137" s="58">
        <v>13</v>
      </c>
      <c r="G137" s="107">
        <v>120</v>
      </c>
      <c r="J137" s="50"/>
    </row>
    <row r="138" spans="2:10" ht="12.75" customHeight="1">
      <c r="B138" s="279"/>
      <c r="C138" s="283" t="s">
        <v>23</v>
      </c>
      <c r="D138" s="284"/>
      <c r="E138" s="58" t="s">
        <v>3</v>
      </c>
      <c r="F138" s="58">
        <v>14</v>
      </c>
      <c r="G138" s="107">
        <v>35637</v>
      </c>
      <c r="J138" s="50"/>
    </row>
    <row r="139" spans="2:10" ht="12.75" customHeight="1">
      <c r="B139" s="279"/>
      <c r="C139" s="281" t="s">
        <v>24</v>
      </c>
      <c r="D139" s="282"/>
      <c r="E139" s="58" t="s">
        <v>2</v>
      </c>
      <c r="F139" s="58">
        <v>15</v>
      </c>
      <c r="G139" s="59">
        <v>13</v>
      </c>
      <c r="J139" s="50"/>
    </row>
    <row r="140" spans="2:10" ht="12.75" customHeight="1">
      <c r="B140" s="279"/>
      <c r="C140" s="283"/>
      <c r="D140" s="284"/>
      <c r="E140" s="58" t="s">
        <v>3</v>
      </c>
      <c r="F140" s="58">
        <v>16</v>
      </c>
      <c r="G140" s="59">
        <v>11411</v>
      </c>
      <c r="J140" s="50"/>
    </row>
    <row r="141" spans="2:10" ht="12.75" customHeight="1">
      <c r="B141" s="279"/>
      <c r="C141" s="281" t="s">
        <v>25</v>
      </c>
      <c r="D141" s="282"/>
      <c r="E141" s="58" t="s">
        <v>2</v>
      </c>
      <c r="F141" s="58">
        <v>17</v>
      </c>
      <c r="G141" s="59">
        <v>52</v>
      </c>
      <c r="J141" s="50"/>
    </row>
    <row r="142" spans="2:10" ht="12.75" customHeight="1">
      <c r="B142" s="279"/>
      <c r="C142" s="283"/>
      <c r="D142" s="284"/>
      <c r="E142" s="58" t="s">
        <v>3</v>
      </c>
      <c r="F142" s="58">
        <v>18</v>
      </c>
      <c r="G142" s="59">
        <v>528</v>
      </c>
      <c r="J142" s="50"/>
    </row>
    <row r="143" spans="2:10" ht="12.75" customHeight="1">
      <c r="B143" s="279"/>
      <c r="C143" s="281" t="s">
        <v>26</v>
      </c>
      <c r="D143" s="282"/>
      <c r="E143" s="58" t="s">
        <v>2</v>
      </c>
      <c r="F143" s="58">
        <v>19</v>
      </c>
      <c r="G143" s="59">
        <v>2</v>
      </c>
      <c r="J143" s="50"/>
    </row>
    <row r="144" spans="2:10" ht="12.75" customHeight="1">
      <c r="B144" s="280"/>
      <c r="C144" s="288"/>
      <c r="D144" s="289"/>
      <c r="E144" s="58" t="s">
        <v>3</v>
      </c>
      <c r="F144" s="58">
        <v>20</v>
      </c>
      <c r="G144" s="59">
        <v>26</v>
      </c>
      <c r="J144" s="50"/>
    </row>
    <row r="145" spans="2:10" ht="12.75" customHeight="1">
      <c r="B145" s="154" t="s">
        <v>27</v>
      </c>
      <c r="C145" s="155"/>
      <c r="D145" s="156"/>
      <c r="E145" s="157" t="s">
        <v>2</v>
      </c>
      <c r="F145" s="157">
        <v>21</v>
      </c>
      <c r="G145" s="158">
        <v>715</v>
      </c>
      <c r="J145" s="50"/>
    </row>
    <row r="146" spans="2:10" ht="12.75" customHeight="1">
      <c r="B146" s="159" t="s">
        <v>28</v>
      </c>
      <c r="C146" s="160"/>
      <c r="D146" s="161"/>
      <c r="E146" s="157" t="s">
        <v>3</v>
      </c>
      <c r="F146" s="157">
        <v>22</v>
      </c>
      <c r="G146" s="158">
        <v>2349</v>
      </c>
      <c r="J146" s="50"/>
    </row>
    <row r="150" spans="2:7" ht="12.75" customHeight="1">
      <c r="B150" s="79"/>
      <c r="C150" s="87"/>
      <c r="D150" s="88"/>
      <c r="E150" s="88"/>
      <c r="F150" s="88"/>
      <c r="G150" s="88"/>
    </row>
    <row r="151" spans="2:7" ht="12.75" customHeight="1">
      <c r="B151" s="79"/>
      <c r="C151" s="85"/>
      <c r="D151" s="86"/>
      <c r="E151" s="86"/>
      <c r="F151" s="86"/>
      <c r="G151" s="86"/>
    </row>
    <row r="152" spans="3:7" ht="12.75" customHeight="1">
      <c r="C152" s="87"/>
      <c r="D152" s="88"/>
      <c r="E152" s="88"/>
      <c r="F152" s="88"/>
      <c r="G152" s="88"/>
    </row>
    <row r="153" spans="3:7" ht="12.75" customHeight="1">
      <c r="C153" s="87"/>
      <c r="D153" s="88"/>
      <c r="E153" s="88"/>
      <c r="F153" s="88"/>
      <c r="G153" s="88"/>
    </row>
    <row r="154" spans="3:7" ht="12.75" customHeight="1">
      <c r="C154" s="87"/>
      <c r="D154" s="88"/>
      <c r="E154" s="88"/>
      <c r="F154" s="88"/>
      <c r="G154" s="88"/>
    </row>
    <row r="155" spans="3:7" ht="12.75" customHeight="1">
      <c r="C155" s="87"/>
      <c r="D155" s="88"/>
      <c r="E155" s="88"/>
      <c r="F155" s="88"/>
      <c r="G155" s="88"/>
    </row>
    <row r="156" spans="3:7" ht="12.75" customHeight="1">
      <c r="C156" s="84"/>
      <c r="D156" s="84"/>
      <c r="E156" s="84"/>
      <c r="F156" s="84"/>
      <c r="G156" s="84"/>
    </row>
    <row r="157" spans="3:7" ht="12.75" customHeight="1">
      <c r="C157" s="84"/>
      <c r="D157" s="84"/>
      <c r="E157" s="84"/>
      <c r="F157" s="84"/>
      <c r="G157" s="84"/>
    </row>
    <row r="169" spans="6:7" s="3" customFormat="1" ht="12.75" customHeight="1">
      <c r="F169" s="45"/>
      <c r="G169" s="46"/>
    </row>
    <row r="170" spans="2:7" ht="12.75" customHeight="1">
      <c r="B170" s="290" t="s">
        <v>150</v>
      </c>
      <c r="C170" s="291"/>
      <c r="D170" s="291"/>
      <c r="E170" s="291"/>
      <c r="F170" s="291"/>
      <c r="G170" s="291"/>
    </row>
    <row r="171" spans="2:7" ht="12.75" customHeight="1">
      <c r="B171" s="290" t="s">
        <v>65</v>
      </c>
      <c r="C171" s="291"/>
      <c r="D171" s="291"/>
      <c r="E171" s="291"/>
      <c r="F171" s="291"/>
      <c r="G171" s="291"/>
    </row>
    <row r="172" spans="2:7" ht="12.75" customHeight="1">
      <c r="B172" s="292" t="s">
        <v>164</v>
      </c>
      <c r="C172" s="291"/>
      <c r="D172" s="291"/>
      <c r="E172" s="291"/>
      <c r="F172" s="291"/>
      <c r="G172" s="291"/>
    </row>
    <row r="173" spans="2:7" ht="12.75" customHeight="1">
      <c r="B173" s="77"/>
      <c r="C173" s="78"/>
      <c r="D173" s="78"/>
      <c r="E173" s="78"/>
      <c r="F173" s="78"/>
      <c r="G173" s="78"/>
    </row>
    <row r="174" spans="2:7" ht="12.75" customHeight="1">
      <c r="B174" s="77"/>
      <c r="C174" s="78"/>
      <c r="D174" s="78"/>
      <c r="E174" s="78"/>
      <c r="F174" s="78"/>
      <c r="G174" s="78"/>
    </row>
    <row r="175" spans="2:4" ht="12.75" customHeight="1">
      <c r="B175" s="8" t="s">
        <v>10</v>
      </c>
      <c r="D175" s="8" t="s">
        <v>159</v>
      </c>
    </row>
    <row r="179" spans="4:7" ht="12.75" customHeight="1">
      <c r="D179" s="47"/>
      <c r="G179" s="51" t="s">
        <v>131</v>
      </c>
    </row>
    <row r="180" ht="12.75" customHeight="1">
      <c r="G180" s="51"/>
    </row>
    <row r="181" spans="2:10" ht="12.75" customHeight="1">
      <c r="B181" s="52" t="s">
        <v>151</v>
      </c>
      <c r="C181" s="53"/>
      <c r="D181" s="54"/>
      <c r="E181" s="58" t="s">
        <v>2</v>
      </c>
      <c r="F181" s="58">
        <v>1</v>
      </c>
      <c r="G181" s="31">
        <f>SUM(G185+G201)</f>
        <v>98782</v>
      </c>
      <c r="J181" s="50"/>
    </row>
    <row r="182" spans="2:10" ht="12.75" customHeight="1">
      <c r="B182" s="55" t="s">
        <v>13</v>
      </c>
      <c r="C182" s="56"/>
      <c r="D182" s="57"/>
      <c r="E182" s="58" t="s">
        <v>3</v>
      </c>
      <c r="F182" s="58">
        <v>2</v>
      </c>
      <c r="G182" s="31">
        <f>SUM(G186+G202)</f>
        <v>1013712</v>
      </c>
      <c r="J182" s="50"/>
    </row>
    <row r="183" spans="2:10" ht="12.75" customHeight="1">
      <c r="B183" s="281" t="s">
        <v>14</v>
      </c>
      <c r="C183" s="293"/>
      <c r="D183" s="282"/>
      <c r="E183" s="58" t="s">
        <v>2</v>
      </c>
      <c r="F183" s="58">
        <v>3</v>
      </c>
      <c r="G183" s="106">
        <f>G15+G71+G127</f>
        <v>96241</v>
      </c>
      <c r="J183" s="50"/>
    </row>
    <row r="184" spans="2:10" ht="12.75" customHeight="1">
      <c r="B184" s="283"/>
      <c r="C184" s="294"/>
      <c r="D184" s="284"/>
      <c r="E184" s="58" t="s">
        <v>3</v>
      </c>
      <c r="F184" s="58">
        <v>4</v>
      </c>
      <c r="G184" s="106">
        <f>G16+G72+G128</f>
        <v>245999</v>
      </c>
      <c r="J184" s="50"/>
    </row>
    <row r="185" spans="2:10" ht="12.75" customHeight="1">
      <c r="B185" s="52" t="s">
        <v>15</v>
      </c>
      <c r="C185" s="53"/>
      <c r="D185" s="54"/>
      <c r="E185" s="58" t="s">
        <v>2</v>
      </c>
      <c r="F185" s="58">
        <v>5</v>
      </c>
      <c r="G185" s="31">
        <f>G187+G193+G195+G197+G199</f>
        <v>63914</v>
      </c>
      <c r="J185" s="50"/>
    </row>
    <row r="186" spans="2:10" ht="12.75" customHeight="1">
      <c r="B186" s="55" t="s">
        <v>16</v>
      </c>
      <c r="C186" s="56"/>
      <c r="D186" s="57"/>
      <c r="E186" s="58" t="s">
        <v>3</v>
      </c>
      <c r="F186" s="58">
        <v>6</v>
      </c>
      <c r="G186" s="31">
        <f>G188+G194+G196+G198+G200</f>
        <v>931451</v>
      </c>
      <c r="J186" s="50"/>
    </row>
    <row r="187" spans="2:10" ht="12.75" customHeight="1">
      <c r="B187" s="278" t="s">
        <v>17</v>
      </c>
      <c r="C187" s="281" t="s">
        <v>18</v>
      </c>
      <c r="D187" s="282"/>
      <c r="E187" s="58" t="s">
        <v>2</v>
      </c>
      <c r="F187" s="58">
        <v>7</v>
      </c>
      <c r="G187" s="106">
        <f aca="true" t="shared" si="0" ref="G187:G202">G19+G75+G131</f>
        <v>59035</v>
      </c>
      <c r="J187" s="50"/>
    </row>
    <row r="188" spans="2:10" ht="12.75" customHeight="1">
      <c r="B188" s="279"/>
      <c r="C188" s="283"/>
      <c r="D188" s="284"/>
      <c r="E188" s="58" t="s">
        <v>3</v>
      </c>
      <c r="F188" s="58">
        <v>8</v>
      </c>
      <c r="G188" s="106">
        <f t="shared" si="0"/>
        <v>175098</v>
      </c>
      <c r="J188" s="50"/>
    </row>
    <row r="189" spans="2:10" ht="12.75" customHeight="1">
      <c r="B189" s="279"/>
      <c r="C189" s="285" t="s">
        <v>19</v>
      </c>
      <c r="D189" s="60" t="s">
        <v>148</v>
      </c>
      <c r="E189" s="58" t="s">
        <v>2</v>
      </c>
      <c r="F189" s="58">
        <v>9</v>
      </c>
      <c r="G189" s="106">
        <f t="shared" si="0"/>
        <v>2969</v>
      </c>
      <c r="J189" s="50"/>
    </row>
    <row r="190" spans="2:10" ht="12.75" customHeight="1">
      <c r="B190" s="279"/>
      <c r="C190" s="286"/>
      <c r="D190" s="61" t="s">
        <v>20</v>
      </c>
      <c r="E190" s="58" t="s">
        <v>3</v>
      </c>
      <c r="F190" s="58">
        <v>10</v>
      </c>
      <c r="G190" s="106">
        <f t="shared" si="0"/>
        <v>58852</v>
      </c>
      <c r="J190" s="50"/>
    </row>
    <row r="191" spans="2:10" ht="12.75" customHeight="1">
      <c r="B191" s="279"/>
      <c r="C191" s="286"/>
      <c r="D191" s="60" t="s">
        <v>149</v>
      </c>
      <c r="E191" s="58" t="s">
        <v>2</v>
      </c>
      <c r="F191" s="58">
        <v>11</v>
      </c>
      <c r="G191" s="106">
        <f t="shared" si="0"/>
        <v>33</v>
      </c>
      <c r="J191" s="50"/>
    </row>
    <row r="192" spans="2:10" ht="12.75" customHeight="1">
      <c r="B192" s="279"/>
      <c r="C192" s="287"/>
      <c r="D192" s="61" t="s">
        <v>21</v>
      </c>
      <c r="E192" s="58" t="s">
        <v>3</v>
      </c>
      <c r="F192" s="58">
        <v>12</v>
      </c>
      <c r="G192" s="106">
        <f t="shared" si="0"/>
        <v>541</v>
      </c>
      <c r="J192" s="50"/>
    </row>
    <row r="193" spans="2:10" ht="12.75" customHeight="1">
      <c r="B193" s="279"/>
      <c r="C193" s="281" t="s">
        <v>22</v>
      </c>
      <c r="D193" s="282"/>
      <c r="E193" s="58" t="s">
        <v>2</v>
      </c>
      <c r="F193" s="58">
        <v>13</v>
      </c>
      <c r="G193" s="106">
        <f t="shared" si="0"/>
        <v>3617</v>
      </c>
      <c r="J193" s="50"/>
    </row>
    <row r="194" spans="2:10" ht="12.75" customHeight="1">
      <c r="B194" s="279"/>
      <c r="C194" s="283" t="s">
        <v>23</v>
      </c>
      <c r="D194" s="284"/>
      <c r="E194" s="58" t="s">
        <v>3</v>
      </c>
      <c r="F194" s="58">
        <v>14</v>
      </c>
      <c r="G194" s="106">
        <f t="shared" si="0"/>
        <v>490053</v>
      </c>
      <c r="J194" s="50"/>
    </row>
    <row r="195" spans="2:10" ht="12.75" customHeight="1">
      <c r="B195" s="279"/>
      <c r="C195" s="281" t="s">
        <v>24</v>
      </c>
      <c r="D195" s="282"/>
      <c r="E195" s="58" t="s">
        <v>2</v>
      </c>
      <c r="F195" s="58">
        <v>15</v>
      </c>
      <c r="G195" s="106">
        <f t="shared" si="0"/>
        <v>455</v>
      </c>
      <c r="J195" s="50"/>
    </row>
    <row r="196" spans="2:10" ht="12.75" customHeight="1">
      <c r="B196" s="279"/>
      <c r="C196" s="283"/>
      <c r="D196" s="284"/>
      <c r="E196" s="58" t="s">
        <v>3</v>
      </c>
      <c r="F196" s="58">
        <v>16</v>
      </c>
      <c r="G196" s="106">
        <f t="shared" si="0"/>
        <v>189470</v>
      </c>
      <c r="J196" s="50"/>
    </row>
    <row r="197" spans="2:10" ht="12.75" customHeight="1">
      <c r="B197" s="279"/>
      <c r="C197" s="281" t="s">
        <v>25</v>
      </c>
      <c r="D197" s="282"/>
      <c r="E197" s="58" t="s">
        <v>2</v>
      </c>
      <c r="F197" s="58">
        <v>17</v>
      </c>
      <c r="G197" s="106">
        <f t="shared" si="0"/>
        <v>737</v>
      </c>
      <c r="J197" s="50"/>
    </row>
    <row r="198" spans="2:10" ht="12.75" customHeight="1">
      <c r="B198" s="279"/>
      <c r="C198" s="283"/>
      <c r="D198" s="284"/>
      <c r="E198" s="58" t="s">
        <v>3</v>
      </c>
      <c r="F198" s="58">
        <v>18</v>
      </c>
      <c r="G198" s="106">
        <f t="shared" si="0"/>
        <v>70094</v>
      </c>
      <c r="J198" s="50"/>
    </row>
    <row r="199" spans="2:10" ht="12.75" customHeight="1">
      <c r="B199" s="279"/>
      <c r="C199" s="281" t="s">
        <v>26</v>
      </c>
      <c r="D199" s="282"/>
      <c r="E199" s="58" t="s">
        <v>2</v>
      </c>
      <c r="F199" s="58">
        <v>19</v>
      </c>
      <c r="G199" s="106">
        <f t="shared" si="0"/>
        <v>70</v>
      </c>
      <c r="J199" s="50"/>
    </row>
    <row r="200" spans="2:10" ht="12.75" customHeight="1">
      <c r="B200" s="280"/>
      <c r="C200" s="288"/>
      <c r="D200" s="289"/>
      <c r="E200" s="58" t="s">
        <v>3</v>
      </c>
      <c r="F200" s="58">
        <v>20</v>
      </c>
      <c r="G200" s="106">
        <f t="shared" si="0"/>
        <v>6736</v>
      </c>
      <c r="J200" s="50"/>
    </row>
    <row r="201" spans="2:10" ht="12.75" customHeight="1">
      <c r="B201" s="154" t="s">
        <v>27</v>
      </c>
      <c r="C201" s="155"/>
      <c r="D201" s="156"/>
      <c r="E201" s="157" t="s">
        <v>2</v>
      </c>
      <c r="F201" s="157">
        <v>21</v>
      </c>
      <c r="G201" s="110">
        <f t="shared" si="0"/>
        <v>34868</v>
      </c>
      <c r="J201" s="50"/>
    </row>
    <row r="202" spans="2:10" ht="12.75" customHeight="1">
      <c r="B202" s="159" t="s">
        <v>28</v>
      </c>
      <c r="C202" s="160"/>
      <c r="D202" s="161"/>
      <c r="E202" s="157" t="s">
        <v>3</v>
      </c>
      <c r="F202" s="157">
        <v>22</v>
      </c>
      <c r="G202" s="110">
        <f t="shared" si="0"/>
        <v>82261</v>
      </c>
      <c r="J202" s="50"/>
    </row>
    <row r="206" spans="2:7" ht="12.75" customHeight="1">
      <c r="B206" s="79"/>
      <c r="C206" s="87"/>
      <c r="D206" s="88"/>
      <c r="E206" s="88"/>
      <c r="F206" s="88"/>
      <c r="G206" s="88"/>
    </row>
    <row r="207" spans="2:7" ht="12.75" customHeight="1">
      <c r="B207" s="79"/>
      <c r="C207" s="85"/>
      <c r="D207" s="86"/>
      <c r="E207" s="86"/>
      <c r="F207" s="86"/>
      <c r="G207" s="86"/>
    </row>
    <row r="208" spans="3:7" ht="12.75" customHeight="1">
      <c r="C208" s="87"/>
      <c r="D208" s="88"/>
      <c r="E208" s="88"/>
      <c r="F208" s="88"/>
      <c r="G208" s="88"/>
    </row>
    <row r="209" spans="3:7" ht="12.75" customHeight="1">
      <c r="C209" s="87"/>
      <c r="D209" s="88"/>
      <c r="E209" s="88"/>
      <c r="F209" s="88"/>
      <c r="G209" s="88"/>
    </row>
    <row r="210" spans="3:7" ht="12.75" customHeight="1">
      <c r="C210" s="87"/>
      <c r="D210" s="88"/>
      <c r="E210" s="88"/>
      <c r="F210" s="88"/>
      <c r="G210" s="88"/>
    </row>
    <row r="211" spans="3:7" ht="12.75" customHeight="1">
      <c r="C211" s="87"/>
      <c r="D211" s="88"/>
      <c r="E211" s="88"/>
      <c r="F211" s="88"/>
      <c r="G211" s="88"/>
    </row>
    <row r="212" spans="3:7" ht="12.75" customHeight="1">
      <c r="C212" s="84"/>
      <c r="D212" s="84"/>
      <c r="E212" s="84"/>
      <c r="F212" s="84"/>
      <c r="G212" s="84"/>
    </row>
    <row r="213" spans="3:7" ht="12.75" customHeight="1">
      <c r="C213" s="84"/>
      <c r="D213" s="84"/>
      <c r="E213" s="84"/>
      <c r="F213" s="84"/>
      <c r="G213" s="84"/>
    </row>
    <row r="225" spans="6:7" s="3" customFormat="1" ht="12.75" customHeight="1">
      <c r="F225" s="45"/>
      <c r="G225" s="46"/>
    </row>
    <row r="226" spans="2:7" ht="12.75" customHeight="1">
      <c r="B226" s="290" t="s">
        <v>150</v>
      </c>
      <c r="C226" s="291"/>
      <c r="D226" s="291"/>
      <c r="E226" s="291"/>
      <c r="F226" s="291"/>
      <c r="G226" s="291"/>
    </row>
    <row r="227" spans="2:7" ht="12.75" customHeight="1">
      <c r="B227" s="290" t="s">
        <v>65</v>
      </c>
      <c r="C227" s="291"/>
      <c r="D227" s="291"/>
      <c r="E227" s="291"/>
      <c r="F227" s="291"/>
      <c r="G227" s="291"/>
    </row>
    <row r="228" spans="2:7" ht="12.75" customHeight="1">
      <c r="B228" s="292" t="s">
        <v>164</v>
      </c>
      <c r="C228" s="291"/>
      <c r="D228" s="291"/>
      <c r="E228" s="291"/>
      <c r="F228" s="291"/>
      <c r="G228" s="291"/>
    </row>
    <row r="229" spans="2:7" ht="12.75" customHeight="1">
      <c r="B229" s="77"/>
      <c r="C229" s="78"/>
      <c r="D229" s="78"/>
      <c r="E229" s="78"/>
      <c r="F229" s="78"/>
      <c r="G229" s="78"/>
    </row>
    <row r="230" spans="2:7" ht="12.75" customHeight="1">
      <c r="B230" s="77"/>
      <c r="C230" s="78"/>
      <c r="D230" s="78"/>
      <c r="E230" s="78"/>
      <c r="F230" s="78"/>
      <c r="G230" s="78"/>
    </row>
    <row r="231" spans="2:4" ht="12.75" customHeight="1">
      <c r="B231" s="165" t="s">
        <v>10</v>
      </c>
      <c r="C231" s="166"/>
      <c r="D231" s="165" t="s">
        <v>154</v>
      </c>
    </row>
    <row r="235" spans="4:7" ht="12.75" customHeight="1">
      <c r="D235" s="47"/>
      <c r="G235" s="51" t="s">
        <v>132</v>
      </c>
    </row>
    <row r="236" ht="12.75" customHeight="1">
      <c r="G236" s="51"/>
    </row>
    <row r="237" spans="2:10" ht="12.75" customHeight="1">
      <c r="B237" s="52" t="s">
        <v>151</v>
      </c>
      <c r="C237" s="53"/>
      <c r="D237" s="54"/>
      <c r="E237" s="58" t="s">
        <v>2</v>
      </c>
      <c r="F237" s="58">
        <v>1</v>
      </c>
      <c r="G237" s="31">
        <f>SUM(G241+G257)</f>
        <v>1507</v>
      </c>
      <c r="J237" s="50"/>
    </row>
    <row r="238" spans="2:10" ht="12.75" customHeight="1">
      <c r="B238" s="55" t="s">
        <v>13</v>
      </c>
      <c r="C238" s="56"/>
      <c r="D238" s="57"/>
      <c r="E238" s="58" t="s">
        <v>3</v>
      </c>
      <c r="F238" s="58">
        <v>2</v>
      </c>
      <c r="G238" s="31">
        <f>SUM(G242+G258)</f>
        <v>30465</v>
      </c>
      <c r="J238" s="50"/>
    </row>
    <row r="239" spans="2:10" ht="12.75" customHeight="1">
      <c r="B239" s="281" t="s">
        <v>14</v>
      </c>
      <c r="C239" s="293"/>
      <c r="D239" s="282"/>
      <c r="E239" s="58" t="s">
        <v>2</v>
      </c>
      <c r="F239" s="58">
        <v>3</v>
      </c>
      <c r="G239" s="59">
        <v>1390</v>
      </c>
      <c r="J239" s="50"/>
    </row>
    <row r="240" spans="2:10" ht="12.75" customHeight="1">
      <c r="B240" s="283"/>
      <c r="C240" s="294"/>
      <c r="D240" s="284"/>
      <c r="E240" s="58" t="s">
        <v>3</v>
      </c>
      <c r="F240" s="58">
        <v>4</v>
      </c>
      <c r="G240" s="59">
        <v>5122</v>
      </c>
      <c r="J240" s="50"/>
    </row>
    <row r="241" spans="2:10" ht="12.75" customHeight="1">
      <c r="B241" s="52" t="s">
        <v>15</v>
      </c>
      <c r="C241" s="53"/>
      <c r="D241" s="54"/>
      <c r="E241" s="58" t="s">
        <v>2</v>
      </c>
      <c r="F241" s="58">
        <v>5</v>
      </c>
      <c r="G241" s="31">
        <f>G243+G249+G251+G253+G255</f>
        <v>1103</v>
      </c>
      <c r="J241" s="50"/>
    </row>
    <row r="242" spans="2:10" ht="12.75" customHeight="1">
      <c r="B242" s="55" t="s">
        <v>16</v>
      </c>
      <c r="C242" s="56"/>
      <c r="D242" s="57"/>
      <c r="E242" s="58" t="s">
        <v>3</v>
      </c>
      <c r="F242" s="58">
        <v>6</v>
      </c>
      <c r="G242" s="31">
        <f>G244+G250+G252+G254+G256</f>
        <v>29954</v>
      </c>
      <c r="J242" s="50"/>
    </row>
    <row r="243" spans="2:10" ht="12.75" customHeight="1">
      <c r="B243" s="278" t="s">
        <v>17</v>
      </c>
      <c r="C243" s="281" t="s">
        <v>18</v>
      </c>
      <c r="D243" s="282"/>
      <c r="E243" s="58" t="s">
        <v>2</v>
      </c>
      <c r="F243" s="58">
        <v>7</v>
      </c>
      <c r="G243" s="59">
        <v>997</v>
      </c>
      <c r="J243" s="50"/>
    </row>
    <row r="244" spans="2:10" ht="12.75" customHeight="1">
      <c r="B244" s="279"/>
      <c r="C244" s="283"/>
      <c r="D244" s="284"/>
      <c r="E244" s="58" t="s">
        <v>3</v>
      </c>
      <c r="F244" s="58">
        <v>8</v>
      </c>
      <c r="G244" s="59">
        <v>4881</v>
      </c>
      <c r="J244" s="50"/>
    </row>
    <row r="245" spans="2:10" ht="12.75" customHeight="1">
      <c r="B245" s="279"/>
      <c r="C245" s="285" t="s">
        <v>19</v>
      </c>
      <c r="D245" s="60" t="s">
        <v>148</v>
      </c>
      <c r="E245" s="58" t="s">
        <v>2</v>
      </c>
      <c r="F245" s="58">
        <v>9</v>
      </c>
      <c r="G245" s="59">
        <v>640</v>
      </c>
      <c r="J245" s="50"/>
    </row>
    <row r="246" spans="2:10" ht="12.75" customHeight="1">
      <c r="B246" s="279"/>
      <c r="C246" s="286"/>
      <c r="D246" s="61" t="s">
        <v>20</v>
      </c>
      <c r="E246" s="58" t="s">
        <v>3</v>
      </c>
      <c r="F246" s="58">
        <v>10</v>
      </c>
      <c r="G246" s="59">
        <v>4415</v>
      </c>
      <c r="J246" s="50"/>
    </row>
    <row r="247" spans="2:10" ht="12.75" customHeight="1">
      <c r="B247" s="279"/>
      <c r="C247" s="286"/>
      <c r="D247" s="60" t="s">
        <v>149</v>
      </c>
      <c r="E247" s="58" t="s">
        <v>2</v>
      </c>
      <c r="F247" s="58">
        <v>11</v>
      </c>
      <c r="G247" s="59">
        <v>18</v>
      </c>
      <c r="J247" s="50"/>
    </row>
    <row r="248" spans="2:10" ht="12.75" customHeight="1">
      <c r="B248" s="279"/>
      <c r="C248" s="287"/>
      <c r="D248" s="61" t="s">
        <v>21</v>
      </c>
      <c r="E248" s="58" t="s">
        <v>3</v>
      </c>
      <c r="F248" s="58">
        <v>12</v>
      </c>
      <c r="G248" s="59">
        <v>23</v>
      </c>
      <c r="J248" s="50"/>
    </row>
    <row r="249" spans="2:10" ht="12.75" customHeight="1">
      <c r="B249" s="279"/>
      <c r="C249" s="281" t="s">
        <v>22</v>
      </c>
      <c r="D249" s="282"/>
      <c r="E249" s="58" t="s">
        <v>2</v>
      </c>
      <c r="F249" s="58">
        <v>13</v>
      </c>
      <c r="G249" s="59">
        <v>57</v>
      </c>
      <c r="J249" s="50"/>
    </row>
    <row r="250" spans="2:10" ht="12.75" customHeight="1">
      <c r="B250" s="279"/>
      <c r="C250" s="283" t="s">
        <v>23</v>
      </c>
      <c r="D250" s="284"/>
      <c r="E250" s="58" t="s">
        <v>3</v>
      </c>
      <c r="F250" s="58">
        <v>14</v>
      </c>
      <c r="G250" s="59">
        <v>12314</v>
      </c>
      <c r="J250" s="50"/>
    </row>
    <row r="251" spans="2:10" ht="12.75" customHeight="1">
      <c r="B251" s="279"/>
      <c r="C251" s="281" t="s">
        <v>24</v>
      </c>
      <c r="D251" s="282"/>
      <c r="E251" s="58" t="s">
        <v>2</v>
      </c>
      <c r="F251" s="58">
        <v>15</v>
      </c>
      <c r="G251" s="59">
        <v>21</v>
      </c>
      <c r="J251" s="50"/>
    </row>
    <row r="252" spans="2:10" ht="12.75" customHeight="1">
      <c r="B252" s="279"/>
      <c r="C252" s="283"/>
      <c r="D252" s="284"/>
      <c r="E252" s="58" t="s">
        <v>3</v>
      </c>
      <c r="F252" s="58">
        <v>16</v>
      </c>
      <c r="G252" s="107">
        <v>12324</v>
      </c>
      <c r="J252" s="50"/>
    </row>
    <row r="253" spans="2:10" ht="12.75" customHeight="1">
      <c r="B253" s="279"/>
      <c r="C253" s="281" t="s">
        <v>25</v>
      </c>
      <c r="D253" s="282"/>
      <c r="E253" s="58" t="s">
        <v>2</v>
      </c>
      <c r="F253" s="58">
        <v>17</v>
      </c>
      <c r="G253" s="59">
        <v>27</v>
      </c>
      <c r="J253" s="50"/>
    </row>
    <row r="254" spans="2:10" ht="12.75" customHeight="1">
      <c r="B254" s="279"/>
      <c r="C254" s="283"/>
      <c r="D254" s="284"/>
      <c r="E254" s="58" t="s">
        <v>3</v>
      </c>
      <c r="F254" s="58">
        <v>18</v>
      </c>
      <c r="G254" s="59">
        <v>406</v>
      </c>
      <c r="J254" s="50"/>
    </row>
    <row r="255" spans="2:10" ht="12.75" customHeight="1">
      <c r="B255" s="279"/>
      <c r="C255" s="281" t="s">
        <v>26</v>
      </c>
      <c r="D255" s="282"/>
      <c r="E255" s="58" t="s">
        <v>2</v>
      </c>
      <c r="F255" s="58">
        <v>19</v>
      </c>
      <c r="G255" s="59">
        <v>1</v>
      </c>
      <c r="J255" s="50"/>
    </row>
    <row r="256" spans="2:10" ht="12.75" customHeight="1">
      <c r="B256" s="280"/>
      <c r="C256" s="288"/>
      <c r="D256" s="289"/>
      <c r="E256" s="58" t="s">
        <v>3</v>
      </c>
      <c r="F256" s="58">
        <v>20</v>
      </c>
      <c r="G256" s="59">
        <v>29</v>
      </c>
      <c r="J256" s="50"/>
    </row>
    <row r="257" spans="2:10" ht="12.75" customHeight="1">
      <c r="B257" s="154" t="s">
        <v>27</v>
      </c>
      <c r="C257" s="155"/>
      <c r="D257" s="156"/>
      <c r="E257" s="157" t="s">
        <v>2</v>
      </c>
      <c r="F257" s="157">
        <v>21</v>
      </c>
      <c r="G257" s="158">
        <v>404</v>
      </c>
      <c r="J257" s="50"/>
    </row>
    <row r="258" spans="2:10" ht="12.75" customHeight="1">
      <c r="B258" s="159" t="s">
        <v>28</v>
      </c>
      <c r="C258" s="160"/>
      <c r="D258" s="161"/>
      <c r="E258" s="157" t="s">
        <v>3</v>
      </c>
      <c r="F258" s="157">
        <v>22</v>
      </c>
      <c r="G258" s="158">
        <v>511</v>
      </c>
      <c r="J258" s="50"/>
    </row>
    <row r="262" spans="2:7" ht="12.75" customHeight="1">
      <c r="B262" s="79"/>
      <c r="C262" s="87"/>
      <c r="D262" s="88"/>
      <c r="E262" s="88"/>
      <c r="F262" s="88"/>
      <c r="G262" s="88"/>
    </row>
    <row r="263" spans="2:7" ht="12.75" customHeight="1">
      <c r="B263" s="79"/>
      <c r="C263" s="85"/>
      <c r="D263" s="86"/>
      <c r="E263" s="86"/>
      <c r="F263" s="86"/>
      <c r="G263" s="86"/>
    </row>
    <row r="264" spans="3:7" ht="12.75" customHeight="1">
      <c r="C264" s="87"/>
      <c r="D264" s="88"/>
      <c r="E264" s="88"/>
      <c r="F264" s="88"/>
      <c r="G264" s="88"/>
    </row>
    <row r="265" spans="3:7" ht="12.75" customHeight="1">
      <c r="C265" s="87"/>
      <c r="D265" s="88"/>
      <c r="E265" s="88"/>
      <c r="F265" s="88"/>
      <c r="G265" s="88"/>
    </row>
    <row r="266" spans="3:7" ht="12.75" customHeight="1">
      <c r="C266" s="87"/>
      <c r="D266" s="88"/>
      <c r="E266" s="88"/>
      <c r="F266" s="88"/>
      <c r="G266" s="88"/>
    </row>
    <row r="267" spans="3:7" ht="12.75" customHeight="1">
      <c r="C267" s="87"/>
      <c r="D267" s="88"/>
      <c r="E267" s="88"/>
      <c r="F267" s="88"/>
      <c r="G267" s="88"/>
    </row>
    <row r="268" spans="3:7" ht="12.75" customHeight="1">
      <c r="C268" s="84"/>
      <c r="D268" s="84"/>
      <c r="E268" s="84"/>
      <c r="F268" s="84"/>
      <c r="G268" s="84"/>
    </row>
    <row r="269" spans="3:7" ht="12.75" customHeight="1">
      <c r="C269" s="84"/>
      <c r="D269" s="84"/>
      <c r="E269" s="84"/>
      <c r="F269" s="84"/>
      <c r="G269" s="84"/>
    </row>
    <row r="281" spans="6:7" s="3" customFormat="1" ht="12.75" customHeight="1">
      <c r="F281" s="45"/>
      <c r="G281" s="46"/>
    </row>
    <row r="282" spans="2:7" ht="12.75" customHeight="1">
      <c r="B282" s="290" t="s">
        <v>150</v>
      </c>
      <c r="C282" s="291"/>
      <c r="D282" s="291"/>
      <c r="E282" s="291"/>
      <c r="F282" s="291"/>
      <c r="G282" s="291"/>
    </row>
    <row r="283" spans="2:7" ht="12.75" customHeight="1">
      <c r="B283" s="290" t="s">
        <v>65</v>
      </c>
      <c r="C283" s="291"/>
      <c r="D283" s="291"/>
      <c r="E283" s="291"/>
      <c r="F283" s="291"/>
      <c r="G283" s="291"/>
    </row>
    <row r="284" spans="2:7" ht="12.75" customHeight="1">
      <c r="B284" s="292" t="s">
        <v>164</v>
      </c>
      <c r="C284" s="291"/>
      <c r="D284" s="291"/>
      <c r="E284" s="291"/>
      <c r="F284" s="291"/>
      <c r="G284" s="291"/>
    </row>
    <row r="285" spans="2:7" ht="12.75" customHeight="1">
      <c r="B285" s="77"/>
      <c r="C285" s="78"/>
      <c r="D285" s="78"/>
      <c r="E285" s="78"/>
      <c r="F285" s="78"/>
      <c r="G285" s="78"/>
    </row>
    <row r="286" spans="2:7" ht="12.75" customHeight="1">
      <c r="B286" s="77"/>
      <c r="C286" s="78"/>
      <c r="D286" s="78"/>
      <c r="E286" s="78"/>
      <c r="F286" s="78"/>
      <c r="G286" s="78"/>
    </row>
    <row r="287" spans="2:4" ht="12.75" customHeight="1">
      <c r="B287" s="8" t="s">
        <v>10</v>
      </c>
      <c r="D287" s="8" t="s">
        <v>86</v>
      </c>
    </row>
    <row r="291" spans="4:7" ht="12.75" customHeight="1">
      <c r="D291" s="47"/>
      <c r="G291" s="51" t="s">
        <v>133</v>
      </c>
    </row>
    <row r="292" ht="12.75" customHeight="1">
      <c r="G292" s="51"/>
    </row>
    <row r="293" spans="2:10" ht="12.75" customHeight="1">
      <c r="B293" s="52" t="s">
        <v>151</v>
      </c>
      <c r="C293" s="53"/>
      <c r="D293" s="54"/>
      <c r="E293" s="58" t="s">
        <v>2</v>
      </c>
      <c r="F293" s="58">
        <v>1</v>
      </c>
      <c r="G293" s="31">
        <f>SUM(G297+G313)</f>
        <v>100289</v>
      </c>
      <c r="J293" s="50"/>
    </row>
    <row r="294" spans="2:10" ht="12.75" customHeight="1">
      <c r="B294" s="55" t="s">
        <v>13</v>
      </c>
      <c r="C294" s="56"/>
      <c r="D294" s="57"/>
      <c r="E294" s="58" t="s">
        <v>3</v>
      </c>
      <c r="F294" s="58">
        <v>2</v>
      </c>
      <c r="G294" s="31">
        <f>SUM(G298+G314)</f>
        <v>1044177</v>
      </c>
      <c r="J294" s="50"/>
    </row>
    <row r="295" spans="2:10" ht="12.75" customHeight="1">
      <c r="B295" s="281" t="s">
        <v>14</v>
      </c>
      <c r="C295" s="293"/>
      <c r="D295" s="282"/>
      <c r="E295" s="58" t="s">
        <v>2</v>
      </c>
      <c r="F295" s="58">
        <v>3</v>
      </c>
      <c r="G295" s="106">
        <f>G183+G239</f>
        <v>97631</v>
      </c>
      <c r="J295" s="50"/>
    </row>
    <row r="296" spans="2:10" ht="12.75" customHeight="1">
      <c r="B296" s="283"/>
      <c r="C296" s="294"/>
      <c r="D296" s="284"/>
      <c r="E296" s="58" t="s">
        <v>3</v>
      </c>
      <c r="F296" s="58">
        <v>4</v>
      </c>
      <c r="G296" s="106">
        <f>G184+G240</f>
        <v>251121</v>
      </c>
      <c r="J296" s="50"/>
    </row>
    <row r="297" spans="2:10" ht="12.75" customHeight="1">
      <c r="B297" s="52" t="s">
        <v>15</v>
      </c>
      <c r="C297" s="53"/>
      <c r="D297" s="54"/>
      <c r="E297" s="58" t="s">
        <v>2</v>
      </c>
      <c r="F297" s="58">
        <v>5</v>
      </c>
      <c r="G297" s="31">
        <f>G299+G305+G307+G309+G311</f>
        <v>65017</v>
      </c>
      <c r="J297" s="50"/>
    </row>
    <row r="298" spans="2:10" ht="12.75" customHeight="1">
      <c r="B298" s="55" t="s">
        <v>16</v>
      </c>
      <c r="C298" s="56"/>
      <c r="D298" s="57"/>
      <c r="E298" s="58" t="s">
        <v>3</v>
      </c>
      <c r="F298" s="58">
        <v>6</v>
      </c>
      <c r="G298" s="31">
        <f>G300+G306+G308+G310+G312</f>
        <v>961405</v>
      </c>
      <c r="J298" s="50"/>
    </row>
    <row r="299" spans="2:10" ht="12.75" customHeight="1">
      <c r="B299" s="278" t="s">
        <v>17</v>
      </c>
      <c r="C299" s="281" t="s">
        <v>18</v>
      </c>
      <c r="D299" s="282"/>
      <c r="E299" s="58" t="s">
        <v>2</v>
      </c>
      <c r="F299" s="58">
        <v>7</v>
      </c>
      <c r="G299" s="106">
        <f aca="true" t="shared" si="1" ref="G299:G314">G187+G243</f>
        <v>60032</v>
      </c>
      <c r="J299" s="50"/>
    </row>
    <row r="300" spans="2:10" ht="12.75" customHeight="1">
      <c r="B300" s="279"/>
      <c r="C300" s="283"/>
      <c r="D300" s="284"/>
      <c r="E300" s="58" t="s">
        <v>3</v>
      </c>
      <c r="F300" s="58">
        <v>8</v>
      </c>
      <c r="G300" s="106">
        <f t="shared" si="1"/>
        <v>179979</v>
      </c>
      <c r="J300" s="50"/>
    </row>
    <row r="301" spans="2:10" ht="12.75" customHeight="1">
      <c r="B301" s="279"/>
      <c r="C301" s="285" t="s">
        <v>19</v>
      </c>
      <c r="D301" s="60" t="s">
        <v>148</v>
      </c>
      <c r="E301" s="58" t="s">
        <v>2</v>
      </c>
      <c r="F301" s="58">
        <v>9</v>
      </c>
      <c r="G301" s="106">
        <f t="shared" si="1"/>
        <v>3609</v>
      </c>
      <c r="J301" s="50"/>
    </row>
    <row r="302" spans="2:10" ht="12.75" customHeight="1">
      <c r="B302" s="279"/>
      <c r="C302" s="286"/>
      <c r="D302" s="61" t="s">
        <v>20</v>
      </c>
      <c r="E302" s="58" t="s">
        <v>3</v>
      </c>
      <c r="F302" s="58">
        <v>10</v>
      </c>
      <c r="G302" s="106">
        <f t="shared" si="1"/>
        <v>63267</v>
      </c>
      <c r="J302" s="50"/>
    </row>
    <row r="303" spans="2:10" ht="12.75" customHeight="1">
      <c r="B303" s="279"/>
      <c r="C303" s="286"/>
      <c r="D303" s="60" t="s">
        <v>149</v>
      </c>
      <c r="E303" s="58" t="s">
        <v>2</v>
      </c>
      <c r="F303" s="58">
        <v>11</v>
      </c>
      <c r="G303" s="106">
        <f t="shared" si="1"/>
        <v>51</v>
      </c>
      <c r="J303" s="50"/>
    </row>
    <row r="304" spans="2:10" ht="12.75" customHeight="1">
      <c r="B304" s="279"/>
      <c r="C304" s="287"/>
      <c r="D304" s="61" t="s">
        <v>21</v>
      </c>
      <c r="E304" s="58" t="s">
        <v>3</v>
      </c>
      <c r="F304" s="58">
        <v>12</v>
      </c>
      <c r="G304" s="106">
        <f t="shared" si="1"/>
        <v>564</v>
      </c>
      <c r="J304" s="50"/>
    </row>
    <row r="305" spans="2:10" ht="12.75" customHeight="1">
      <c r="B305" s="279"/>
      <c r="C305" s="281" t="s">
        <v>22</v>
      </c>
      <c r="D305" s="282"/>
      <c r="E305" s="58" t="s">
        <v>2</v>
      </c>
      <c r="F305" s="58">
        <v>13</v>
      </c>
      <c r="G305" s="106">
        <f t="shared" si="1"/>
        <v>3674</v>
      </c>
      <c r="J305" s="50"/>
    </row>
    <row r="306" spans="2:10" ht="12.75" customHeight="1">
      <c r="B306" s="279"/>
      <c r="C306" s="283" t="s">
        <v>23</v>
      </c>
      <c r="D306" s="284"/>
      <c r="E306" s="58" t="s">
        <v>3</v>
      </c>
      <c r="F306" s="58">
        <v>14</v>
      </c>
      <c r="G306" s="106">
        <f t="shared" si="1"/>
        <v>502367</v>
      </c>
      <c r="J306" s="50"/>
    </row>
    <row r="307" spans="2:10" ht="12.75" customHeight="1">
      <c r="B307" s="279"/>
      <c r="C307" s="281" t="s">
        <v>24</v>
      </c>
      <c r="D307" s="282"/>
      <c r="E307" s="58" t="s">
        <v>2</v>
      </c>
      <c r="F307" s="58">
        <v>15</v>
      </c>
      <c r="G307" s="106">
        <f t="shared" si="1"/>
        <v>476</v>
      </c>
      <c r="J307" s="50"/>
    </row>
    <row r="308" spans="2:10" ht="12.75" customHeight="1">
      <c r="B308" s="279"/>
      <c r="C308" s="283"/>
      <c r="D308" s="284"/>
      <c r="E308" s="58" t="s">
        <v>3</v>
      </c>
      <c r="F308" s="58">
        <v>16</v>
      </c>
      <c r="G308" s="106">
        <f t="shared" si="1"/>
        <v>201794</v>
      </c>
      <c r="J308" s="50"/>
    </row>
    <row r="309" spans="2:10" ht="12.75" customHeight="1">
      <c r="B309" s="279"/>
      <c r="C309" s="281" t="s">
        <v>25</v>
      </c>
      <c r="D309" s="282"/>
      <c r="E309" s="58" t="s">
        <v>2</v>
      </c>
      <c r="F309" s="58">
        <v>17</v>
      </c>
      <c r="G309" s="106">
        <f t="shared" si="1"/>
        <v>764</v>
      </c>
      <c r="J309" s="50"/>
    </row>
    <row r="310" spans="2:10" ht="12.75" customHeight="1">
      <c r="B310" s="279"/>
      <c r="C310" s="283"/>
      <c r="D310" s="284"/>
      <c r="E310" s="58" t="s">
        <v>3</v>
      </c>
      <c r="F310" s="58">
        <v>18</v>
      </c>
      <c r="G310" s="106">
        <f t="shared" si="1"/>
        <v>70500</v>
      </c>
      <c r="J310" s="50"/>
    </row>
    <row r="311" spans="2:10" ht="12.75" customHeight="1">
      <c r="B311" s="279"/>
      <c r="C311" s="281" t="s">
        <v>26</v>
      </c>
      <c r="D311" s="282"/>
      <c r="E311" s="58" t="s">
        <v>2</v>
      </c>
      <c r="F311" s="58">
        <v>19</v>
      </c>
      <c r="G311" s="106">
        <f t="shared" si="1"/>
        <v>71</v>
      </c>
      <c r="J311" s="50"/>
    </row>
    <row r="312" spans="2:10" ht="12.75" customHeight="1">
      <c r="B312" s="280"/>
      <c r="C312" s="288"/>
      <c r="D312" s="289"/>
      <c r="E312" s="58" t="s">
        <v>3</v>
      </c>
      <c r="F312" s="58">
        <v>20</v>
      </c>
      <c r="G312" s="106">
        <f t="shared" si="1"/>
        <v>6765</v>
      </c>
      <c r="J312" s="50"/>
    </row>
    <row r="313" spans="2:10" ht="12.75" customHeight="1">
      <c r="B313" s="154" t="s">
        <v>27</v>
      </c>
      <c r="C313" s="155"/>
      <c r="D313" s="156"/>
      <c r="E313" s="157" t="s">
        <v>2</v>
      </c>
      <c r="F313" s="157">
        <v>21</v>
      </c>
      <c r="G313" s="110">
        <f t="shared" si="1"/>
        <v>35272</v>
      </c>
      <c r="J313" s="205"/>
    </row>
    <row r="314" spans="2:10" ht="12.75" customHeight="1">
      <c r="B314" s="159" t="s">
        <v>28</v>
      </c>
      <c r="C314" s="160"/>
      <c r="D314" s="161"/>
      <c r="E314" s="157" t="s">
        <v>3</v>
      </c>
      <c r="F314" s="157">
        <v>22</v>
      </c>
      <c r="G314" s="110">
        <f t="shared" si="1"/>
        <v>82772</v>
      </c>
      <c r="J314" s="205"/>
    </row>
    <row r="318" spans="2:7" ht="12.75" customHeight="1">
      <c r="B318" s="79"/>
      <c r="C318" s="87"/>
      <c r="D318" s="88"/>
      <c r="E318" s="88"/>
      <c r="F318" s="88"/>
      <c r="G318" s="88"/>
    </row>
    <row r="319" spans="2:7" ht="12.75" customHeight="1">
      <c r="B319" s="79"/>
      <c r="C319" s="85"/>
      <c r="D319" s="86"/>
      <c r="E319" s="86"/>
      <c r="F319" s="86"/>
      <c r="G319" s="86"/>
    </row>
    <row r="320" spans="3:7" ht="12.75" customHeight="1">
      <c r="C320" s="87"/>
      <c r="D320" s="88"/>
      <c r="E320" s="88"/>
      <c r="F320" s="88"/>
      <c r="G320" s="88"/>
    </row>
    <row r="321" spans="3:7" ht="12.75" customHeight="1">
      <c r="C321" s="87"/>
      <c r="D321" s="88"/>
      <c r="E321" s="88"/>
      <c r="F321" s="88"/>
      <c r="G321" s="88"/>
    </row>
    <row r="322" spans="3:7" ht="12.75" customHeight="1">
      <c r="C322" s="87"/>
      <c r="D322" s="88"/>
      <c r="E322" s="88"/>
      <c r="F322" s="88"/>
      <c r="G322" s="88"/>
    </row>
    <row r="323" spans="3:7" ht="12.75" customHeight="1">
      <c r="C323" s="87"/>
      <c r="D323" s="88"/>
      <c r="E323" s="88"/>
      <c r="F323" s="88"/>
      <c r="G323" s="88"/>
    </row>
    <row r="324" spans="3:7" ht="12.75" customHeight="1">
      <c r="C324" s="84"/>
      <c r="D324" s="84"/>
      <c r="E324" s="84"/>
      <c r="F324" s="84"/>
      <c r="G324" s="84"/>
    </row>
    <row r="325" spans="3:7" ht="12.75" customHeight="1">
      <c r="C325" s="84"/>
      <c r="D325" s="84"/>
      <c r="E325" s="84"/>
      <c r="F325" s="84"/>
      <c r="G325" s="84"/>
    </row>
  </sheetData>
  <sheetProtection/>
  <mergeCells count="72">
    <mergeCell ref="C29:D30"/>
    <mergeCell ref="C31:D32"/>
    <mergeCell ref="B58:G58"/>
    <mergeCell ref="B59:G59"/>
    <mergeCell ref="B60:G60"/>
    <mergeCell ref="B71:D72"/>
    <mergeCell ref="B2:G2"/>
    <mergeCell ref="B3:G3"/>
    <mergeCell ref="B4:G4"/>
    <mergeCell ref="B15:D16"/>
    <mergeCell ref="B19:B32"/>
    <mergeCell ref="C19:D20"/>
    <mergeCell ref="C21:C24"/>
    <mergeCell ref="C25:D25"/>
    <mergeCell ref="C26:D26"/>
    <mergeCell ref="C27:D28"/>
    <mergeCell ref="B75:B88"/>
    <mergeCell ref="C75:D76"/>
    <mergeCell ref="C77:C80"/>
    <mergeCell ref="C81:D81"/>
    <mergeCell ref="C82:D82"/>
    <mergeCell ref="C83:D84"/>
    <mergeCell ref="C85:D86"/>
    <mergeCell ref="C87:D88"/>
    <mergeCell ref="B187:B200"/>
    <mergeCell ref="C187:D188"/>
    <mergeCell ref="C189:C192"/>
    <mergeCell ref="C193:D193"/>
    <mergeCell ref="C194:D194"/>
    <mergeCell ref="C195:D196"/>
    <mergeCell ref="C197:D198"/>
    <mergeCell ref="C199:D200"/>
    <mergeCell ref="B170:G170"/>
    <mergeCell ref="B171:G171"/>
    <mergeCell ref="B172:G172"/>
    <mergeCell ref="B183:D184"/>
    <mergeCell ref="B114:G114"/>
    <mergeCell ref="B115:G115"/>
    <mergeCell ref="B116:G116"/>
    <mergeCell ref="B127:D128"/>
    <mergeCell ref="B131:B144"/>
    <mergeCell ref="C131:D132"/>
    <mergeCell ref="C133:C136"/>
    <mergeCell ref="C137:D137"/>
    <mergeCell ref="C138:D138"/>
    <mergeCell ref="C139:D140"/>
    <mergeCell ref="C141:D142"/>
    <mergeCell ref="C143:D144"/>
    <mergeCell ref="C253:D254"/>
    <mergeCell ref="C255:D256"/>
    <mergeCell ref="B226:G226"/>
    <mergeCell ref="B227:G227"/>
    <mergeCell ref="B228:G228"/>
    <mergeCell ref="B239:D240"/>
    <mergeCell ref="B282:G282"/>
    <mergeCell ref="B283:G283"/>
    <mergeCell ref="B284:G284"/>
    <mergeCell ref="B295:D296"/>
    <mergeCell ref="B243:B256"/>
    <mergeCell ref="C243:D244"/>
    <mergeCell ref="C245:C248"/>
    <mergeCell ref="C249:D249"/>
    <mergeCell ref="C250:D250"/>
    <mergeCell ref="C251:D252"/>
    <mergeCell ref="B299:B312"/>
    <mergeCell ref="C299:D300"/>
    <mergeCell ref="C301:C304"/>
    <mergeCell ref="C305:D305"/>
    <mergeCell ref="C306:D306"/>
    <mergeCell ref="C307:D308"/>
    <mergeCell ref="C309:D310"/>
    <mergeCell ref="C311:D3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3"/>
  <sheetViews>
    <sheetView workbookViewId="0" topLeftCell="A284">
      <selection activeCell="G44" sqref="G44"/>
    </sheetView>
  </sheetViews>
  <sheetFormatPr defaultColWidth="9.140625" defaultRowHeight="12.75" customHeight="1"/>
  <cols>
    <col min="1" max="1" width="1.7109375" style="5" customWidth="1"/>
    <col min="2" max="2" width="7.421875" style="5" customWidth="1"/>
    <col min="3" max="3" width="5.140625" style="5" customWidth="1"/>
    <col min="4" max="4" width="36.28125" style="5" customWidth="1"/>
    <col min="5" max="5" width="4.28125" style="6" customWidth="1"/>
    <col min="6" max="6" width="12.7109375" style="18" customWidth="1"/>
    <col min="7" max="7" width="12.7109375" style="7" customWidth="1"/>
    <col min="8" max="8" width="1.7109375" style="5" customWidth="1"/>
    <col min="9" max="16384" width="9.140625" style="5" customWidth="1"/>
  </cols>
  <sheetData>
    <row r="2" spans="2:7" s="48" customFormat="1" ht="12.75" customHeight="1">
      <c r="B2" s="290" t="s">
        <v>66</v>
      </c>
      <c r="C2" s="291"/>
      <c r="D2" s="291"/>
      <c r="E2" s="291"/>
      <c r="F2" s="291"/>
      <c r="G2" s="291"/>
    </row>
    <row r="3" spans="2:7" s="48" customFormat="1" ht="12.75" customHeight="1">
      <c r="B3" s="290" t="s">
        <v>67</v>
      </c>
      <c r="C3" s="291"/>
      <c r="D3" s="291"/>
      <c r="E3" s="291"/>
      <c r="F3" s="291"/>
      <c r="G3" s="291"/>
    </row>
    <row r="4" spans="2:7" s="48" customFormat="1" ht="12.75" customHeight="1">
      <c r="B4" s="292" t="s">
        <v>164</v>
      </c>
      <c r="C4" s="291"/>
      <c r="D4" s="291"/>
      <c r="E4" s="291"/>
      <c r="F4" s="291"/>
      <c r="G4" s="291"/>
    </row>
    <row r="5" spans="2:7" s="48" customFormat="1" ht="12.75" customHeight="1">
      <c r="B5" s="77"/>
      <c r="C5" s="78"/>
      <c r="D5" s="78"/>
      <c r="E5" s="78"/>
      <c r="F5" s="78"/>
      <c r="G5" s="78"/>
    </row>
    <row r="6" spans="2:7" s="48" customFormat="1" ht="12.75" customHeight="1">
      <c r="B6" s="77"/>
      <c r="C6" s="78"/>
      <c r="D6" s="78"/>
      <c r="E6" s="78"/>
      <c r="F6" s="78"/>
      <c r="G6" s="78"/>
    </row>
    <row r="7" spans="2:7" s="48" customFormat="1" ht="12.75" customHeight="1">
      <c r="B7" s="8" t="s">
        <v>10</v>
      </c>
      <c r="C7" s="166"/>
      <c r="D7" s="165" t="s">
        <v>153</v>
      </c>
      <c r="F7" s="49"/>
      <c r="G7" s="50"/>
    </row>
    <row r="8" spans="6:7" s="48" customFormat="1" ht="12.75" customHeight="1">
      <c r="F8" s="49"/>
      <c r="G8" s="50"/>
    </row>
    <row r="9" spans="6:7" s="48" customFormat="1" ht="12.75" customHeight="1">
      <c r="F9" s="49"/>
      <c r="G9" s="50"/>
    </row>
    <row r="10" spans="6:7" s="48" customFormat="1" ht="12.75" customHeight="1">
      <c r="F10" s="49"/>
      <c r="G10" s="50"/>
    </row>
    <row r="11" spans="4:7" s="48" customFormat="1" ht="12.75" customHeight="1">
      <c r="D11" s="47"/>
      <c r="F11" s="49"/>
      <c r="G11" s="51" t="s">
        <v>122</v>
      </c>
    </row>
    <row r="13" spans="2:7" ht="12.75" customHeight="1">
      <c r="B13" s="314" t="s">
        <v>71</v>
      </c>
      <c r="C13" s="315"/>
      <c r="D13" s="310"/>
      <c r="E13" s="298" t="s">
        <v>72</v>
      </c>
      <c r="F13" s="67" t="s">
        <v>68</v>
      </c>
      <c r="G13" s="302" t="s">
        <v>70</v>
      </c>
    </row>
    <row r="14" spans="2:7" ht="12.75" customHeight="1">
      <c r="B14" s="316"/>
      <c r="C14" s="317"/>
      <c r="D14" s="318"/>
      <c r="E14" s="309"/>
      <c r="F14" s="80" t="s">
        <v>69</v>
      </c>
      <c r="G14" s="303"/>
    </row>
    <row r="15" spans="2:11" ht="12.75" customHeight="1">
      <c r="B15" s="9" t="s">
        <v>73</v>
      </c>
      <c r="C15" s="10"/>
      <c r="D15" s="11"/>
      <c r="E15" s="298">
        <v>1</v>
      </c>
      <c r="F15" s="305" t="s">
        <v>87</v>
      </c>
      <c r="G15" s="307">
        <f>SUM(G19+G21+G22)</f>
        <v>910565</v>
      </c>
      <c r="K15" s="7"/>
    </row>
    <row r="16" spans="2:11" ht="12.75" customHeight="1">
      <c r="B16" s="12" t="s">
        <v>74</v>
      </c>
      <c r="C16" s="13"/>
      <c r="D16" s="14"/>
      <c r="E16" s="299"/>
      <c r="F16" s="306"/>
      <c r="G16" s="308"/>
      <c r="K16" s="7"/>
    </row>
    <row r="17" spans="2:11" ht="12.75" customHeight="1">
      <c r="B17" s="12" t="s">
        <v>78</v>
      </c>
      <c r="C17" s="13"/>
      <c r="D17" s="14"/>
      <c r="E17" s="15">
        <v>2</v>
      </c>
      <c r="F17" s="32" t="s">
        <v>87</v>
      </c>
      <c r="G17" s="108">
        <f>G18+G21</f>
        <v>703312</v>
      </c>
      <c r="K17" s="7"/>
    </row>
    <row r="18" spans="2:11" ht="12.75" customHeight="1">
      <c r="B18" s="298" t="s">
        <v>29</v>
      </c>
      <c r="C18" s="10" t="s">
        <v>30</v>
      </c>
      <c r="D18" s="21"/>
      <c r="E18" s="16">
        <v>3</v>
      </c>
      <c r="F18" s="32" t="s">
        <v>87</v>
      </c>
      <c r="G18" s="108">
        <f>G19+G20</f>
        <v>685127</v>
      </c>
      <c r="K18" s="7"/>
    </row>
    <row r="19" spans="2:11" ht="12.75" customHeight="1">
      <c r="B19" s="309"/>
      <c r="C19" s="310" t="s">
        <v>29</v>
      </c>
      <c r="D19" s="14" t="s">
        <v>75</v>
      </c>
      <c r="E19" s="16">
        <v>4</v>
      </c>
      <c r="F19" s="32" t="s">
        <v>87</v>
      </c>
      <c r="G19" s="109">
        <v>674641</v>
      </c>
      <c r="K19" s="7"/>
    </row>
    <row r="20" spans="2:11" ht="12.75" customHeight="1">
      <c r="B20" s="309"/>
      <c r="C20" s="311"/>
      <c r="D20" s="14" t="s">
        <v>76</v>
      </c>
      <c r="E20" s="16">
        <v>5</v>
      </c>
      <c r="F20" s="32" t="s">
        <v>87</v>
      </c>
      <c r="G20" s="109">
        <v>10486</v>
      </c>
      <c r="K20" s="7"/>
    </row>
    <row r="21" spans="2:11" ht="12.75" customHeight="1">
      <c r="B21" s="299"/>
      <c r="C21" s="312" t="s">
        <v>147</v>
      </c>
      <c r="D21" s="313"/>
      <c r="E21" s="16">
        <v>6</v>
      </c>
      <c r="F21" s="32" t="s">
        <v>87</v>
      </c>
      <c r="G21" s="109">
        <v>18185</v>
      </c>
      <c r="K21" s="7"/>
    </row>
    <row r="22" spans="2:11" ht="12.75" customHeight="1">
      <c r="B22" s="20" t="s">
        <v>77</v>
      </c>
      <c r="C22" s="13"/>
      <c r="D22" s="21"/>
      <c r="E22" s="16">
        <v>7</v>
      </c>
      <c r="F22" s="31">
        <f>F23+F24</f>
        <v>40332</v>
      </c>
      <c r="G22" s="31">
        <f>G23+G24+G31</f>
        <v>217739</v>
      </c>
      <c r="J22" s="7"/>
      <c r="K22" s="7"/>
    </row>
    <row r="23" spans="2:11" ht="12.75" customHeight="1">
      <c r="B23" s="295" t="s">
        <v>29</v>
      </c>
      <c r="C23" s="9" t="s">
        <v>79</v>
      </c>
      <c r="D23" s="11"/>
      <c r="E23" s="19">
        <v>8</v>
      </c>
      <c r="F23" s="17">
        <v>6289</v>
      </c>
      <c r="G23" s="17">
        <v>28956</v>
      </c>
      <c r="J23" s="7"/>
      <c r="K23" s="7"/>
    </row>
    <row r="24" spans="2:11" ht="12.75" customHeight="1">
      <c r="B24" s="296"/>
      <c r="C24" s="9" t="s">
        <v>80</v>
      </c>
      <c r="D24" s="11"/>
      <c r="E24" s="298">
        <v>9</v>
      </c>
      <c r="F24" s="300">
        <f>F26+F27+F28+F29+F30</f>
        <v>34043</v>
      </c>
      <c r="G24" s="300">
        <f>G26+G27+G28+G29+G30</f>
        <v>78131</v>
      </c>
      <c r="J24" s="7"/>
      <c r="K24" s="7"/>
    </row>
    <row r="25" spans="2:11" ht="12.75" customHeight="1">
      <c r="B25" s="296"/>
      <c r="C25" s="12" t="s">
        <v>81</v>
      </c>
      <c r="D25" s="14"/>
      <c r="E25" s="299"/>
      <c r="F25" s="300"/>
      <c r="G25" s="300"/>
      <c r="J25" s="7"/>
      <c r="K25" s="7"/>
    </row>
    <row r="26" spans="2:11" ht="12.75" customHeight="1">
      <c r="B26" s="296"/>
      <c r="C26" s="295" t="s">
        <v>31</v>
      </c>
      <c r="D26" s="22" t="s">
        <v>32</v>
      </c>
      <c r="E26" s="16">
        <v>10</v>
      </c>
      <c r="F26" s="17">
        <v>33074</v>
      </c>
      <c r="G26" s="17">
        <v>64420</v>
      </c>
      <c r="J26" s="7"/>
      <c r="K26" s="7"/>
    </row>
    <row r="27" spans="2:11" ht="12.75" customHeight="1">
      <c r="B27" s="296"/>
      <c r="C27" s="296"/>
      <c r="D27" s="22" t="s">
        <v>82</v>
      </c>
      <c r="E27" s="16">
        <v>11</v>
      </c>
      <c r="F27" s="17">
        <v>465</v>
      </c>
      <c r="G27" s="17">
        <v>9588</v>
      </c>
      <c r="J27" s="7"/>
      <c r="K27" s="7"/>
    </row>
    <row r="28" spans="2:11" ht="12.75" customHeight="1">
      <c r="B28" s="296"/>
      <c r="C28" s="296"/>
      <c r="D28" s="22" t="s">
        <v>33</v>
      </c>
      <c r="E28" s="16">
        <v>12</v>
      </c>
      <c r="F28" s="17">
        <v>131</v>
      </c>
      <c r="G28" s="17">
        <v>1186</v>
      </c>
      <c r="J28" s="7"/>
      <c r="K28" s="7"/>
    </row>
    <row r="29" spans="2:11" ht="12.75" customHeight="1">
      <c r="B29" s="296"/>
      <c r="C29" s="296"/>
      <c r="D29" s="22" t="s">
        <v>34</v>
      </c>
      <c r="E29" s="16">
        <v>13</v>
      </c>
      <c r="F29" s="17">
        <v>335</v>
      </c>
      <c r="G29" s="17">
        <v>2414</v>
      </c>
      <c r="J29" s="7"/>
      <c r="K29" s="7"/>
    </row>
    <row r="30" spans="2:11" ht="12.75" customHeight="1">
      <c r="B30" s="296"/>
      <c r="C30" s="297"/>
      <c r="D30" s="22" t="s">
        <v>35</v>
      </c>
      <c r="E30" s="16">
        <v>14</v>
      </c>
      <c r="F30" s="17">
        <v>38</v>
      </c>
      <c r="G30" s="17">
        <v>523</v>
      </c>
      <c r="J30" s="7"/>
      <c r="K30" s="7"/>
    </row>
    <row r="31" spans="2:11" ht="12.75" customHeight="1">
      <c r="B31" s="296"/>
      <c r="C31" s="9" t="s">
        <v>36</v>
      </c>
      <c r="D31" s="11"/>
      <c r="E31" s="298">
        <v>15</v>
      </c>
      <c r="F31" s="302" t="s">
        <v>87</v>
      </c>
      <c r="G31" s="320">
        <v>110652</v>
      </c>
      <c r="K31" s="7"/>
    </row>
    <row r="32" spans="2:7" ht="12.75" customHeight="1">
      <c r="B32" s="297"/>
      <c r="C32" s="12" t="s">
        <v>83</v>
      </c>
      <c r="D32" s="14"/>
      <c r="E32" s="299"/>
      <c r="F32" s="303"/>
      <c r="G32" s="320"/>
    </row>
    <row r="33" spans="2:7" ht="12.75" customHeight="1">
      <c r="B33" s="92"/>
      <c r="C33" s="81"/>
      <c r="D33" s="81"/>
      <c r="E33" s="93"/>
      <c r="F33" s="94"/>
      <c r="G33" s="95"/>
    </row>
    <row r="35" spans="6:7" s="48" customFormat="1" ht="12.75" customHeight="1">
      <c r="F35" s="49"/>
      <c r="G35" s="50"/>
    </row>
    <row r="36" spans="6:7" s="48" customFormat="1" ht="12.75" customHeight="1">
      <c r="F36" s="49"/>
      <c r="G36" s="50"/>
    </row>
    <row r="37" spans="6:7" s="48" customFormat="1" ht="12.75" customHeight="1">
      <c r="F37" s="49"/>
      <c r="G37" s="50"/>
    </row>
    <row r="38" spans="6:7" s="48" customFormat="1" ht="12.75" customHeight="1">
      <c r="F38" s="49"/>
      <c r="G38" s="50"/>
    </row>
    <row r="39" spans="6:7" s="48" customFormat="1" ht="12.75" customHeight="1">
      <c r="F39" s="49"/>
      <c r="G39" s="50"/>
    </row>
    <row r="42" spans="5:7" ht="12.75" customHeight="1">
      <c r="E42" s="5"/>
      <c r="F42" s="5"/>
      <c r="G42" s="5"/>
    </row>
    <row r="43" spans="5:7" ht="12.75" customHeight="1">
      <c r="E43" s="5"/>
      <c r="F43" s="5"/>
      <c r="G43" s="5"/>
    </row>
    <row r="58" spans="2:7" s="48" customFormat="1" ht="12.75" customHeight="1">
      <c r="B58" s="290" t="s">
        <v>66</v>
      </c>
      <c r="C58" s="291"/>
      <c r="D58" s="291"/>
      <c r="E58" s="291"/>
      <c r="F58" s="291"/>
      <c r="G58" s="291"/>
    </row>
    <row r="59" spans="2:7" s="48" customFormat="1" ht="12.75" customHeight="1">
      <c r="B59" s="290" t="s">
        <v>67</v>
      </c>
      <c r="C59" s="291"/>
      <c r="D59" s="291"/>
      <c r="E59" s="291"/>
      <c r="F59" s="291"/>
      <c r="G59" s="291"/>
    </row>
    <row r="60" spans="2:7" s="48" customFormat="1" ht="12.75" customHeight="1">
      <c r="B60" s="292" t="s">
        <v>164</v>
      </c>
      <c r="C60" s="291"/>
      <c r="D60" s="291"/>
      <c r="E60" s="291"/>
      <c r="F60" s="291"/>
      <c r="G60" s="291"/>
    </row>
    <row r="61" spans="2:7" s="48" customFormat="1" ht="12.75" customHeight="1">
      <c r="B61" s="77"/>
      <c r="C61" s="78"/>
      <c r="D61" s="78"/>
      <c r="E61" s="78"/>
      <c r="F61" s="78"/>
      <c r="G61" s="78"/>
    </row>
    <row r="62" spans="2:7" s="48" customFormat="1" ht="12.75" customHeight="1">
      <c r="B62" s="77"/>
      <c r="C62" s="78"/>
      <c r="D62" s="78"/>
      <c r="E62" s="78"/>
      <c r="F62" s="78"/>
      <c r="G62" s="78"/>
    </row>
    <row r="63" spans="2:7" s="48" customFormat="1" ht="12.75" customHeight="1">
      <c r="B63" s="165" t="s">
        <v>10</v>
      </c>
      <c r="C63" s="166"/>
      <c r="D63" s="165" t="s">
        <v>84</v>
      </c>
      <c r="E63" s="166"/>
      <c r="F63" s="49"/>
      <c r="G63" s="50"/>
    </row>
    <row r="64" spans="6:7" s="48" customFormat="1" ht="12.75" customHeight="1">
      <c r="F64" s="49"/>
      <c r="G64" s="50"/>
    </row>
    <row r="65" spans="6:7" s="48" customFormat="1" ht="12.75" customHeight="1">
      <c r="F65" s="49"/>
      <c r="G65" s="50"/>
    </row>
    <row r="66" spans="6:7" s="48" customFormat="1" ht="12.75" customHeight="1">
      <c r="F66" s="49"/>
      <c r="G66" s="50"/>
    </row>
    <row r="67" spans="4:7" s="48" customFormat="1" ht="12.75" customHeight="1">
      <c r="D67" s="47"/>
      <c r="F67" s="49"/>
      <c r="G67" s="51" t="s">
        <v>123</v>
      </c>
    </row>
    <row r="69" spans="2:7" ht="12.75" customHeight="1">
      <c r="B69" s="314" t="s">
        <v>71</v>
      </c>
      <c r="C69" s="315"/>
      <c r="D69" s="310"/>
      <c r="E69" s="298" t="s">
        <v>72</v>
      </c>
      <c r="F69" s="67" t="s">
        <v>68</v>
      </c>
      <c r="G69" s="302" t="s">
        <v>70</v>
      </c>
    </row>
    <row r="70" spans="2:7" ht="12.75" customHeight="1">
      <c r="B70" s="316"/>
      <c r="C70" s="317"/>
      <c r="D70" s="318"/>
      <c r="E70" s="309"/>
      <c r="F70" s="80" t="s">
        <v>69</v>
      </c>
      <c r="G70" s="303"/>
    </row>
    <row r="71" spans="2:11" ht="12.75" customHeight="1">
      <c r="B71" s="9" t="s">
        <v>73</v>
      </c>
      <c r="C71" s="10"/>
      <c r="D71" s="11"/>
      <c r="E71" s="298">
        <v>1</v>
      </c>
      <c r="F71" s="305" t="s">
        <v>87</v>
      </c>
      <c r="G71" s="307">
        <f>SUM(G75+G77+G78)</f>
        <v>24686</v>
      </c>
      <c r="K71" s="7"/>
    </row>
    <row r="72" spans="2:11" ht="12.75" customHeight="1">
      <c r="B72" s="12" t="s">
        <v>74</v>
      </c>
      <c r="C72" s="13"/>
      <c r="D72" s="14"/>
      <c r="E72" s="299"/>
      <c r="F72" s="306"/>
      <c r="G72" s="308"/>
      <c r="K72" s="7"/>
    </row>
    <row r="73" spans="2:11" ht="12.75" customHeight="1">
      <c r="B73" s="12" t="s">
        <v>78</v>
      </c>
      <c r="C73" s="13"/>
      <c r="D73" s="14"/>
      <c r="E73" s="15">
        <v>2</v>
      </c>
      <c r="F73" s="32" t="s">
        <v>87</v>
      </c>
      <c r="G73" s="108">
        <f>G74+G77</f>
        <v>18457</v>
      </c>
      <c r="K73" s="7"/>
    </row>
    <row r="74" spans="2:11" ht="12.75" customHeight="1">
      <c r="B74" s="298" t="s">
        <v>29</v>
      </c>
      <c r="C74" s="10" t="s">
        <v>30</v>
      </c>
      <c r="D74" s="21"/>
      <c r="E74" s="16">
        <v>3</v>
      </c>
      <c r="F74" s="32" t="s">
        <v>87</v>
      </c>
      <c r="G74" s="108">
        <f>G75+G76</f>
        <v>18457</v>
      </c>
      <c r="K74" s="7"/>
    </row>
    <row r="75" spans="2:11" ht="12.75" customHeight="1">
      <c r="B75" s="309"/>
      <c r="C75" s="310" t="s">
        <v>29</v>
      </c>
      <c r="D75" s="14" t="s">
        <v>75</v>
      </c>
      <c r="E75" s="16">
        <v>4</v>
      </c>
      <c r="F75" s="32" t="s">
        <v>87</v>
      </c>
      <c r="G75" s="109">
        <v>18457</v>
      </c>
      <c r="K75" s="7"/>
    </row>
    <row r="76" spans="2:11" ht="12.75" customHeight="1">
      <c r="B76" s="309"/>
      <c r="C76" s="311"/>
      <c r="D76" s="14" t="s">
        <v>76</v>
      </c>
      <c r="E76" s="16">
        <v>5</v>
      </c>
      <c r="F76" s="32" t="s">
        <v>87</v>
      </c>
      <c r="G76" s="109">
        <v>0</v>
      </c>
      <c r="K76" s="7"/>
    </row>
    <row r="77" spans="2:11" ht="12.75" customHeight="1">
      <c r="B77" s="299"/>
      <c r="C77" s="312" t="s">
        <v>147</v>
      </c>
      <c r="D77" s="313"/>
      <c r="E77" s="16">
        <v>6</v>
      </c>
      <c r="F77" s="32" t="s">
        <v>87</v>
      </c>
      <c r="G77" s="109">
        <v>0</v>
      </c>
      <c r="K77" s="7"/>
    </row>
    <row r="78" spans="2:11" ht="12.75" customHeight="1">
      <c r="B78" s="20" t="s">
        <v>77</v>
      </c>
      <c r="C78" s="13"/>
      <c r="D78" s="21"/>
      <c r="E78" s="16">
        <v>7</v>
      </c>
      <c r="F78" s="31">
        <f>F79+F80</f>
        <v>110</v>
      </c>
      <c r="G78" s="207">
        <f>G79+G80+G87</f>
        <v>6229</v>
      </c>
      <c r="J78" s="7"/>
      <c r="K78" s="7"/>
    </row>
    <row r="79" spans="2:11" ht="12.75" customHeight="1">
      <c r="B79" s="295" t="s">
        <v>29</v>
      </c>
      <c r="C79" s="9" t="s">
        <v>79</v>
      </c>
      <c r="D79" s="11"/>
      <c r="E79" s="19">
        <v>8</v>
      </c>
      <c r="F79" s="17">
        <v>0</v>
      </c>
      <c r="G79" s="208">
        <v>0</v>
      </c>
      <c r="J79" s="7"/>
      <c r="K79" s="7"/>
    </row>
    <row r="80" spans="2:11" ht="12.75" customHeight="1">
      <c r="B80" s="296"/>
      <c r="C80" s="9" t="s">
        <v>80</v>
      </c>
      <c r="D80" s="11"/>
      <c r="E80" s="298">
        <v>9</v>
      </c>
      <c r="F80" s="300">
        <f>F82+F83+F84+F85+F86</f>
        <v>110</v>
      </c>
      <c r="G80" s="301">
        <f>G82+G83+G84+G85+G86</f>
        <v>1781</v>
      </c>
      <c r="J80" s="7"/>
      <c r="K80" s="7"/>
    </row>
    <row r="81" spans="2:11" ht="12.75" customHeight="1">
      <c r="B81" s="296"/>
      <c r="C81" s="12" t="s">
        <v>81</v>
      </c>
      <c r="D81" s="14"/>
      <c r="E81" s="299"/>
      <c r="F81" s="300"/>
      <c r="G81" s="301"/>
      <c r="J81" s="7"/>
      <c r="K81" s="7"/>
    </row>
    <row r="82" spans="2:11" ht="12.75" customHeight="1">
      <c r="B82" s="296"/>
      <c r="C82" s="295" t="s">
        <v>31</v>
      </c>
      <c r="D82" s="22" t="s">
        <v>32</v>
      </c>
      <c r="E82" s="16">
        <v>10</v>
      </c>
      <c r="F82" s="109">
        <v>1</v>
      </c>
      <c r="G82" s="208">
        <v>832</v>
      </c>
      <c r="J82" s="7"/>
      <c r="K82" s="7"/>
    </row>
    <row r="83" spans="2:11" ht="12.75" customHeight="1">
      <c r="B83" s="296"/>
      <c r="C83" s="296"/>
      <c r="D83" s="22" t="s">
        <v>82</v>
      </c>
      <c r="E83" s="16">
        <v>11</v>
      </c>
      <c r="F83" s="109">
        <v>109</v>
      </c>
      <c r="G83" s="208">
        <v>949</v>
      </c>
      <c r="J83" s="7"/>
      <c r="K83" s="7"/>
    </row>
    <row r="84" spans="2:11" ht="12.75" customHeight="1">
      <c r="B84" s="296"/>
      <c r="C84" s="296"/>
      <c r="D84" s="22" t="s">
        <v>33</v>
      </c>
      <c r="E84" s="16">
        <v>12</v>
      </c>
      <c r="F84" s="17">
        <v>0</v>
      </c>
      <c r="G84" s="208">
        <v>0</v>
      </c>
      <c r="J84" s="7"/>
      <c r="K84" s="7"/>
    </row>
    <row r="85" spans="2:11" ht="12.75" customHeight="1">
      <c r="B85" s="296"/>
      <c r="C85" s="296"/>
      <c r="D85" s="22" t="s">
        <v>34</v>
      </c>
      <c r="E85" s="16">
        <v>13</v>
      </c>
      <c r="F85" s="17">
        <v>0</v>
      </c>
      <c r="G85" s="208">
        <v>0</v>
      </c>
      <c r="J85" s="7"/>
      <c r="K85" s="7"/>
    </row>
    <row r="86" spans="2:11" ht="12.75" customHeight="1">
      <c r="B86" s="296"/>
      <c r="C86" s="297"/>
      <c r="D86" s="22" t="s">
        <v>35</v>
      </c>
      <c r="E86" s="16">
        <v>14</v>
      </c>
      <c r="F86" s="17">
        <v>0</v>
      </c>
      <c r="G86" s="208">
        <v>0</v>
      </c>
      <c r="J86" s="7"/>
      <c r="K86" s="7"/>
    </row>
    <row r="87" spans="2:11" ht="12.75" customHeight="1">
      <c r="B87" s="296"/>
      <c r="C87" s="9" t="s">
        <v>36</v>
      </c>
      <c r="D87" s="11"/>
      <c r="E87" s="298">
        <v>15</v>
      </c>
      <c r="F87" s="302" t="s">
        <v>87</v>
      </c>
      <c r="G87" s="322">
        <v>4448</v>
      </c>
      <c r="K87" s="7"/>
    </row>
    <row r="88" spans="2:7" ht="12.75" customHeight="1">
      <c r="B88" s="297"/>
      <c r="C88" s="12" t="s">
        <v>83</v>
      </c>
      <c r="D88" s="14"/>
      <c r="E88" s="299"/>
      <c r="F88" s="303"/>
      <c r="G88" s="322"/>
    </row>
    <row r="89" spans="2:7" ht="12.75" customHeight="1">
      <c r="B89" s="92"/>
      <c r="C89" s="81"/>
      <c r="D89" s="81"/>
      <c r="E89" s="93"/>
      <c r="F89" s="94"/>
      <c r="G89" s="95"/>
    </row>
    <row r="91" spans="6:7" s="48" customFormat="1" ht="12.75" customHeight="1">
      <c r="F91" s="49"/>
      <c r="G91" s="50"/>
    </row>
    <row r="92" spans="6:7" s="48" customFormat="1" ht="12.75" customHeight="1">
      <c r="F92" s="49"/>
      <c r="G92" s="50"/>
    </row>
    <row r="93" spans="6:7" s="48" customFormat="1" ht="12.75" customHeight="1">
      <c r="F93" s="49"/>
      <c r="G93" s="50"/>
    </row>
    <row r="94" spans="6:7" s="48" customFormat="1" ht="12.75" customHeight="1">
      <c r="F94" s="49"/>
      <c r="G94" s="50"/>
    </row>
    <row r="95" spans="6:7" s="48" customFormat="1" ht="12.75" customHeight="1">
      <c r="F95" s="49"/>
      <c r="G95" s="50"/>
    </row>
    <row r="98" spans="5:7" ht="12.75" customHeight="1">
      <c r="E98" s="5"/>
      <c r="F98" s="5"/>
      <c r="G98" s="5"/>
    </row>
    <row r="99" spans="5:7" ht="12.75" customHeight="1">
      <c r="E99" s="5"/>
      <c r="F99" s="5"/>
      <c r="G99" s="5"/>
    </row>
    <row r="114" spans="2:7" s="48" customFormat="1" ht="12.75" customHeight="1">
      <c r="B114" s="290" t="s">
        <v>66</v>
      </c>
      <c r="C114" s="291"/>
      <c r="D114" s="291"/>
      <c r="E114" s="291"/>
      <c r="F114" s="291"/>
      <c r="G114" s="291"/>
    </row>
    <row r="115" spans="2:7" s="48" customFormat="1" ht="12.75" customHeight="1">
      <c r="B115" s="290" t="s">
        <v>67</v>
      </c>
      <c r="C115" s="291"/>
      <c r="D115" s="291"/>
      <c r="E115" s="291"/>
      <c r="F115" s="291"/>
      <c r="G115" s="291"/>
    </row>
    <row r="116" spans="2:7" s="48" customFormat="1" ht="12.75" customHeight="1">
      <c r="B116" s="292" t="s">
        <v>164</v>
      </c>
      <c r="C116" s="291"/>
      <c r="D116" s="291"/>
      <c r="E116" s="291"/>
      <c r="F116" s="291"/>
      <c r="G116" s="291"/>
    </row>
    <row r="117" spans="2:7" s="48" customFormat="1" ht="12.75" customHeight="1">
      <c r="B117" s="77"/>
      <c r="C117" s="78"/>
      <c r="D117" s="78"/>
      <c r="E117" s="78"/>
      <c r="F117" s="78"/>
      <c r="G117" s="78"/>
    </row>
    <row r="118" spans="2:7" s="48" customFormat="1" ht="12.75" customHeight="1">
      <c r="B118" s="77"/>
      <c r="C118" s="78"/>
      <c r="D118" s="78"/>
      <c r="E118" s="78"/>
      <c r="F118" s="78"/>
      <c r="G118" s="78"/>
    </row>
    <row r="119" spans="2:7" s="48" customFormat="1" ht="12.75" customHeight="1">
      <c r="B119" s="165" t="s">
        <v>10</v>
      </c>
      <c r="C119" s="166"/>
      <c r="D119" s="165" t="s">
        <v>85</v>
      </c>
      <c r="E119" s="166"/>
      <c r="F119" s="49"/>
      <c r="G119" s="50"/>
    </row>
    <row r="120" spans="6:7" s="48" customFormat="1" ht="12.75" customHeight="1">
      <c r="F120" s="49"/>
      <c r="G120" s="50"/>
    </row>
    <row r="121" spans="6:7" s="48" customFormat="1" ht="12.75" customHeight="1">
      <c r="F121" s="49"/>
      <c r="G121" s="50"/>
    </row>
    <row r="122" spans="6:7" s="48" customFormat="1" ht="12.75" customHeight="1">
      <c r="F122" s="49"/>
      <c r="G122" s="50"/>
    </row>
    <row r="123" spans="4:7" s="48" customFormat="1" ht="12.75" customHeight="1">
      <c r="D123" s="47"/>
      <c r="F123" s="49"/>
      <c r="G123" s="51" t="s">
        <v>124</v>
      </c>
    </row>
    <row r="125" spans="2:7" ht="12.75" customHeight="1">
      <c r="B125" s="314" t="s">
        <v>71</v>
      </c>
      <c r="C125" s="315"/>
      <c r="D125" s="310"/>
      <c r="E125" s="298" t="s">
        <v>72</v>
      </c>
      <c r="F125" s="67" t="s">
        <v>68</v>
      </c>
      <c r="G125" s="302" t="s">
        <v>70</v>
      </c>
    </row>
    <row r="126" spans="2:7" ht="12.75" customHeight="1">
      <c r="B126" s="316"/>
      <c r="C126" s="317"/>
      <c r="D126" s="318"/>
      <c r="E126" s="309"/>
      <c r="F126" s="80" t="s">
        <v>69</v>
      </c>
      <c r="G126" s="303"/>
    </row>
    <row r="127" spans="2:11" ht="12.75" customHeight="1">
      <c r="B127" s="9" t="s">
        <v>73</v>
      </c>
      <c r="C127" s="10"/>
      <c r="D127" s="11"/>
      <c r="E127" s="298">
        <v>1</v>
      </c>
      <c r="F127" s="305" t="s">
        <v>87</v>
      </c>
      <c r="G127" s="307">
        <f>SUM(G131+G133+G134)</f>
        <v>45625</v>
      </c>
      <c r="K127" s="7"/>
    </row>
    <row r="128" spans="2:11" ht="12.75" customHeight="1">
      <c r="B128" s="12" t="s">
        <v>74</v>
      </c>
      <c r="C128" s="13"/>
      <c r="D128" s="14"/>
      <c r="E128" s="299"/>
      <c r="F128" s="306"/>
      <c r="G128" s="308"/>
      <c r="K128" s="7"/>
    </row>
    <row r="129" spans="2:11" ht="12.75" customHeight="1">
      <c r="B129" s="12" t="s">
        <v>78</v>
      </c>
      <c r="C129" s="13"/>
      <c r="D129" s="14"/>
      <c r="E129" s="15">
        <v>2</v>
      </c>
      <c r="F129" s="32" t="s">
        <v>87</v>
      </c>
      <c r="G129" s="108">
        <f>G130+G133</f>
        <v>41631</v>
      </c>
      <c r="K129" s="7"/>
    </row>
    <row r="130" spans="2:11" ht="12.75" customHeight="1">
      <c r="B130" s="298" t="s">
        <v>29</v>
      </c>
      <c r="C130" s="10" t="s">
        <v>30</v>
      </c>
      <c r="D130" s="21"/>
      <c r="E130" s="16">
        <v>3</v>
      </c>
      <c r="F130" s="32" t="s">
        <v>87</v>
      </c>
      <c r="G130" s="108">
        <f>G131+G132</f>
        <v>41631</v>
      </c>
      <c r="K130" s="7"/>
    </row>
    <row r="131" spans="2:11" ht="12.75" customHeight="1">
      <c r="B131" s="309"/>
      <c r="C131" s="310" t="s">
        <v>29</v>
      </c>
      <c r="D131" s="14" t="s">
        <v>75</v>
      </c>
      <c r="E131" s="16">
        <v>4</v>
      </c>
      <c r="F131" s="32" t="s">
        <v>87</v>
      </c>
      <c r="G131" s="109">
        <v>41578</v>
      </c>
      <c r="K131" s="7"/>
    </row>
    <row r="132" spans="2:11" ht="12.75" customHeight="1">
      <c r="B132" s="309"/>
      <c r="C132" s="311"/>
      <c r="D132" s="14" t="s">
        <v>76</v>
      </c>
      <c r="E132" s="16">
        <v>5</v>
      </c>
      <c r="F132" s="32" t="s">
        <v>87</v>
      </c>
      <c r="G132" s="109">
        <v>53</v>
      </c>
      <c r="K132" s="7"/>
    </row>
    <row r="133" spans="2:11" ht="12.75" customHeight="1">
      <c r="B133" s="299"/>
      <c r="C133" s="312" t="s">
        <v>147</v>
      </c>
      <c r="D133" s="313"/>
      <c r="E133" s="16">
        <v>6</v>
      </c>
      <c r="F133" s="32" t="s">
        <v>87</v>
      </c>
      <c r="G133" s="109">
        <v>0</v>
      </c>
      <c r="K133" s="7"/>
    </row>
    <row r="134" spans="2:11" ht="12.75" customHeight="1">
      <c r="B134" s="20" t="s">
        <v>77</v>
      </c>
      <c r="C134" s="13"/>
      <c r="D134" s="21"/>
      <c r="E134" s="16">
        <v>7</v>
      </c>
      <c r="F134" s="31">
        <f>F135+F136</f>
        <v>782</v>
      </c>
      <c r="G134" s="108">
        <f>G135+G136+G143</f>
        <v>4047</v>
      </c>
      <c r="J134" s="7"/>
      <c r="K134" s="7"/>
    </row>
    <row r="135" spans="2:11" ht="12.75" customHeight="1">
      <c r="B135" s="295" t="s">
        <v>29</v>
      </c>
      <c r="C135" s="9" t="s">
        <v>79</v>
      </c>
      <c r="D135" s="11"/>
      <c r="E135" s="19">
        <v>8</v>
      </c>
      <c r="F135" s="17">
        <v>67</v>
      </c>
      <c r="G135" s="109">
        <v>279</v>
      </c>
      <c r="J135" s="7"/>
      <c r="K135" s="7"/>
    </row>
    <row r="136" spans="2:11" ht="12.75" customHeight="1">
      <c r="B136" s="296"/>
      <c r="C136" s="9" t="s">
        <v>80</v>
      </c>
      <c r="D136" s="11"/>
      <c r="E136" s="298">
        <v>9</v>
      </c>
      <c r="F136" s="300">
        <f>F138+F139+F140+F141+F142</f>
        <v>715</v>
      </c>
      <c r="G136" s="319">
        <f>G138+G139+G140+G141+G142</f>
        <v>2349</v>
      </c>
      <c r="J136" s="7"/>
      <c r="K136" s="7"/>
    </row>
    <row r="137" spans="2:11" ht="12.75" customHeight="1">
      <c r="B137" s="296"/>
      <c r="C137" s="12" t="s">
        <v>81</v>
      </c>
      <c r="D137" s="14"/>
      <c r="E137" s="299"/>
      <c r="F137" s="300"/>
      <c r="G137" s="319"/>
      <c r="J137" s="7"/>
      <c r="K137" s="7"/>
    </row>
    <row r="138" spans="2:11" ht="12.75" customHeight="1">
      <c r="B138" s="296"/>
      <c r="C138" s="295" t="s">
        <v>31</v>
      </c>
      <c r="D138" s="22" t="s">
        <v>32</v>
      </c>
      <c r="E138" s="16">
        <v>10</v>
      </c>
      <c r="F138" s="17">
        <v>698</v>
      </c>
      <c r="G138" s="17">
        <v>1581</v>
      </c>
      <c r="J138" s="7"/>
      <c r="K138" s="7"/>
    </row>
    <row r="139" spans="2:11" ht="12.75" customHeight="1">
      <c r="B139" s="296"/>
      <c r="C139" s="296"/>
      <c r="D139" s="22" t="s">
        <v>82</v>
      </c>
      <c r="E139" s="16">
        <v>11</v>
      </c>
      <c r="F139" s="17">
        <v>3</v>
      </c>
      <c r="G139" s="17">
        <v>711</v>
      </c>
      <c r="J139" s="7"/>
      <c r="K139" s="7"/>
    </row>
    <row r="140" spans="2:11" ht="12.75" customHeight="1">
      <c r="B140" s="296"/>
      <c r="C140" s="296"/>
      <c r="D140" s="22" t="s">
        <v>33</v>
      </c>
      <c r="E140" s="16">
        <v>12</v>
      </c>
      <c r="F140" s="17">
        <v>3</v>
      </c>
      <c r="G140" s="17">
        <v>12</v>
      </c>
      <c r="J140" s="7"/>
      <c r="K140" s="7"/>
    </row>
    <row r="141" spans="2:11" ht="12.75" customHeight="1">
      <c r="B141" s="296"/>
      <c r="C141" s="296"/>
      <c r="D141" s="22" t="s">
        <v>34</v>
      </c>
      <c r="E141" s="16">
        <v>13</v>
      </c>
      <c r="F141" s="17">
        <v>9</v>
      </c>
      <c r="G141" s="17">
        <v>28</v>
      </c>
      <c r="J141" s="7"/>
      <c r="K141" s="7"/>
    </row>
    <row r="142" spans="2:11" ht="12.75" customHeight="1">
      <c r="B142" s="296"/>
      <c r="C142" s="297"/>
      <c r="D142" s="22" t="s">
        <v>35</v>
      </c>
      <c r="E142" s="16">
        <v>14</v>
      </c>
      <c r="F142" s="17">
        <v>2</v>
      </c>
      <c r="G142" s="17">
        <v>17</v>
      </c>
      <c r="J142" s="7"/>
      <c r="K142" s="7"/>
    </row>
    <row r="143" spans="2:11" ht="12.75" customHeight="1">
      <c r="B143" s="296"/>
      <c r="C143" s="9" t="s">
        <v>36</v>
      </c>
      <c r="D143" s="11"/>
      <c r="E143" s="298">
        <v>15</v>
      </c>
      <c r="F143" s="302" t="s">
        <v>87</v>
      </c>
      <c r="G143" s="320">
        <v>1419</v>
      </c>
      <c r="K143" s="7"/>
    </row>
    <row r="144" spans="2:7" ht="12.75" customHeight="1">
      <c r="B144" s="297"/>
      <c r="C144" s="12" t="s">
        <v>83</v>
      </c>
      <c r="D144" s="14"/>
      <c r="E144" s="299"/>
      <c r="F144" s="303"/>
      <c r="G144" s="320"/>
    </row>
    <row r="145" spans="2:7" ht="12.75" customHeight="1">
      <c r="B145" s="92"/>
      <c r="C145" s="81"/>
      <c r="D145" s="81"/>
      <c r="E145" s="93"/>
      <c r="F145" s="94"/>
      <c r="G145" s="95"/>
    </row>
    <row r="147" spans="6:7" s="48" customFormat="1" ht="12.75" customHeight="1">
      <c r="F147" s="49"/>
      <c r="G147" s="50"/>
    </row>
    <row r="148" spans="6:7" s="48" customFormat="1" ht="12.75" customHeight="1">
      <c r="F148" s="49"/>
      <c r="G148" s="50"/>
    </row>
    <row r="149" spans="6:7" s="48" customFormat="1" ht="12.75" customHeight="1">
      <c r="F149" s="49"/>
      <c r="G149" s="50"/>
    </row>
    <row r="150" spans="6:7" s="48" customFormat="1" ht="12.75" customHeight="1">
      <c r="F150" s="49"/>
      <c r="G150" s="50"/>
    </row>
    <row r="151" spans="6:7" s="48" customFormat="1" ht="12.75" customHeight="1">
      <c r="F151" s="49"/>
      <c r="G151" s="50"/>
    </row>
    <row r="154" spans="5:7" ht="12.75" customHeight="1">
      <c r="E154" s="5"/>
      <c r="F154" s="5"/>
      <c r="G154" s="5"/>
    </row>
    <row r="155" spans="5:7" ht="12.75" customHeight="1">
      <c r="E155" s="5"/>
      <c r="F155" s="5"/>
      <c r="G155" s="5"/>
    </row>
    <row r="170" spans="2:7" s="48" customFormat="1" ht="12.75" customHeight="1">
      <c r="B170" s="290" t="s">
        <v>66</v>
      </c>
      <c r="C170" s="291"/>
      <c r="D170" s="291"/>
      <c r="E170" s="291"/>
      <c r="F170" s="291"/>
      <c r="G170" s="291"/>
    </row>
    <row r="171" spans="2:7" s="48" customFormat="1" ht="12.75" customHeight="1">
      <c r="B171" s="290" t="s">
        <v>67</v>
      </c>
      <c r="C171" s="291"/>
      <c r="D171" s="291"/>
      <c r="E171" s="291"/>
      <c r="F171" s="291"/>
      <c r="G171" s="291"/>
    </row>
    <row r="172" spans="2:7" s="48" customFormat="1" ht="12.75" customHeight="1">
      <c r="B172" s="292" t="s">
        <v>164</v>
      </c>
      <c r="C172" s="291"/>
      <c r="D172" s="291"/>
      <c r="E172" s="291"/>
      <c r="F172" s="291"/>
      <c r="G172" s="291"/>
    </row>
    <row r="173" spans="2:7" s="48" customFormat="1" ht="12.75" customHeight="1">
      <c r="B173" s="77"/>
      <c r="C173" s="78"/>
      <c r="D173" s="78"/>
      <c r="E173" s="78"/>
      <c r="F173" s="78"/>
      <c r="G173" s="78"/>
    </row>
    <row r="174" spans="2:7" s="48" customFormat="1" ht="12.75" customHeight="1">
      <c r="B174" s="77"/>
      <c r="C174" s="78"/>
      <c r="D174" s="78"/>
      <c r="E174" s="78"/>
      <c r="F174" s="78"/>
      <c r="G174" s="78"/>
    </row>
    <row r="175" spans="2:7" s="48" customFormat="1" ht="12.75" customHeight="1">
      <c r="B175" s="8" t="s">
        <v>10</v>
      </c>
      <c r="D175" s="8" t="s">
        <v>157</v>
      </c>
      <c r="F175" s="49"/>
      <c r="G175" s="50"/>
    </row>
    <row r="176" spans="6:7" s="48" customFormat="1" ht="12.75" customHeight="1">
      <c r="F176" s="49"/>
      <c r="G176" s="50"/>
    </row>
    <row r="177" spans="6:7" s="48" customFormat="1" ht="12.75" customHeight="1">
      <c r="F177" s="49"/>
      <c r="G177" s="50"/>
    </row>
    <row r="178" spans="6:7" s="48" customFormat="1" ht="12.75" customHeight="1">
      <c r="F178" s="49"/>
      <c r="G178" s="50"/>
    </row>
    <row r="179" spans="4:7" s="48" customFormat="1" ht="12.75" customHeight="1">
      <c r="D179" s="47"/>
      <c r="F179" s="49"/>
      <c r="G179" s="51" t="s">
        <v>125</v>
      </c>
    </row>
    <row r="181" spans="2:7" ht="12.75" customHeight="1">
      <c r="B181" s="314" t="s">
        <v>71</v>
      </c>
      <c r="C181" s="315"/>
      <c r="D181" s="310"/>
      <c r="E181" s="298" t="s">
        <v>72</v>
      </c>
      <c r="F181" s="67" t="s">
        <v>68</v>
      </c>
      <c r="G181" s="302" t="s">
        <v>70</v>
      </c>
    </row>
    <row r="182" spans="2:7" ht="12.75" customHeight="1">
      <c r="B182" s="316"/>
      <c r="C182" s="317"/>
      <c r="D182" s="318"/>
      <c r="E182" s="309"/>
      <c r="F182" s="80" t="s">
        <v>69</v>
      </c>
      <c r="G182" s="303"/>
    </row>
    <row r="183" spans="2:11" ht="12.75" customHeight="1">
      <c r="B183" s="9" t="s">
        <v>73</v>
      </c>
      <c r="C183" s="10"/>
      <c r="D183" s="11"/>
      <c r="E183" s="298">
        <v>1</v>
      </c>
      <c r="F183" s="305" t="s">
        <v>87</v>
      </c>
      <c r="G183" s="307">
        <f>SUM(G187+G189+G190)</f>
        <v>980876</v>
      </c>
      <c r="K183" s="7"/>
    </row>
    <row r="184" spans="2:11" ht="12.75" customHeight="1">
      <c r="B184" s="12" t="s">
        <v>74</v>
      </c>
      <c r="C184" s="13"/>
      <c r="D184" s="14"/>
      <c r="E184" s="299"/>
      <c r="F184" s="306"/>
      <c r="G184" s="308"/>
      <c r="K184" s="7"/>
    </row>
    <row r="185" spans="2:11" ht="12.75" customHeight="1">
      <c r="B185" s="12" t="s">
        <v>78</v>
      </c>
      <c r="C185" s="13"/>
      <c r="D185" s="14"/>
      <c r="E185" s="15">
        <v>2</v>
      </c>
      <c r="F185" s="32" t="s">
        <v>87</v>
      </c>
      <c r="G185" s="108">
        <f>G186+G189</f>
        <v>763400</v>
      </c>
      <c r="K185" s="7"/>
    </row>
    <row r="186" spans="2:11" ht="12.75" customHeight="1">
      <c r="B186" s="298" t="s">
        <v>29</v>
      </c>
      <c r="C186" s="10" t="s">
        <v>30</v>
      </c>
      <c r="D186" s="21"/>
      <c r="E186" s="16">
        <v>3</v>
      </c>
      <c r="F186" s="32" t="s">
        <v>87</v>
      </c>
      <c r="G186" s="108">
        <f>G187+G188</f>
        <v>745215</v>
      </c>
      <c r="K186" s="7"/>
    </row>
    <row r="187" spans="2:11" ht="12.75" customHeight="1">
      <c r="B187" s="309"/>
      <c r="C187" s="310" t="s">
        <v>29</v>
      </c>
      <c r="D187" s="14" t="s">
        <v>75</v>
      </c>
      <c r="E187" s="16">
        <v>4</v>
      </c>
      <c r="F187" s="32" t="s">
        <v>87</v>
      </c>
      <c r="G187" s="110">
        <f>G19+G75+G131</f>
        <v>734676</v>
      </c>
      <c r="K187" s="7"/>
    </row>
    <row r="188" spans="2:11" ht="12.75" customHeight="1">
      <c r="B188" s="309"/>
      <c r="C188" s="311"/>
      <c r="D188" s="14" t="s">
        <v>76</v>
      </c>
      <c r="E188" s="16">
        <v>5</v>
      </c>
      <c r="F188" s="32" t="s">
        <v>87</v>
      </c>
      <c r="G188" s="110">
        <f>G20+G76+G132</f>
        <v>10539</v>
      </c>
      <c r="K188" s="7"/>
    </row>
    <row r="189" spans="2:11" ht="12.75" customHeight="1">
      <c r="B189" s="299"/>
      <c r="C189" s="312" t="s">
        <v>147</v>
      </c>
      <c r="D189" s="313"/>
      <c r="E189" s="16">
        <v>6</v>
      </c>
      <c r="F189" s="32" t="s">
        <v>87</v>
      </c>
      <c r="G189" s="110">
        <f>G21+G77+G133</f>
        <v>18185</v>
      </c>
      <c r="K189" s="7"/>
    </row>
    <row r="190" spans="2:11" ht="12.75" customHeight="1">
      <c r="B190" s="20" t="s">
        <v>77</v>
      </c>
      <c r="C190" s="13"/>
      <c r="D190" s="21"/>
      <c r="E190" s="16">
        <v>7</v>
      </c>
      <c r="F190" s="31">
        <f>F191+F192</f>
        <v>41224</v>
      </c>
      <c r="G190" s="108">
        <f>G191+G192+G199</f>
        <v>228015</v>
      </c>
      <c r="J190" s="7"/>
      <c r="K190" s="7"/>
    </row>
    <row r="191" spans="2:11" ht="12.75" customHeight="1">
      <c r="B191" s="295" t="s">
        <v>29</v>
      </c>
      <c r="C191" s="9" t="s">
        <v>79</v>
      </c>
      <c r="D191" s="11"/>
      <c r="E191" s="19">
        <v>8</v>
      </c>
      <c r="F191" s="106">
        <f>F23+F79+F135</f>
        <v>6356</v>
      </c>
      <c r="G191" s="110">
        <f>G23+G79+G135</f>
        <v>29235</v>
      </c>
      <c r="J191" s="7"/>
      <c r="K191" s="7"/>
    </row>
    <row r="192" spans="2:11" ht="12.75" customHeight="1">
      <c r="B192" s="296"/>
      <c r="C192" s="9" t="s">
        <v>80</v>
      </c>
      <c r="D192" s="11"/>
      <c r="E192" s="298">
        <v>9</v>
      </c>
      <c r="F192" s="300">
        <f>F194+F195+F196+F197+F198</f>
        <v>34868</v>
      </c>
      <c r="G192" s="319">
        <f>G194+G195+G196+G197+G198</f>
        <v>82261</v>
      </c>
      <c r="J192" s="7"/>
      <c r="K192" s="7"/>
    </row>
    <row r="193" spans="2:11" ht="12.75" customHeight="1">
      <c r="B193" s="296"/>
      <c r="C193" s="12" t="s">
        <v>81</v>
      </c>
      <c r="D193" s="14"/>
      <c r="E193" s="299"/>
      <c r="F193" s="300"/>
      <c r="G193" s="319"/>
      <c r="J193" s="7"/>
      <c r="K193" s="7"/>
    </row>
    <row r="194" spans="2:11" ht="12.75" customHeight="1">
      <c r="B194" s="296"/>
      <c r="C194" s="295" t="s">
        <v>31</v>
      </c>
      <c r="D194" s="22" t="s">
        <v>32</v>
      </c>
      <c r="E194" s="16">
        <v>10</v>
      </c>
      <c r="F194" s="106">
        <f aca="true" t="shared" si="0" ref="F194:G198">F26+F82+F138</f>
        <v>33773</v>
      </c>
      <c r="G194" s="110">
        <f t="shared" si="0"/>
        <v>66833</v>
      </c>
      <c r="J194" s="7"/>
      <c r="K194" s="7"/>
    </row>
    <row r="195" spans="2:11" ht="12.75" customHeight="1">
      <c r="B195" s="296"/>
      <c r="C195" s="296"/>
      <c r="D195" s="22" t="s">
        <v>82</v>
      </c>
      <c r="E195" s="16">
        <v>11</v>
      </c>
      <c r="F195" s="106">
        <f t="shared" si="0"/>
        <v>577</v>
      </c>
      <c r="G195" s="110">
        <f t="shared" si="0"/>
        <v>11248</v>
      </c>
      <c r="J195" s="7"/>
      <c r="K195" s="7"/>
    </row>
    <row r="196" spans="2:11" ht="12.75" customHeight="1">
      <c r="B196" s="296"/>
      <c r="C196" s="296"/>
      <c r="D196" s="22" t="s">
        <v>33</v>
      </c>
      <c r="E196" s="16">
        <v>12</v>
      </c>
      <c r="F196" s="106">
        <f t="shared" si="0"/>
        <v>134</v>
      </c>
      <c r="G196" s="110">
        <f t="shared" si="0"/>
        <v>1198</v>
      </c>
      <c r="J196" s="7"/>
      <c r="K196" s="7"/>
    </row>
    <row r="197" spans="2:11" ht="12.75" customHeight="1">
      <c r="B197" s="296"/>
      <c r="C197" s="296"/>
      <c r="D197" s="22" t="s">
        <v>34</v>
      </c>
      <c r="E197" s="16">
        <v>13</v>
      </c>
      <c r="F197" s="106">
        <f t="shared" si="0"/>
        <v>344</v>
      </c>
      <c r="G197" s="110">
        <f t="shared" si="0"/>
        <v>2442</v>
      </c>
      <c r="J197" s="7"/>
      <c r="K197" s="7"/>
    </row>
    <row r="198" spans="2:11" ht="12.75" customHeight="1">
      <c r="B198" s="296"/>
      <c r="C198" s="297"/>
      <c r="D198" s="22" t="s">
        <v>35</v>
      </c>
      <c r="E198" s="16">
        <v>14</v>
      </c>
      <c r="F198" s="106">
        <f t="shared" si="0"/>
        <v>40</v>
      </c>
      <c r="G198" s="110">
        <f t="shared" si="0"/>
        <v>540</v>
      </c>
      <c r="J198" s="7"/>
      <c r="K198" s="7"/>
    </row>
    <row r="199" spans="2:11" ht="12.75" customHeight="1">
      <c r="B199" s="296"/>
      <c r="C199" s="9" t="s">
        <v>36</v>
      </c>
      <c r="D199" s="11"/>
      <c r="E199" s="298">
        <v>15</v>
      </c>
      <c r="F199" s="302" t="s">
        <v>87</v>
      </c>
      <c r="G199" s="321">
        <f>G31+G87+G143</f>
        <v>116519</v>
      </c>
      <c r="K199" s="7"/>
    </row>
    <row r="200" spans="2:7" ht="12.75" customHeight="1">
      <c r="B200" s="297"/>
      <c r="C200" s="12" t="s">
        <v>83</v>
      </c>
      <c r="D200" s="14"/>
      <c r="E200" s="299"/>
      <c r="F200" s="303"/>
      <c r="G200" s="321"/>
    </row>
    <row r="201" spans="2:7" ht="12.75" customHeight="1">
      <c r="B201" s="92"/>
      <c r="C201" s="81"/>
      <c r="D201" s="81"/>
      <c r="E201" s="93"/>
      <c r="F201" s="94"/>
      <c r="G201" s="95"/>
    </row>
    <row r="203" spans="6:7" s="48" customFormat="1" ht="12.75" customHeight="1">
      <c r="F203" s="49"/>
      <c r="G203" s="50"/>
    </row>
    <row r="204" spans="6:7" s="48" customFormat="1" ht="12.75" customHeight="1">
      <c r="F204" s="49"/>
      <c r="G204" s="50"/>
    </row>
    <row r="205" spans="6:7" s="48" customFormat="1" ht="12.75" customHeight="1">
      <c r="F205" s="49"/>
      <c r="G205" s="50"/>
    </row>
    <row r="206" spans="6:7" s="48" customFormat="1" ht="12.75" customHeight="1">
      <c r="F206" s="49"/>
      <c r="G206" s="50"/>
    </row>
    <row r="207" spans="6:7" s="48" customFormat="1" ht="12.75" customHeight="1">
      <c r="F207" s="49"/>
      <c r="G207" s="50"/>
    </row>
    <row r="210" spans="5:7" ht="12.75" customHeight="1">
      <c r="E210" s="5"/>
      <c r="F210" s="5"/>
      <c r="G210" s="5"/>
    </row>
    <row r="211" spans="5:7" ht="12.75" customHeight="1">
      <c r="E211" s="5"/>
      <c r="F211" s="5"/>
      <c r="G211" s="5"/>
    </row>
    <row r="226" spans="2:7" s="48" customFormat="1" ht="12.75" customHeight="1">
      <c r="B226" s="290" t="s">
        <v>66</v>
      </c>
      <c r="C226" s="291"/>
      <c r="D226" s="291"/>
      <c r="E226" s="291"/>
      <c r="F226" s="291"/>
      <c r="G226" s="291"/>
    </row>
    <row r="227" spans="2:7" s="48" customFormat="1" ht="12.75" customHeight="1">
      <c r="B227" s="290" t="s">
        <v>67</v>
      </c>
      <c r="C227" s="291"/>
      <c r="D227" s="291"/>
      <c r="E227" s="291"/>
      <c r="F227" s="291"/>
      <c r="G227" s="291"/>
    </row>
    <row r="228" spans="2:7" s="48" customFormat="1" ht="12.75" customHeight="1">
      <c r="B228" s="292" t="s">
        <v>164</v>
      </c>
      <c r="C228" s="291"/>
      <c r="D228" s="291"/>
      <c r="E228" s="291"/>
      <c r="F228" s="291"/>
      <c r="G228" s="291"/>
    </row>
    <row r="229" spans="2:7" s="48" customFormat="1" ht="12.75" customHeight="1">
      <c r="B229" s="77"/>
      <c r="C229" s="78"/>
      <c r="D229" s="78"/>
      <c r="E229" s="78"/>
      <c r="F229" s="78"/>
      <c r="G229" s="78"/>
    </row>
    <row r="230" spans="2:7" s="48" customFormat="1" ht="12.75" customHeight="1">
      <c r="B230" s="77"/>
      <c r="C230" s="78"/>
      <c r="D230" s="78"/>
      <c r="E230" s="78"/>
      <c r="F230" s="78"/>
      <c r="G230" s="78"/>
    </row>
    <row r="231" spans="2:7" s="48" customFormat="1" ht="12.75" customHeight="1">
      <c r="B231" s="165" t="s">
        <v>10</v>
      </c>
      <c r="C231" s="166"/>
      <c r="D231" s="165" t="s">
        <v>154</v>
      </c>
      <c r="F231" s="49"/>
      <c r="G231" s="50"/>
    </row>
    <row r="232" spans="6:7" s="48" customFormat="1" ht="12.75" customHeight="1">
      <c r="F232" s="49"/>
      <c r="G232" s="50"/>
    </row>
    <row r="233" spans="6:7" s="48" customFormat="1" ht="12.75" customHeight="1">
      <c r="F233" s="49"/>
      <c r="G233" s="50"/>
    </row>
    <row r="234" spans="6:7" s="48" customFormat="1" ht="12.75" customHeight="1">
      <c r="F234" s="49"/>
      <c r="G234" s="50"/>
    </row>
    <row r="235" spans="4:7" s="48" customFormat="1" ht="12.75" customHeight="1">
      <c r="D235" s="47"/>
      <c r="F235" s="49"/>
      <c r="G235" s="51" t="s">
        <v>126</v>
      </c>
    </row>
    <row r="237" spans="2:7" ht="12.75" customHeight="1">
      <c r="B237" s="314" t="s">
        <v>71</v>
      </c>
      <c r="C237" s="315"/>
      <c r="D237" s="310"/>
      <c r="E237" s="298" t="s">
        <v>72</v>
      </c>
      <c r="F237" s="67" t="s">
        <v>68</v>
      </c>
      <c r="G237" s="302" t="s">
        <v>70</v>
      </c>
    </row>
    <row r="238" spans="2:7" ht="12.75" customHeight="1">
      <c r="B238" s="316"/>
      <c r="C238" s="317"/>
      <c r="D238" s="318"/>
      <c r="E238" s="309"/>
      <c r="F238" s="80" t="s">
        <v>69</v>
      </c>
      <c r="G238" s="303"/>
    </row>
    <row r="239" spans="2:11" ht="12.75" customHeight="1">
      <c r="B239" s="9" t="s">
        <v>73</v>
      </c>
      <c r="C239" s="10"/>
      <c r="D239" s="11"/>
      <c r="E239" s="298">
        <v>1</v>
      </c>
      <c r="F239" s="305" t="s">
        <v>87</v>
      </c>
      <c r="G239" s="307">
        <f>SUM(G243+G245+G246)</f>
        <v>65149</v>
      </c>
      <c r="K239" s="7"/>
    </row>
    <row r="240" spans="2:11" ht="12.75" customHeight="1">
      <c r="B240" s="12" t="s">
        <v>74</v>
      </c>
      <c r="C240" s="13"/>
      <c r="D240" s="14"/>
      <c r="E240" s="299"/>
      <c r="F240" s="306"/>
      <c r="G240" s="308"/>
      <c r="K240" s="7"/>
    </row>
    <row r="241" spans="2:11" ht="12.75" customHeight="1">
      <c r="B241" s="12" t="s">
        <v>78</v>
      </c>
      <c r="C241" s="13"/>
      <c r="D241" s="14"/>
      <c r="E241" s="15">
        <v>2</v>
      </c>
      <c r="F241" s="32" t="s">
        <v>87</v>
      </c>
      <c r="G241" s="108">
        <f>G242+G245</f>
        <v>62748</v>
      </c>
      <c r="K241" s="7"/>
    </row>
    <row r="242" spans="2:11" ht="12.75" customHeight="1">
      <c r="B242" s="298" t="s">
        <v>29</v>
      </c>
      <c r="C242" s="10" t="s">
        <v>30</v>
      </c>
      <c r="D242" s="21"/>
      <c r="E242" s="16">
        <v>3</v>
      </c>
      <c r="F242" s="32" t="s">
        <v>87</v>
      </c>
      <c r="G242" s="108">
        <f>G243+G244</f>
        <v>61797</v>
      </c>
      <c r="K242" s="7"/>
    </row>
    <row r="243" spans="2:11" ht="12.75" customHeight="1">
      <c r="B243" s="309"/>
      <c r="C243" s="310" t="s">
        <v>29</v>
      </c>
      <c r="D243" s="14" t="s">
        <v>75</v>
      </c>
      <c r="E243" s="16">
        <v>4</v>
      </c>
      <c r="F243" s="32" t="s">
        <v>87</v>
      </c>
      <c r="G243" s="109">
        <v>61488</v>
      </c>
      <c r="K243" s="7"/>
    </row>
    <row r="244" spans="2:11" ht="12.75" customHeight="1">
      <c r="B244" s="309"/>
      <c r="C244" s="311"/>
      <c r="D244" s="14" t="s">
        <v>76</v>
      </c>
      <c r="E244" s="16">
        <v>5</v>
      </c>
      <c r="F244" s="32" t="s">
        <v>87</v>
      </c>
      <c r="G244" s="109">
        <v>309</v>
      </c>
      <c r="K244" s="7"/>
    </row>
    <row r="245" spans="2:11" ht="12.75" customHeight="1">
      <c r="B245" s="299"/>
      <c r="C245" s="312" t="s">
        <v>147</v>
      </c>
      <c r="D245" s="313"/>
      <c r="E245" s="16">
        <v>6</v>
      </c>
      <c r="F245" s="32" t="s">
        <v>87</v>
      </c>
      <c r="G245" s="109">
        <v>951</v>
      </c>
      <c r="K245" s="7"/>
    </row>
    <row r="246" spans="2:11" ht="12.75" customHeight="1">
      <c r="B246" s="20" t="s">
        <v>77</v>
      </c>
      <c r="C246" s="13"/>
      <c r="D246" s="21"/>
      <c r="E246" s="16">
        <v>7</v>
      </c>
      <c r="F246" s="31">
        <f>F247+F248</f>
        <v>492</v>
      </c>
      <c r="G246" s="108">
        <f>G247+G248+G255</f>
        <v>2710</v>
      </c>
      <c r="J246" s="7"/>
      <c r="K246" s="7"/>
    </row>
    <row r="247" spans="2:11" ht="12.75" customHeight="1">
      <c r="B247" s="295" t="s">
        <v>29</v>
      </c>
      <c r="C247" s="9" t="s">
        <v>79</v>
      </c>
      <c r="D247" s="11"/>
      <c r="E247" s="19">
        <v>8</v>
      </c>
      <c r="F247" s="17">
        <v>70</v>
      </c>
      <c r="G247" s="109">
        <v>900</v>
      </c>
      <c r="J247" s="7"/>
      <c r="K247" s="7"/>
    </row>
    <row r="248" spans="2:11" ht="12.75" customHeight="1">
      <c r="B248" s="296"/>
      <c r="C248" s="9" t="s">
        <v>80</v>
      </c>
      <c r="D248" s="11"/>
      <c r="E248" s="298">
        <v>9</v>
      </c>
      <c r="F248" s="300">
        <f>F250+F251+F252+F253+F254</f>
        <v>422</v>
      </c>
      <c r="G248" s="319">
        <f>G250+G251+G252+G253+G254</f>
        <v>511</v>
      </c>
      <c r="J248" s="7"/>
      <c r="K248" s="7"/>
    </row>
    <row r="249" spans="2:11" ht="12.75" customHeight="1">
      <c r="B249" s="296"/>
      <c r="C249" s="12" t="s">
        <v>81</v>
      </c>
      <c r="D249" s="14"/>
      <c r="E249" s="299"/>
      <c r="F249" s="300"/>
      <c r="G249" s="319"/>
      <c r="J249" s="7"/>
      <c r="K249" s="7"/>
    </row>
    <row r="250" spans="2:11" ht="12.75" customHeight="1">
      <c r="B250" s="296"/>
      <c r="C250" s="295" t="s">
        <v>31</v>
      </c>
      <c r="D250" s="22" t="s">
        <v>32</v>
      </c>
      <c r="E250" s="16">
        <v>10</v>
      </c>
      <c r="F250" s="17">
        <v>407</v>
      </c>
      <c r="G250" s="17">
        <v>241</v>
      </c>
      <c r="J250" s="7"/>
      <c r="K250" s="7"/>
    </row>
    <row r="251" spans="2:11" ht="12.75" customHeight="1">
      <c r="B251" s="296"/>
      <c r="C251" s="296"/>
      <c r="D251" s="22" t="s">
        <v>82</v>
      </c>
      <c r="E251" s="16">
        <v>11</v>
      </c>
      <c r="F251" s="17">
        <v>5</v>
      </c>
      <c r="G251" s="17">
        <v>213</v>
      </c>
      <c r="J251" s="7"/>
      <c r="K251" s="7"/>
    </row>
    <row r="252" spans="2:11" ht="12.75" customHeight="1">
      <c r="B252" s="296"/>
      <c r="C252" s="296"/>
      <c r="D252" s="22" t="s">
        <v>33</v>
      </c>
      <c r="E252" s="16">
        <v>12</v>
      </c>
      <c r="F252" s="17">
        <v>4</v>
      </c>
      <c r="G252" s="17">
        <v>44</v>
      </c>
      <c r="J252" s="7"/>
      <c r="K252" s="7"/>
    </row>
    <row r="253" spans="2:11" ht="12.75" customHeight="1">
      <c r="B253" s="296"/>
      <c r="C253" s="296"/>
      <c r="D253" s="22" t="s">
        <v>34</v>
      </c>
      <c r="E253" s="16">
        <v>13</v>
      </c>
      <c r="F253" s="17">
        <v>6</v>
      </c>
      <c r="G253" s="17">
        <v>13</v>
      </c>
      <c r="J253" s="7"/>
      <c r="K253" s="7"/>
    </row>
    <row r="254" spans="2:11" ht="12.75" customHeight="1">
      <c r="B254" s="296"/>
      <c r="C254" s="297"/>
      <c r="D254" s="22" t="s">
        <v>35</v>
      </c>
      <c r="E254" s="16">
        <v>14</v>
      </c>
      <c r="F254" s="17">
        <v>0</v>
      </c>
      <c r="G254" s="17">
        <v>0</v>
      </c>
      <c r="J254" s="7"/>
      <c r="K254" s="7"/>
    </row>
    <row r="255" spans="2:11" ht="12.75" customHeight="1">
      <c r="B255" s="296"/>
      <c r="C255" s="9" t="s">
        <v>36</v>
      </c>
      <c r="D255" s="11"/>
      <c r="E255" s="298">
        <v>15</v>
      </c>
      <c r="F255" s="302" t="s">
        <v>87</v>
      </c>
      <c r="G255" s="320">
        <v>1299</v>
      </c>
      <c r="K255" s="7"/>
    </row>
    <row r="256" spans="2:7" ht="12.75" customHeight="1">
      <c r="B256" s="297"/>
      <c r="C256" s="12" t="s">
        <v>83</v>
      </c>
      <c r="D256" s="14"/>
      <c r="E256" s="299"/>
      <c r="F256" s="303"/>
      <c r="G256" s="320"/>
    </row>
    <row r="257" spans="2:7" ht="12.75" customHeight="1">
      <c r="B257" s="92"/>
      <c r="C257" s="81"/>
      <c r="D257" s="81"/>
      <c r="E257" s="93"/>
      <c r="F257" s="94"/>
      <c r="G257" s="95"/>
    </row>
    <row r="259" spans="6:7" s="48" customFormat="1" ht="12.75" customHeight="1">
      <c r="F259" s="49"/>
      <c r="G259" s="50"/>
    </row>
    <row r="260" spans="6:7" s="48" customFormat="1" ht="12.75" customHeight="1">
      <c r="F260" s="49"/>
      <c r="G260" s="50"/>
    </row>
    <row r="261" spans="6:7" s="48" customFormat="1" ht="12.75" customHeight="1">
      <c r="F261" s="49"/>
      <c r="G261" s="50"/>
    </row>
    <row r="262" spans="6:7" s="48" customFormat="1" ht="12.75" customHeight="1">
      <c r="F262" s="49"/>
      <c r="G262" s="50"/>
    </row>
    <row r="263" spans="6:7" s="48" customFormat="1" ht="12.75" customHeight="1">
      <c r="F263" s="49"/>
      <c r="G263" s="50"/>
    </row>
    <row r="266" spans="5:7" ht="12.75" customHeight="1">
      <c r="E266" s="5"/>
      <c r="F266" s="5"/>
      <c r="G266" s="5"/>
    </row>
    <row r="267" spans="5:7" ht="12.75" customHeight="1">
      <c r="E267" s="5"/>
      <c r="F267" s="5"/>
      <c r="G267" s="5"/>
    </row>
    <row r="282" spans="2:7" s="48" customFormat="1" ht="12.75" customHeight="1">
      <c r="B282" s="290" t="s">
        <v>66</v>
      </c>
      <c r="C282" s="291"/>
      <c r="D282" s="291"/>
      <c r="E282" s="291"/>
      <c r="F282" s="291"/>
      <c r="G282" s="291"/>
    </row>
    <row r="283" spans="2:7" s="48" customFormat="1" ht="12.75" customHeight="1">
      <c r="B283" s="290" t="s">
        <v>67</v>
      </c>
      <c r="C283" s="291"/>
      <c r="D283" s="291"/>
      <c r="E283" s="291"/>
      <c r="F283" s="291"/>
      <c r="G283" s="291"/>
    </row>
    <row r="284" spans="2:7" s="48" customFormat="1" ht="12.75" customHeight="1">
      <c r="B284" s="292" t="s">
        <v>164</v>
      </c>
      <c r="C284" s="291"/>
      <c r="D284" s="291"/>
      <c r="E284" s="291"/>
      <c r="F284" s="291"/>
      <c r="G284" s="291"/>
    </row>
    <row r="285" spans="2:7" s="48" customFormat="1" ht="12.75" customHeight="1">
      <c r="B285" s="77"/>
      <c r="C285" s="78"/>
      <c r="D285" s="78"/>
      <c r="E285" s="78"/>
      <c r="F285" s="78"/>
      <c r="G285" s="78"/>
    </row>
    <row r="286" spans="2:7" s="48" customFormat="1" ht="12.75" customHeight="1">
      <c r="B286" s="77"/>
      <c r="C286" s="78"/>
      <c r="D286" s="78"/>
      <c r="E286" s="78"/>
      <c r="F286" s="78"/>
      <c r="G286" s="78"/>
    </row>
    <row r="287" spans="2:7" s="48" customFormat="1" ht="12.75" customHeight="1">
      <c r="B287" s="8" t="s">
        <v>10</v>
      </c>
      <c r="D287" s="8" t="s">
        <v>86</v>
      </c>
      <c r="F287" s="49"/>
      <c r="G287" s="50"/>
    </row>
    <row r="288" spans="6:7" s="48" customFormat="1" ht="12.75" customHeight="1">
      <c r="F288" s="49"/>
      <c r="G288" s="50"/>
    </row>
    <row r="289" spans="6:7" s="48" customFormat="1" ht="12.75" customHeight="1">
      <c r="F289" s="49"/>
      <c r="G289" s="50"/>
    </row>
    <row r="290" spans="6:7" s="48" customFormat="1" ht="12.75" customHeight="1">
      <c r="F290" s="49"/>
      <c r="G290" s="50"/>
    </row>
    <row r="291" spans="4:7" s="48" customFormat="1" ht="12.75" customHeight="1">
      <c r="D291" s="47"/>
      <c r="F291" s="49"/>
      <c r="G291" s="51" t="s">
        <v>127</v>
      </c>
    </row>
    <row r="293" spans="2:7" ht="12.75" customHeight="1">
      <c r="B293" s="314" t="s">
        <v>71</v>
      </c>
      <c r="C293" s="315"/>
      <c r="D293" s="310"/>
      <c r="E293" s="298" t="s">
        <v>72</v>
      </c>
      <c r="F293" s="67" t="s">
        <v>68</v>
      </c>
      <c r="G293" s="302" t="s">
        <v>70</v>
      </c>
    </row>
    <row r="294" spans="2:7" ht="12.75" customHeight="1">
      <c r="B294" s="316"/>
      <c r="C294" s="317"/>
      <c r="D294" s="318"/>
      <c r="E294" s="309"/>
      <c r="F294" s="80" t="s">
        <v>69</v>
      </c>
      <c r="G294" s="303"/>
    </row>
    <row r="295" spans="2:11" ht="12.75" customHeight="1">
      <c r="B295" s="9" t="s">
        <v>73</v>
      </c>
      <c r="C295" s="10"/>
      <c r="D295" s="11"/>
      <c r="E295" s="298">
        <v>1</v>
      </c>
      <c r="F295" s="305" t="s">
        <v>87</v>
      </c>
      <c r="G295" s="307">
        <f>SUM(G299+G301+G302)</f>
        <v>1046025</v>
      </c>
      <c r="K295" s="7"/>
    </row>
    <row r="296" spans="2:11" ht="12.75" customHeight="1">
      <c r="B296" s="12" t="s">
        <v>74</v>
      </c>
      <c r="C296" s="13"/>
      <c r="D296" s="14"/>
      <c r="E296" s="299"/>
      <c r="F296" s="306"/>
      <c r="G296" s="308"/>
      <c r="K296" s="7"/>
    </row>
    <row r="297" spans="2:11" ht="12.75" customHeight="1">
      <c r="B297" s="12" t="s">
        <v>78</v>
      </c>
      <c r="C297" s="13"/>
      <c r="D297" s="14"/>
      <c r="E297" s="15">
        <v>2</v>
      </c>
      <c r="F297" s="32" t="s">
        <v>87</v>
      </c>
      <c r="G297" s="108">
        <f>G298+G301</f>
        <v>826148</v>
      </c>
      <c r="K297" s="7"/>
    </row>
    <row r="298" spans="2:11" ht="12.75" customHeight="1">
      <c r="B298" s="298" t="s">
        <v>29</v>
      </c>
      <c r="C298" s="10" t="s">
        <v>30</v>
      </c>
      <c r="D298" s="21"/>
      <c r="E298" s="16">
        <v>3</v>
      </c>
      <c r="F298" s="32" t="s">
        <v>87</v>
      </c>
      <c r="G298" s="108">
        <f>G299+G300</f>
        <v>807012</v>
      </c>
      <c r="K298" s="7"/>
    </row>
    <row r="299" spans="2:11" ht="12.75" customHeight="1">
      <c r="B299" s="309"/>
      <c r="C299" s="310" t="s">
        <v>29</v>
      </c>
      <c r="D299" s="14" t="s">
        <v>75</v>
      </c>
      <c r="E299" s="16">
        <v>4</v>
      </c>
      <c r="F299" s="32" t="s">
        <v>87</v>
      </c>
      <c r="G299" s="110">
        <f>G187+G243</f>
        <v>796164</v>
      </c>
      <c r="K299" s="7"/>
    </row>
    <row r="300" spans="2:11" ht="12.75" customHeight="1">
      <c r="B300" s="309"/>
      <c r="C300" s="311"/>
      <c r="D300" s="14" t="s">
        <v>76</v>
      </c>
      <c r="E300" s="16">
        <v>5</v>
      </c>
      <c r="F300" s="32" t="s">
        <v>87</v>
      </c>
      <c r="G300" s="110">
        <f>G188+G244</f>
        <v>10848</v>
      </c>
      <c r="K300" s="7"/>
    </row>
    <row r="301" spans="2:11" ht="12.75" customHeight="1">
      <c r="B301" s="299"/>
      <c r="C301" s="312" t="s">
        <v>147</v>
      </c>
      <c r="D301" s="313"/>
      <c r="E301" s="16">
        <v>6</v>
      </c>
      <c r="F301" s="32" t="s">
        <v>87</v>
      </c>
      <c r="G301" s="110">
        <f>G189+G245</f>
        <v>19136</v>
      </c>
      <c r="K301" s="7"/>
    </row>
    <row r="302" spans="2:11" ht="12.75" customHeight="1">
      <c r="B302" s="20" t="s">
        <v>77</v>
      </c>
      <c r="C302" s="13"/>
      <c r="D302" s="21"/>
      <c r="E302" s="16">
        <v>7</v>
      </c>
      <c r="F302" s="31">
        <f>F303+F304</f>
        <v>41716</v>
      </c>
      <c r="G302" s="108">
        <f>G303+G304+G311</f>
        <v>230725</v>
      </c>
      <c r="J302" s="7"/>
      <c r="K302" s="7"/>
    </row>
    <row r="303" spans="2:11" ht="12.75" customHeight="1">
      <c r="B303" s="295" t="s">
        <v>29</v>
      </c>
      <c r="C303" s="9" t="s">
        <v>79</v>
      </c>
      <c r="D303" s="11"/>
      <c r="E303" s="19">
        <v>8</v>
      </c>
      <c r="F303" s="106">
        <f>F191+F247</f>
        <v>6426</v>
      </c>
      <c r="G303" s="110">
        <f>G191+G247</f>
        <v>30135</v>
      </c>
      <c r="J303" s="7"/>
      <c r="K303" s="7"/>
    </row>
    <row r="304" spans="2:11" ht="12.75" customHeight="1">
      <c r="B304" s="296"/>
      <c r="C304" s="9" t="s">
        <v>80</v>
      </c>
      <c r="D304" s="11"/>
      <c r="E304" s="298">
        <v>9</v>
      </c>
      <c r="F304" s="300">
        <f>F306+F307+F308+F309+F310</f>
        <v>35290</v>
      </c>
      <c r="G304" s="301">
        <f>G306+G307+G308+G309+G310</f>
        <v>82772</v>
      </c>
      <c r="J304" s="7"/>
      <c r="K304" s="7"/>
    </row>
    <row r="305" spans="2:11" ht="12.75" customHeight="1">
      <c r="B305" s="296"/>
      <c r="C305" s="12" t="s">
        <v>81</v>
      </c>
      <c r="D305" s="14"/>
      <c r="E305" s="299"/>
      <c r="F305" s="300"/>
      <c r="G305" s="301"/>
      <c r="J305" s="7"/>
      <c r="K305" s="7"/>
    </row>
    <row r="306" spans="2:11" ht="12.75" customHeight="1">
      <c r="B306" s="296"/>
      <c r="C306" s="295" t="s">
        <v>31</v>
      </c>
      <c r="D306" s="22" t="s">
        <v>32</v>
      </c>
      <c r="E306" s="16">
        <v>10</v>
      </c>
      <c r="F306" s="106">
        <f aca="true" t="shared" si="1" ref="F306:G310">F194+F250</f>
        <v>34180</v>
      </c>
      <c r="G306" s="206">
        <f t="shared" si="1"/>
        <v>67074</v>
      </c>
      <c r="J306" s="7"/>
      <c r="K306" s="7"/>
    </row>
    <row r="307" spans="2:11" ht="12.75" customHeight="1">
      <c r="B307" s="296"/>
      <c r="C307" s="296"/>
      <c r="D307" s="22" t="s">
        <v>82</v>
      </c>
      <c r="E307" s="16">
        <v>11</v>
      </c>
      <c r="F307" s="106">
        <f t="shared" si="1"/>
        <v>582</v>
      </c>
      <c r="G307" s="206">
        <f t="shared" si="1"/>
        <v>11461</v>
      </c>
      <c r="J307" s="7"/>
      <c r="K307" s="7"/>
    </row>
    <row r="308" spans="2:11" ht="12.75" customHeight="1">
      <c r="B308" s="296"/>
      <c r="C308" s="296"/>
      <c r="D308" s="22" t="s">
        <v>33</v>
      </c>
      <c r="E308" s="16">
        <v>12</v>
      </c>
      <c r="F308" s="106">
        <f t="shared" si="1"/>
        <v>138</v>
      </c>
      <c r="G308" s="206">
        <f t="shared" si="1"/>
        <v>1242</v>
      </c>
      <c r="J308" s="7"/>
      <c r="K308" s="7"/>
    </row>
    <row r="309" spans="2:11" ht="12.75" customHeight="1">
      <c r="B309" s="296"/>
      <c r="C309" s="296"/>
      <c r="D309" s="22" t="s">
        <v>34</v>
      </c>
      <c r="E309" s="16">
        <v>13</v>
      </c>
      <c r="F309" s="106">
        <f t="shared" si="1"/>
        <v>350</v>
      </c>
      <c r="G309" s="206">
        <f t="shared" si="1"/>
        <v>2455</v>
      </c>
      <c r="J309" s="7"/>
      <c r="K309" s="7"/>
    </row>
    <row r="310" spans="2:11" ht="12.75" customHeight="1">
      <c r="B310" s="296"/>
      <c r="C310" s="297"/>
      <c r="D310" s="22" t="s">
        <v>35</v>
      </c>
      <c r="E310" s="16">
        <v>14</v>
      </c>
      <c r="F310" s="106">
        <f t="shared" si="1"/>
        <v>40</v>
      </c>
      <c r="G310" s="206">
        <f t="shared" si="1"/>
        <v>540</v>
      </c>
      <c r="J310" s="7"/>
      <c r="K310" s="7"/>
    </row>
    <row r="311" spans="2:11" ht="12.75" customHeight="1">
      <c r="B311" s="296"/>
      <c r="C311" s="9" t="s">
        <v>36</v>
      </c>
      <c r="D311" s="11"/>
      <c r="E311" s="298">
        <v>15</v>
      </c>
      <c r="F311" s="302" t="s">
        <v>87</v>
      </c>
      <c r="G311" s="304">
        <f>G199+G255</f>
        <v>117818</v>
      </c>
      <c r="K311" s="7"/>
    </row>
    <row r="312" spans="2:7" ht="12.75" customHeight="1">
      <c r="B312" s="297"/>
      <c r="C312" s="12" t="s">
        <v>83</v>
      </c>
      <c r="D312" s="14"/>
      <c r="E312" s="299"/>
      <c r="F312" s="303"/>
      <c r="G312" s="304"/>
    </row>
    <row r="313" spans="2:7" ht="12.75" customHeight="1">
      <c r="B313" s="92"/>
      <c r="C313" s="81"/>
      <c r="D313" s="81"/>
      <c r="E313" s="93"/>
      <c r="F313" s="94"/>
      <c r="G313" s="95"/>
    </row>
    <row r="315" spans="6:7" s="48" customFormat="1" ht="12.75" customHeight="1">
      <c r="F315" s="49"/>
      <c r="G315" s="50"/>
    </row>
    <row r="316" spans="6:7" s="48" customFormat="1" ht="12.75" customHeight="1">
      <c r="F316" s="49"/>
      <c r="G316" s="50"/>
    </row>
    <row r="317" spans="6:7" s="48" customFormat="1" ht="12.75" customHeight="1">
      <c r="F317" s="49"/>
      <c r="G317" s="50"/>
    </row>
    <row r="318" spans="6:7" s="48" customFormat="1" ht="12.75" customHeight="1">
      <c r="F318" s="49"/>
      <c r="G318" s="50"/>
    </row>
    <row r="319" spans="6:7" s="48" customFormat="1" ht="12.75" customHeight="1">
      <c r="F319" s="49"/>
      <c r="G319" s="50"/>
    </row>
    <row r="322" spans="5:7" ht="12.75" customHeight="1">
      <c r="E322" s="5"/>
      <c r="F322" s="5"/>
      <c r="G322" s="5"/>
    </row>
    <row r="323" spans="5:7" ht="12.75" customHeight="1">
      <c r="E323" s="5"/>
      <c r="F323" s="5"/>
      <c r="G323" s="5"/>
    </row>
  </sheetData>
  <sheetProtection/>
  <mergeCells count="120">
    <mergeCell ref="E13:E14"/>
    <mergeCell ref="E15:E16"/>
    <mergeCell ref="F15:F16"/>
    <mergeCell ref="G15:G16"/>
    <mergeCell ref="B23:B32"/>
    <mergeCell ref="C26:C30"/>
    <mergeCell ref="E31:E32"/>
    <mergeCell ref="F31:F32"/>
    <mergeCell ref="E24:E25"/>
    <mergeCell ref="F24:F25"/>
    <mergeCell ref="C19:C20"/>
    <mergeCell ref="C21:D21"/>
    <mergeCell ref="G31:G32"/>
    <mergeCell ref="G24:G25"/>
    <mergeCell ref="B18:B21"/>
    <mergeCell ref="B2:G2"/>
    <mergeCell ref="B3:G3"/>
    <mergeCell ref="B4:G4"/>
    <mergeCell ref="G13:G14"/>
    <mergeCell ref="B13:D14"/>
    <mergeCell ref="B58:G58"/>
    <mergeCell ref="B59:G59"/>
    <mergeCell ref="B60:G60"/>
    <mergeCell ref="B69:D70"/>
    <mergeCell ref="E69:E70"/>
    <mergeCell ref="G69:G70"/>
    <mergeCell ref="E71:E72"/>
    <mergeCell ref="F71:F72"/>
    <mergeCell ref="G71:G72"/>
    <mergeCell ref="B74:B77"/>
    <mergeCell ref="C75:C76"/>
    <mergeCell ref="C77:D77"/>
    <mergeCell ref="B79:B88"/>
    <mergeCell ref="E80:E81"/>
    <mergeCell ref="F80:F81"/>
    <mergeCell ref="G80:G81"/>
    <mergeCell ref="C82:C86"/>
    <mergeCell ref="E87:E88"/>
    <mergeCell ref="F87:F88"/>
    <mergeCell ref="G87:G88"/>
    <mergeCell ref="B114:G114"/>
    <mergeCell ref="B115:G115"/>
    <mergeCell ref="B170:G170"/>
    <mergeCell ref="B171:G171"/>
    <mergeCell ref="B116:G116"/>
    <mergeCell ref="B125:D126"/>
    <mergeCell ref="E125:E126"/>
    <mergeCell ref="G125:G126"/>
    <mergeCell ref="E127:E128"/>
    <mergeCell ref="F127:F128"/>
    <mergeCell ref="F143:F144"/>
    <mergeCell ref="G143:G144"/>
    <mergeCell ref="G127:G128"/>
    <mergeCell ref="B130:B133"/>
    <mergeCell ref="C131:C132"/>
    <mergeCell ref="C133:D133"/>
    <mergeCell ref="B172:G172"/>
    <mergeCell ref="B181:D182"/>
    <mergeCell ref="E181:E182"/>
    <mergeCell ref="G181:G182"/>
    <mergeCell ref="B135:B144"/>
    <mergeCell ref="E136:E137"/>
    <mergeCell ref="F136:F137"/>
    <mergeCell ref="G136:G137"/>
    <mergeCell ref="C138:C142"/>
    <mergeCell ref="E143:E144"/>
    <mergeCell ref="E183:E184"/>
    <mergeCell ref="F183:F184"/>
    <mergeCell ref="G183:G184"/>
    <mergeCell ref="B186:B189"/>
    <mergeCell ref="C187:C188"/>
    <mergeCell ref="C189:D189"/>
    <mergeCell ref="B191:B200"/>
    <mergeCell ref="E192:E193"/>
    <mergeCell ref="F192:F193"/>
    <mergeCell ref="G192:G193"/>
    <mergeCell ref="C194:C198"/>
    <mergeCell ref="E199:E200"/>
    <mergeCell ref="F199:F200"/>
    <mergeCell ref="G199:G200"/>
    <mergeCell ref="B226:G226"/>
    <mergeCell ref="B227:G227"/>
    <mergeCell ref="B228:G228"/>
    <mergeCell ref="B237:D238"/>
    <mergeCell ref="E237:E238"/>
    <mergeCell ref="G237:G238"/>
    <mergeCell ref="E239:E240"/>
    <mergeCell ref="F239:F240"/>
    <mergeCell ref="G239:G240"/>
    <mergeCell ref="B242:B245"/>
    <mergeCell ref="C243:C244"/>
    <mergeCell ref="C245:D245"/>
    <mergeCell ref="B247:B256"/>
    <mergeCell ref="E248:E249"/>
    <mergeCell ref="F248:F249"/>
    <mergeCell ref="G248:G249"/>
    <mergeCell ref="C250:C254"/>
    <mergeCell ref="E255:E256"/>
    <mergeCell ref="F255:F256"/>
    <mergeCell ref="G255:G256"/>
    <mergeCell ref="B282:G282"/>
    <mergeCell ref="B283:G283"/>
    <mergeCell ref="B284:G284"/>
    <mergeCell ref="B293:D294"/>
    <mergeCell ref="E293:E294"/>
    <mergeCell ref="G293:G294"/>
    <mergeCell ref="E295:E296"/>
    <mergeCell ref="F295:F296"/>
    <mergeCell ref="G295:G296"/>
    <mergeCell ref="B298:B301"/>
    <mergeCell ref="C299:C300"/>
    <mergeCell ref="C301:D301"/>
    <mergeCell ref="B303:B312"/>
    <mergeCell ref="E304:E305"/>
    <mergeCell ref="F304:F305"/>
    <mergeCell ref="G304:G305"/>
    <mergeCell ref="C306:C310"/>
    <mergeCell ref="E311:E312"/>
    <mergeCell ref="F311:F312"/>
    <mergeCell ref="G311:G3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1"/>
  <sheetViews>
    <sheetView zoomScalePageLayoutView="0" workbookViewId="0" topLeftCell="A330">
      <selection activeCell="L311" sqref="L311"/>
    </sheetView>
  </sheetViews>
  <sheetFormatPr defaultColWidth="9.140625" defaultRowHeight="12.75" customHeight="1"/>
  <cols>
    <col min="1" max="1" width="1.7109375" style="1" customWidth="1"/>
    <col min="2" max="9" width="10.7109375" style="1" customWidth="1"/>
    <col min="10" max="10" width="1.7109375" style="1" customWidth="1"/>
    <col min="11" max="16384" width="9.140625" style="1" customWidth="1"/>
  </cols>
  <sheetData>
    <row r="2" spans="2:9" ht="12.75" customHeight="1">
      <c r="B2" s="292" t="s">
        <v>11</v>
      </c>
      <c r="C2" s="292"/>
      <c r="D2" s="292"/>
      <c r="E2" s="292"/>
      <c r="F2" s="292"/>
      <c r="G2" s="292"/>
      <c r="H2" s="292"/>
      <c r="I2" s="292"/>
    </row>
    <row r="3" spans="1:9" ht="12.75" customHeight="1">
      <c r="A3" s="292" t="s">
        <v>164</v>
      </c>
      <c r="B3" s="292"/>
      <c r="C3" s="292"/>
      <c r="D3" s="292"/>
      <c r="E3" s="292"/>
      <c r="F3" s="292"/>
      <c r="G3" s="292"/>
      <c r="H3" s="292"/>
      <c r="I3" s="292"/>
    </row>
    <row r="4" spans="1:9" ht="12.75" customHeight="1">
      <c r="A4" s="89"/>
      <c r="B4" s="89"/>
      <c r="C4" s="89"/>
      <c r="D4" s="89"/>
      <c r="E4" s="89"/>
      <c r="F4" s="89"/>
      <c r="G4" s="89"/>
      <c r="H4" s="89"/>
      <c r="I4" s="89"/>
    </row>
    <row r="5" spans="1:9" ht="12.75" customHeight="1">
      <c r="A5" s="89"/>
      <c r="B5" s="89"/>
      <c r="C5" s="89"/>
      <c r="D5" s="89"/>
      <c r="E5" s="89"/>
      <c r="F5" s="89"/>
      <c r="G5" s="89"/>
      <c r="H5" s="89"/>
      <c r="I5" s="89"/>
    </row>
    <row r="6" spans="2:5" ht="12.75" customHeight="1">
      <c r="B6" s="275"/>
      <c r="C6" s="275"/>
      <c r="D6" s="275"/>
      <c r="E6" s="275"/>
    </row>
    <row r="7" spans="2:9" ht="12.75" customHeight="1">
      <c r="B7" s="165" t="s">
        <v>10</v>
      </c>
      <c r="C7" s="275"/>
      <c r="D7" s="165" t="s">
        <v>153</v>
      </c>
      <c r="E7" s="275"/>
      <c r="I7" s="4" t="s">
        <v>134</v>
      </c>
    </row>
    <row r="8" ht="12.75" customHeight="1" thickBot="1">
      <c r="B8" s="3"/>
    </row>
    <row r="9" spans="2:9" ht="12.75" customHeight="1">
      <c r="B9" s="323" t="s">
        <v>0</v>
      </c>
      <c r="C9" s="331" t="s">
        <v>7</v>
      </c>
      <c r="D9" s="323" t="s">
        <v>1</v>
      </c>
      <c r="E9" s="324"/>
      <c r="F9" s="324"/>
      <c r="G9" s="324"/>
      <c r="H9" s="324"/>
      <c r="I9" s="325"/>
    </row>
    <row r="10" spans="2:9" ht="12.75" customHeight="1" thickBot="1">
      <c r="B10" s="327"/>
      <c r="C10" s="332"/>
      <c r="D10" s="120" t="s">
        <v>163</v>
      </c>
      <c r="E10" s="121">
        <v>2008</v>
      </c>
      <c r="F10" s="121">
        <v>2009</v>
      </c>
      <c r="G10" s="121">
        <v>2010</v>
      </c>
      <c r="H10" s="121">
        <v>2011</v>
      </c>
      <c r="I10" s="122">
        <v>2012</v>
      </c>
    </row>
    <row r="11" spans="2:9" ht="12.75" customHeight="1">
      <c r="B11" s="323" t="s">
        <v>6</v>
      </c>
      <c r="C11" s="248" t="s">
        <v>2</v>
      </c>
      <c r="D11" s="62">
        <v>97593</v>
      </c>
      <c r="E11" s="33">
        <v>98520</v>
      </c>
      <c r="F11" s="230">
        <v>96907</v>
      </c>
      <c r="G11" s="33">
        <v>99105</v>
      </c>
      <c r="H11" s="33">
        <v>99390</v>
      </c>
      <c r="I11" s="231">
        <v>96068</v>
      </c>
    </row>
    <row r="12" spans="2:9" ht="12.75" customHeight="1">
      <c r="B12" s="326"/>
      <c r="C12" s="118" t="s">
        <v>3</v>
      </c>
      <c r="D12" s="2">
        <v>929308</v>
      </c>
      <c r="E12" s="2">
        <v>935860</v>
      </c>
      <c r="F12" s="232">
        <v>931964</v>
      </c>
      <c r="G12" s="2">
        <v>939496</v>
      </c>
      <c r="H12" s="2">
        <v>944688</v>
      </c>
      <c r="I12" s="233">
        <v>942925</v>
      </c>
    </row>
    <row r="13" spans="2:9" ht="12.75" customHeight="1" thickBot="1">
      <c r="B13" s="327"/>
      <c r="C13" s="119" t="s">
        <v>4</v>
      </c>
      <c r="D13" s="124">
        <f aca="true" t="shared" si="0" ref="D13:I13">D12/D11</f>
        <v>9.522281311159611</v>
      </c>
      <c r="E13" s="37">
        <f t="shared" si="0"/>
        <v>9.499187982135608</v>
      </c>
      <c r="F13" s="37">
        <f t="shared" si="0"/>
        <v>9.617096804152435</v>
      </c>
      <c r="G13" s="37">
        <f t="shared" si="0"/>
        <v>9.479804248019777</v>
      </c>
      <c r="H13" s="37">
        <f t="shared" si="0"/>
        <v>9.504859643827347</v>
      </c>
      <c r="I13" s="37">
        <f t="shared" si="0"/>
        <v>9.815182995378274</v>
      </c>
    </row>
    <row r="14" spans="2:9" ht="12.75" customHeight="1">
      <c r="B14" s="328" t="s">
        <v>8</v>
      </c>
      <c r="C14" s="117" t="s">
        <v>2</v>
      </c>
      <c r="D14" s="245">
        <v>52808</v>
      </c>
      <c r="E14" s="246">
        <v>53821</v>
      </c>
      <c r="F14" s="246">
        <v>58995</v>
      </c>
      <c r="G14" s="246">
        <v>59756</v>
      </c>
      <c r="H14" s="246">
        <v>61235</v>
      </c>
      <c r="I14" s="247">
        <v>62025</v>
      </c>
    </row>
    <row r="15" spans="2:9" ht="12.75" customHeight="1">
      <c r="B15" s="329"/>
      <c r="C15" s="118" t="s">
        <v>5</v>
      </c>
      <c r="D15" s="64">
        <f aca="true" t="shared" si="1" ref="D15:I15">D14/D11*100</f>
        <v>54.11043824864489</v>
      </c>
      <c r="E15" s="123">
        <f t="shared" si="1"/>
        <v>54.62951684937069</v>
      </c>
      <c r="F15" s="123">
        <f t="shared" si="1"/>
        <v>60.877955152878535</v>
      </c>
      <c r="G15" s="123">
        <f t="shared" si="1"/>
        <v>60.29564603198627</v>
      </c>
      <c r="H15" s="123">
        <f t="shared" si="1"/>
        <v>61.610826038836905</v>
      </c>
      <c r="I15" s="125">
        <f t="shared" si="1"/>
        <v>64.56364241995254</v>
      </c>
    </row>
    <row r="16" spans="2:9" ht="12.75" customHeight="1">
      <c r="B16" s="329"/>
      <c r="C16" s="118" t="s">
        <v>3</v>
      </c>
      <c r="D16" s="63">
        <v>822545</v>
      </c>
      <c r="E16" s="2">
        <v>835399</v>
      </c>
      <c r="F16" s="2">
        <v>844048</v>
      </c>
      <c r="G16" s="2">
        <v>849187</v>
      </c>
      <c r="H16" s="2">
        <v>857660</v>
      </c>
      <c r="I16" s="97">
        <v>864794</v>
      </c>
    </row>
    <row r="17" spans="2:9" ht="12.75" customHeight="1">
      <c r="B17" s="329"/>
      <c r="C17" s="118" t="s">
        <v>5</v>
      </c>
      <c r="D17" s="34">
        <f aca="true" t="shared" si="2" ref="D17:I17">D16/D12*100</f>
        <v>88.51155913862789</v>
      </c>
      <c r="E17" s="36">
        <f t="shared" si="2"/>
        <v>89.26538157416708</v>
      </c>
      <c r="F17" s="36">
        <f t="shared" si="2"/>
        <v>90.56658840899433</v>
      </c>
      <c r="G17" s="36">
        <f t="shared" si="2"/>
        <v>90.38750564132259</v>
      </c>
      <c r="H17" s="36">
        <f t="shared" si="2"/>
        <v>90.78764629168572</v>
      </c>
      <c r="I17" s="98">
        <f t="shared" si="2"/>
        <v>91.71397513057772</v>
      </c>
    </row>
    <row r="18" spans="2:9" ht="12.75" customHeight="1" thickBot="1">
      <c r="B18" s="330"/>
      <c r="C18" s="119" t="s">
        <v>4</v>
      </c>
      <c r="D18" s="35">
        <f aca="true" t="shared" si="3" ref="D18:I18">D16/D14</f>
        <v>15.576143766096045</v>
      </c>
      <c r="E18" s="37">
        <f t="shared" si="3"/>
        <v>15.521803756897866</v>
      </c>
      <c r="F18" s="37">
        <f t="shared" si="3"/>
        <v>14.30711077209933</v>
      </c>
      <c r="G18" s="37">
        <f t="shared" si="3"/>
        <v>14.210907691277864</v>
      </c>
      <c r="H18" s="37">
        <f t="shared" si="3"/>
        <v>14.006042296072508</v>
      </c>
      <c r="I18" s="99">
        <f t="shared" si="3"/>
        <v>13.94266827891979</v>
      </c>
    </row>
    <row r="20" ht="12.75" customHeight="1">
      <c r="I20" s="4"/>
    </row>
    <row r="21" ht="12.75" customHeight="1" thickBot="1"/>
    <row r="22" spans="2:9" ht="12.75" customHeight="1">
      <c r="B22" s="323" t="s">
        <v>0</v>
      </c>
      <c r="C22" s="331" t="s">
        <v>7</v>
      </c>
      <c r="D22" s="323" t="s">
        <v>9</v>
      </c>
      <c r="E22" s="324"/>
      <c r="F22" s="324"/>
      <c r="G22" s="324"/>
      <c r="H22" s="324"/>
      <c r="I22" s="325"/>
    </row>
    <row r="23" spans="2:9" ht="12.75" customHeight="1" thickBot="1">
      <c r="B23" s="327"/>
      <c r="C23" s="332"/>
      <c r="D23" s="120" t="s">
        <v>163</v>
      </c>
      <c r="E23" s="121">
        <v>2008</v>
      </c>
      <c r="F23" s="121">
        <v>2009</v>
      </c>
      <c r="G23" s="121">
        <v>2010</v>
      </c>
      <c r="H23" s="121">
        <v>2011</v>
      </c>
      <c r="I23" s="122">
        <v>2012</v>
      </c>
    </row>
    <row r="24" spans="2:9" ht="12.75" customHeight="1">
      <c r="B24" s="323" t="s">
        <v>6</v>
      </c>
      <c r="C24" s="248" t="s">
        <v>2</v>
      </c>
      <c r="D24" s="111">
        <f>D11-0</f>
        <v>97593</v>
      </c>
      <c r="E24" s="113">
        <f aca="true" t="shared" si="4" ref="E24:I25">E11-D11</f>
        <v>927</v>
      </c>
      <c r="F24" s="113">
        <f t="shared" si="4"/>
        <v>-1613</v>
      </c>
      <c r="G24" s="113">
        <f t="shared" si="4"/>
        <v>2198</v>
      </c>
      <c r="H24" s="113">
        <f t="shared" si="4"/>
        <v>285</v>
      </c>
      <c r="I24" s="114">
        <f t="shared" si="4"/>
        <v>-3322</v>
      </c>
    </row>
    <row r="25" spans="2:9" ht="12.75" customHeight="1">
      <c r="B25" s="326"/>
      <c r="C25" s="118" t="s">
        <v>3</v>
      </c>
      <c r="D25" s="112">
        <f>D12-0</f>
        <v>929308</v>
      </c>
      <c r="E25" s="115">
        <f t="shared" si="4"/>
        <v>6552</v>
      </c>
      <c r="F25" s="115">
        <f t="shared" si="4"/>
        <v>-3896</v>
      </c>
      <c r="G25" s="115">
        <f t="shared" si="4"/>
        <v>7532</v>
      </c>
      <c r="H25" s="115">
        <f t="shared" si="4"/>
        <v>5192</v>
      </c>
      <c r="I25" s="116">
        <f t="shared" si="4"/>
        <v>-1763</v>
      </c>
    </row>
    <row r="26" spans="2:9" ht="12.75" customHeight="1" thickBot="1">
      <c r="B26" s="327"/>
      <c r="C26" s="119" t="s">
        <v>4</v>
      </c>
      <c r="D26" s="124">
        <f aca="true" t="shared" si="5" ref="D26:I26">D25/D24</f>
        <v>9.522281311159611</v>
      </c>
      <c r="E26" s="126">
        <f t="shared" si="5"/>
        <v>7.067961165048544</v>
      </c>
      <c r="F26" s="126">
        <f t="shared" si="5"/>
        <v>2.41537507749535</v>
      </c>
      <c r="G26" s="126">
        <f t="shared" si="5"/>
        <v>3.426751592356688</v>
      </c>
      <c r="H26" s="126">
        <f t="shared" si="5"/>
        <v>18.217543859649123</v>
      </c>
      <c r="I26" s="127">
        <f t="shared" si="5"/>
        <v>0.5307043949428055</v>
      </c>
    </row>
    <row r="27" spans="2:9" ht="12.75" customHeight="1">
      <c r="B27" s="328" t="s">
        <v>8</v>
      </c>
      <c r="C27" s="117" t="s">
        <v>2</v>
      </c>
      <c r="D27" s="249">
        <f>D14-0</f>
        <v>52808</v>
      </c>
      <c r="E27" s="250">
        <f>E14-D14</f>
        <v>1013</v>
      </c>
      <c r="F27" s="250">
        <f>F14-E14</f>
        <v>5174</v>
      </c>
      <c r="G27" s="250">
        <f>G14-F14</f>
        <v>761</v>
      </c>
      <c r="H27" s="250">
        <f>H14-G14</f>
        <v>1479</v>
      </c>
      <c r="I27" s="251">
        <f>I14-H14</f>
        <v>790</v>
      </c>
    </row>
    <row r="28" spans="2:9" ht="12.75" customHeight="1">
      <c r="B28" s="329"/>
      <c r="C28" s="118" t="s">
        <v>3</v>
      </c>
      <c r="D28" s="112">
        <f>D16-0</f>
        <v>822545</v>
      </c>
      <c r="E28" s="115">
        <f>E16-D16</f>
        <v>12854</v>
      </c>
      <c r="F28" s="115">
        <f>F16-E16</f>
        <v>8649</v>
      </c>
      <c r="G28" s="115">
        <f>G16-F16</f>
        <v>5139</v>
      </c>
      <c r="H28" s="115">
        <f>H16-G16</f>
        <v>8473</v>
      </c>
      <c r="I28" s="116">
        <f>I16-H16</f>
        <v>7134</v>
      </c>
    </row>
    <row r="29" spans="2:9" ht="12.75" customHeight="1" thickBot="1">
      <c r="B29" s="330"/>
      <c r="C29" s="119" t="s">
        <v>4</v>
      </c>
      <c r="D29" s="124">
        <f aca="true" t="shared" si="6" ref="D29:I29">D28/D27</f>
        <v>15.576143766096045</v>
      </c>
      <c r="E29" s="126">
        <f t="shared" si="6"/>
        <v>12.68904244817374</v>
      </c>
      <c r="F29" s="126">
        <f t="shared" si="6"/>
        <v>1.671627367607267</v>
      </c>
      <c r="G29" s="126">
        <f t="shared" si="6"/>
        <v>6.752956636005257</v>
      </c>
      <c r="H29" s="126">
        <f t="shared" si="6"/>
        <v>5.728870858688303</v>
      </c>
      <c r="I29" s="127">
        <f t="shared" si="6"/>
        <v>9.030379746835443</v>
      </c>
    </row>
    <row r="30" spans="2:9" ht="12.75" customHeight="1">
      <c r="B30" s="100"/>
      <c r="C30" s="101"/>
      <c r="D30" s="102"/>
      <c r="E30" s="103"/>
      <c r="F30" s="103"/>
      <c r="G30" s="103"/>
      <c r="H30" s="103"/>
      <c r="I30" s="103"/>
    </row>
    <row r="31" spans="4:9" ht="12.75" customHeight="1">
      <c r="D31" s="82"/>
      <c r="E31" s="82"/>
      <c r="F31" s="82"/>
      <c r="G31" s="82"/>
      <c r="H31" s="82"/>
      <c r="I31" s="82"/>
    </row>
    <row r="32" spans="4:9" s="48" customFormat="1" ht="12.75" customHeight="1">
      <c r="D32" s="82"/>
      <c r="E32" s="82"/>
      <c r="F32" s="82"/>
      <c r="G32" s="82"/>
      <c r="H32" s="82"/>
      <c r="I32" s="82"/>
    </row>
    <row r="33" spans="4:9" s="48" customFormat="1" ht="12.75" customHeight="1">
      <c r="D33" s="82"/>
      <c r="E33" s="82"/>
      <c r="F33" s="82"/>
      <c r="G33" s="82"/>
      <c r="H33" s="82"/>
      <c r="I33" s="82"/>
    </row>
    <row r="34" spans="6:7" s="48" customFormat="1" ht="12.75" customHeight="1">
      <c r="F34" s="49"/>
      <c r="G34" s="50"/>
    </row>
    <row r="35" spans="6:7" s="48" customFormat="1" ht="12.75" customHeight="1">
      <c r="F35" s="49"/>
      <c r="G35" s="50"/>
    </row>
    <row r="36" spans="6:7" s="48" customFormat="1" ht="12.75" customHeight="1">
      <c r="F36" s="49"/>
      <c r="G36" s="50"/>
    </row>
    <row r="38" ht="12.75" customHeight="1">
      <c r="B38" s="3"/>
    </row>
    <row r="40" ht="12.75" customHeight="1">
      <c r="B40" s="3"/>
    </row>
    <row r="41" ht="12.75" customHeight="1">
      <c r="B41" s="3"/>
    </row>
    <row r="58" spans="2:9" ht="12.75" customHeight="1">
      <c r="B58" s="292" t="s">
        <v>11</v>
      </c>
      <c r="C58" s="292"/>
      <c r="D58" s="292"/>
      <c r="E58" s="292"/>
      <c r="F58" s="292"/>
      <c r="G58" s="292"/>
      <c r="H58" s="292"/>
      <c r="I58" s="292"/>
    </row>
    <row r="59" spans="1:9" ht="12.75" customHeight="1">
      <c r="A59" s="292" t="s">
        <v>164</v>
      </c>
      <c r="B59" s="292"/>
      <c r="C59" s="292"/>
      <c r="D59" s="292"/>
      <c r="E59" s="292"/>
      <c r="F59" s="292"/>
      <c r="G59" s="292"/>
      <c r="H59" s="292"/>
      <c r="I59" s="292"/>
    </row>
    <row r="60" spans="1:9" ht="12.75" customHeight="1">
      <c r="A60" s="89"/>
      <c r="B60" s="89"/>
      <c r="C60" s="89"/>
      <c r="D60" s="89"/>
      <c r="E60" s="89"/>
      <c r="F60" s="89"/>
      <c r="G60" s="89"/>
      <c r="H60" s="89"/>
      <c r="I60" s="89"/>
    </row>
    <row r="61" spans="1:9" ht="12.75" customHeight="1">
      <c r="A61" s="89"/>
      <c r="B61" s="89"/>
      <c r="C61" s="89"/>
      <c r="D61" s="89"/>
      <c r="E61" s="89"/>
      <c r="F61" s="89"/>
      <c r="G61" s="89"/>
      <c r="H61" s="89"/>
      <c r="I61" s="89"/>
    </row>
    <row r="63" spans="2:9" ht="12.75" customHeight="1">
      <c r="B63" s="165" t="s">
        <v>10</v>
      </c>
      <c r="C63" s="275"/>
      <c r="D63" s="165" t="s">
        <v>84</v>
      </c>
      <c r="E63" s="275"/>
      <c r="F63" s="275"/>
      <c r="G63" s="275"/>
      <c r="H63" s="275"/>
      <c r="I63" s="4" t="s">
        <v>135</v>
      </c>
    </row>
    <row r="64" ht="12.75" customHeight="1" thickBot="1">
      <c r="B64" s="3"/>
    </row>
    <row r="65" spans="2:9" ht="12.75" customHeight="1">
      <c r="B65" s="335" t="s">
        <v>0</v>
      </c>
      <c r="C65" s="340" t="s">
        <v>7</v>
      </c>
      <c r="D65" s="342" t="s">
        <v>1</v>
      </c>
      <c r="E65" s="333"/>
      <c r="F65" s="333"/>
      <c r="G65" s="333"/>
      <c r="H65" s="333"/>
      <c r="I65" s="334"/>
    </row>
    <row r="66" spans="2:9" ht="12.75" customHeight="1" thickBot="1">
      <c r="B66" s="337"/>
      <c r="C66" s="341"/>
      <c r="D66" s="120" t="s">
        <v>163</v>
      </c>
      <c r="E66" s="121">
        <v>2008</v>
      </c>
      <c r="F66" s="121">
        <v>2009</v>
      </c>
      <c r="G66" s="121">
        <v>2010</v>
      </c>
      <c r="H66" s="121">
        <v>2011</v>
      </c>
      <c r="I66" s="122">
        <v>2012</v>
      </c>
    </row>
    <row r="67" spans="2:9" ht="12.75" customHeight="1">
      <c r="B67" s="335" t="s">
        <v>6</v>
      </c>
      <c r="C67" s="248" t="s">
        <v>2</v>
      </c>
      <c r="D67" s="62">
        <v>167</v>
      </c>
      <c r="E67" s="33">
        <v>167</v>
      </c>
      <c r="F67" s="33">
        <v>167</v>
      </c>
      <c r="G67" s="33">
        <v>167</v>
      </c>
      <c r="H67" s="33">
        <v>167</v>
      </c>
      <c r="I67" s="96">
        <v>169</v>
      </c>
    </row>
    <row r="68" spans="2:9" ht="12.75" customHeight="1">
      <c r="B68" s="336"/>
      <c r="C68" s="118" t="s">
        <v>3</v>
      </c>
      <c r="D68" s="63">
        <v>16279</v>
      </c>
      <c r="E68" s="2">
        <v>16279</v>
      </c>
      <c r="F68" s="2">
        <v>16279</v>
      </c>
      <c r="G68" s="2">
        <v>16279</v>
      </c>
      <c r="H68" s="2">
        <v>16279</v>
      </c>
      <c r="I68" s="97">
        <v>17823</v>
      </c>
    </row>
    <row r="69" spans="2:9" ht="12.75" customHeight="1" thickBot="1">
      <c r="B69" s="337"/>
      <c r="C69" s="119" t="s">
        <v>4</v>
      </c>
      <c r="D69" s="124">
        <f aca="true" t="shared" si="7" ref="D69:I69">D68/D67</f>
        <v>97.47904191616766</v>
      </c>
      <c r="E69" s="37">
        <f t="shared" si="7"/>
        <v>97.47904191616766</v>
      </c>
      <c r="F69" s="37">
        <f t="shared" si="7"/>
        <v>97.47904191616766</v>
      </c>
      <c r="G69" s="37">
        <f t="shared" si="7"/>
        <v>97.47904191616766</v>
      </c>
      <c r="H69" s="37">
        <f t="shared" si="7"/>
        <v>97.47904191616766</v>
      </c>
      <c r="I69" s="99">
        <f t="shared" si="7"/>
        <v>105.46153846153847</v>
      </c>
    </row>
    <row r="70" spans="2:9" ht="12.75" customHeight="1">
      <c r="B70" s="338" t="s">
        <v>8</v>
      </c>
      <c r="C70" s="117" t="s">
        <v>2</v>
      </c>
      <c r="D70" s="245">
        <v>54</v>
      </c>
      <c r="E70" s="246">
        <v>54</v>
      </c>
      <c r="F70" s="246">
        <v>54</v>
      </c>
      <c r="G70" s="246">
        <v>56</v>
      </c>
      <c r="H70" s="246">
        <v>57</v>
      </c>
      <c r="I70" s="247">
        <v>59</v>
      </c>
    </row>
    <row r="71" spans="2:9" ht="12.75" customHeight="1">
      <c r="B71" s="338"/>
      <c r="C71" s="118" t="s">
        <v>5</v>
      </c>
      <c r="D71" s="64">
        <f aca="true" t="shared" si="8" ref="D71:I71">D70/D67*100</f>
        <v>32.33532934131736</v>
      </c>
      <c r="E71" s="123">
        <f t="shared" si="8"/>
        <v>32.33532934131736</v>
      </c>
      <c r="F71" s="123">
        <f t="shared" si="8"/>
        <v>32.33532934131736</v>
      </c>
      <c r="G71" s="123">
        <f t="shared" si="8"/>
        <v>33.532934131736525</v>
      </c>
      <c r="H71" s="123">
        <f t="shared" si="8"/>
        <v>34.13173652694611</v>
      </c>
      <c r="I71" s="125">
        <f t="shared" si="8"/>
        <v>34.9112426035503</v>
      </c>
    </row>
    <row r="72" spans="2:9" ht="12.75" customHeight="1">
      <c r="B72" s="338"/>
      <c r="C72" s="118" t="s">
        <v>3</v>
      </c>
      <c r="D72" s="63">
        <v>15781</v>
      </c>
      <c r="E72" s="2">
        <v>15781</v>
      </c>
      <c r="F72" s="2">
        <v>15781</v>
      </c>
      <c r="G72" s="2">
        <v>15854</v>
      </c>
      <c r="H72" s="2">
        <v>15854</v>
      </c>
      <c r="I72" s="97">
        <v>16042</v>
      </c>
    </row>
    <row r="73" spans="2:9" ht="12.75" customHeight="1">
      <c r="B73" s="338"/>
      <c r="C73" s="118" t="s">
        <v>5</v>
      </c>
      <c r="D73" s="34">
        <f aca="true" t="shared" si="9" ref="D73:I73">D72/D68*100</f>
        <v>96.9408440321887</v>
      </c>
      <c r="E73" s="36">
        <f t="shared" si="9"/>
        <v>96.9408440321887</v>
      </c>
      <c r="F73" s="36">
        <f t="shared" si="9"/>
        <v>96.9408440321887</v>
      </c>
      <c r="G73" s="36">
        <f t="shared" si="9"/>
        <v>97.38927452546226</v>
      </c>
      <c r="H73" s="36">
        <f t="shared" si="9"/>
        <v>97.38927452546226</v>
      </c>
      <c r="I73" s="98">
        <f t="shared" si="9"/>
        <v>90.0072939460248</v>
      </c>
    </row>
    <row r="74" spans="2:9" ht="12.75" customHeight="1" thickBot="1">
      <c r="B74" s="339"/>
      <c r="C74" s="119" t="s">
        <v>4</v>
      </c>
      <c r="D74" s="35">
        <f aca="true" t="shared" si="10" ref="D74:I74">D72/D70</f>
        <v>292.24074074074076</v>
      </c>
      <c r="E74" s="37">
        <f t="shared" si="10"/>
        <v>292.24074074074076</v>
      </c>
      <c r="F74" s="37">
        <f t="shared" si="10"/>
        <v>292.24074074074076</v>
      </c>
      <c r="G74" s="37">
        <f t="shared" si="10"/>
        <v>283.10714285714283</v>
      </c>
      <c r="H74" s="37">
        <f t="shared" si="10"/>
        <v>278.140350877193</v>
      </c>
      <c r="I74" s="99">
        <f t="shared" si="10"/>
        <v>271.89830508474574</v>
      </c>
    </row>
    <row r="76" ht="12.75" customHeight="1">
      <c r="I76" s="4"/>
    </row>
    <row r="77" ht="12.75" customHeight="1" thickBot="1"/>
    <row r="78" spans="2:9" ht="12.75" customHeight="1">
      <c r="B78" s="335" t="s">
        <v>0</v>
      </c>
      <c r="C78" s="340" t="s">
        <v>7</v>
      </c>
      <c r="D78" s="333" t="s">
        <v>9</v>
      </c>
      <c r="E78" s="333"/>
      <c r="F78" s="333"/>
      <c r="G78" s="333"/>
      <c r="H78" s="333"/>
      <c r="I78" s="334"/>
    </row>
    <row r="79" spans="2:9" ht="12.75" customHeight="1" thickBot="1">
      <c r="B79" s="337"/>
      <c r="C79" s="341"/>
      <c r="D79" s="238" t="s">
        <v>163</v>
      </c>
      <c r="E79" s="226">
        <v>20078</v>
      </c>
      <c r="F79" s="226">
        <v>2009</v>
      </c>
      <c r="G79" s="226">
        <v>2010</v>
      </c>
      <c r="H79" s="226">
        <v>2011</v>
      </c>
      <c r="I79" s="227">
        <v>2012</v>
      </c>
    </row>
    <row r="80" spans="2:9" ht="12.75" customHeight="1">
      <c r="B80" s="335" t="s">
        <v>6</v>
      </c>
      <c r="C80" s="234" t="s">
        <v>2</v>
      </c>
      <c r="D80" s="253">
        <f>D67-0</f>
        <v>167</v>
      </c>
      <c r="E80" s="254">
        <f aca="true" t="shared" si="11" ref="E80:I81">SUM(E67-D67)</f>
        <v>0</v>
      </c>
      <c r="F80" s="254">
        <f t="shared" si="11"/>
        <v>0</v>
      </c>
      <c r="G80" s="254">
        <f t="shared" si="11"/>
        <v>0</v>
      </c>
      <c r="H80" s="254">
        <f t="shared" si="11"/>
        <v>0</v>
      </c>
      <c r="I80" s="243">
        <f t="shared" si="11"/>
        <v>2</v>
      </c>
    </row>
    <row r="81" spans="2:9" ht="12.75" customHeight="1">
      <c r="B81" s="336"/>
      <c r="C81" s="242" t="s">
        <v>3</v>
      </c>
      <c r="D81" s="239">
        <f>D68-0</f>
        <v>16279</v>
      </c>
      <c r="E81" s="162">
        <f t="shared" si="11"/>
        <v>0</v>
      </c>
      <c r="F81" s="162">
        <f t="shared" si="11"/>
        <v>0</v>
      </c>
      <c r="G81" s="162">
        <f t="shared" si="11"/>
        <v>0</v>
      </c>
      <c r="H81" s="162">
        <f t="shared" si="11"/>
        <v>0</v>
      </c>
      <c r="I81" s="244">
        <f t="shared" si="11"/>
        <v>1544</v>
      </c>
    </row>
    <row r="82" spans="2:9" ht="12.75" customHeight="1" thickBot="1">
      <c r="B82" s="337"/>
      <c r="C82" s="227" t="s">
        <v>4</v>
      </c>
      <c r="D82" s="255">
        <f>D81/D80</f>
        <v>97.47904191616766</v>
      </c>
      <c r="E82" s="126"/>
      <c r="F82" s="126"/>
      <c r="G82" s="126"/>
      <c r="H82" s="126"/>
      <c r="I82" s="127">
        <f>I81/I80</f>
        <v>772</v>
      </c>
    </row>
    <row r="83" spans="2:9" ht="12.75" customHeight="1">
      <c r="B83" s="338" t="s">
        <v>8</v>
      </c>
      <c r="C83" s="241" t="s">
        <v>2</v>
      </c>
      <c r="D83" s="252">
        <f>D70-0</f>
        <v>54</v>
      </c>
      <c r="E83" s="224">
        <f>SUM(E70-D70)</f>
        <v>0</v>
      </c>
      <c r="F83" s="224">
        <f>SUM(F70-E70)</f>
        <v>0</v>
      </c>
      <c r="G83" s="224">
        <f>SUM(G70-F70)</f>
        <v>2</v>
      </c>
      <c r="H83" s="224">
        <f>SUM(H70-G70)</f>
        <v>1</v>
      </c>
      <c r="I83" s="225">
        <f>SUM(I70-H70)</f>
        <v>2</v>
      </c>
    </row>
    <row r="84" spans="2:9" ht="12.75" customHeight="1">
      <c r="B84" s="338"/>
      <c r="C84" s="242" t="s">
        <v>3</v>
      </c>
      <c r="D84" s="240">
        <f>D72-0</f>
        <v>15781</v>
      </c>
      <c r="E84" s="162">
        <f>SUM(E72-D72)</f>
        <v>0</v>
      </c>
      <c r="F84" s="162">
        <f>SUM(F71-E71)</f>
        <v>0</v>
      </c>
      <c r="G84" s="162">
        <f>SUM(G72-F72)</f>
        <v>73</v>
      </c>
      <c r="H84" s="162">
        <f>SUM(H72-G72)</f>
        <v>0</v>
      </c>
      <c r="I84" s="125">
        <f>SUM(I72-H72)</f>
        <v>188</v>
      </c>
    </row>
    <row r="85" spans="2:9" ht="12.75" customHeight="1" thickBot="1">
      <c r="B85" s="339"/>
      <c r="C85" s="227" t="s">
        <v>4</v>
      </c>
      <c r="D85" s="124">
        <f aca="true" t="shared" si="12" ref="D85:I85">D84/D83</f>
        <v>292.24074074074076</v>
      </c>
      <c r="E85" s="126"/>
      <c r="F85" s="126"/>
      <c r="G85" s="126">
        <f t="shared" si="12"/>
        <v>36.5</v>
      </c>
      <c r="H85" s="126">
        <f t="shared" si="12"/>
        <v>0</v>
      </c>
      <c r="I85" s="127">
        <f t="shared" si="12"/>
        <v>94</v>
      </c>
    </row>
    <row r="86" spans="2:9" ht="12.75" customHeight="1">
      <c r="B86" s="100"/>
      <c r="C86" s="101"/>
      <c r="D86" s="102"/>
      <c r="E86" s="103"/>
      <c r="F86" s="103"/>
      <c r="G86" s="103"/>
      <c r="H86" s="103"/>
      <c r="I86" s="103"/>
    </row>
    <row r="87" spans="4:9" ht="12.75" customHeight="1">
      <c r="D87" s="82"/>
      <c r="E87" s="82"/>
      <c r="F87" s="82"/>
      <c r="G87" s="82"/>
      <c r="H87" s="82"/>
      <c r="I87" s="82"/>
    </row>
    <row r="88" spans="4:9" s="48" customFormat="1" ht="12.75" customHeight="1">
      <c r="D88" s="82"/>
      <c r="E88" s="82"/>
      <c r="F88" s="82"/>
      <c r="G88" s="82"/>
      <c r="H88" s="82"/>
      <c r="I88" s="82"/>
    </row>
    <row r="89" spans="4:9" s="48" customFormat="1" ht="12.75" customHeight="1">
      <c r="D89" s="82"/>
      <c r="E89" s="82"/>
      <c r="F89" s="82"/>
      <c r="G89" s="82"/>
      <c r="H89" s="82"/>
      <c r="I89" s="82"/>
    </row>
    <row r="90" spans="6:7" s="48" customFormat="1" ht="12.75" customHeight="1">
      <c r="F90" s="49"/>
      <c r="G90" s="50"/>
    </row>
    <row r="91" spans="6:7" s="48" customFormat="1" ht="12.75" customHeight="1">
      <c r="F91" s="49"/>
      <c r="G91" s="50"/>
    </row>
    <row r="92" spans="6:7" s="48" customFormat="1" ht="12.75" customHeight="1">
      <c r="F92" s="49"/>
      <c r="G92" s="50"/>
    </row>
    <row r="94" ht="12.75" customHeight="1">
      <c r="B94" s="3"/>
    </row>
    <row r="96" ht="12.75" customHeight="1">
      <c r="B96" s="3"/>
    </row>
    <row r="97" ht="12.75" customHeight="1">
      <c r="B97" s="3"/>
    </row>
    <row r="114" spans="2:9" ht="12.75" customHeight="1">
      <c r="B114" s="292" t="s">
        <v>11</v>
      </c>
      <c r="C114" s="292"/>
      <c r="D114" s="292"/>
      <c r="E114" s="292"/>
      <c r="F114" s="292"/>
      <c r="G114" s="292"/>
      <c r="H114" s="292"/>
      <c r="I114" s="292"/>
    </row>
    <row r="115" spans="1:9" ht="12.75" customHeight="1">
      <c r="A115" s="292" t="s">
        <v>164</v>
      </c>
      <c r="B115" s="292"/>
      <c r="C115" s="292"/>
      <c r="D115" s="292"/>
      <c r="E115" s="292"/>
      <c r="F115" s="292"/>
      <c r="G115" s="292"/>
      <c r="H115" s="292"/>
      <c r="I115" s="292"/>
    </row>
    <row r="116" spans="1:9" ht="12.75" customHeight="1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2.75" customHeight="1">
      <c r="A117" s="89"/>
      <c r="B117" s="89"/>
      <c r="C117" s="89"/>
      <c r="D117" s="89"/>
      <c r="E117" s="89"/>
      <c r="F117" s="89"/>
      <c r="G117" s="89"/>
      <c r="H117" s="89"/>
      <c r="I117" s="89"/>
    </row>
    <row r="119" spans="2:9" ht="12.75" customHeight="1">
      <c r="B119" s="165" t="s">
        <v>10</v>
      </c>
      <c r="C119" s="275"/>
      <c r="D119" s="165" t="s">
        <v>85</v>
      </c>
      <c r="E119" s="275"/>
      <c r="F119" s="275"/>
      <c r="G119" s="275"/>
      <c r="I119" s="4" t="s">
        <v>136</v>
      </c>
    </row>
    <row r="120" spans="2:7" ht="12.75" customHeight="1" thickBot="1">
      <c r="B120" s="204"/>
      <c r="C120" s="275"/>
      <c r="D120" s="275"/>
      <c r="E120" s="275"/>
      <c r="F120" s="275"/>
      <c r="G120" s="275"/>
    </row>
    <row r="121" spans="2:9" ht="12.75" customHeight="1">
      <c r="B121" s="323" t="s">
        <v>0</v>
      </c>
      <c r="C121" s="331" t="s">
        <v>7</v>
      </c>
      <c r="D121" s="323" t="s">
        <v>1</v>
      </c>
      <c r="E121" s="324"/>
      <c r="F121" s="324"/>
      <c r="G121" s="324"/>
      <c r="H121" s="324"/>
      <c r="I121" s="325"/>
    </row>
    <row r="122" spans="2:9" ht="12.75" customHeight="1" thickBot="1">
      <c r="B122" s="327"/>
      <c r="C122" s="332"/>
      <c r="D122" s="120" t="s">
        <v>163</v>
      </c>
      <c r="E122" s="121">
        <v>2008</v>
      </c>
      <c r="F122" s="121">
        <v>2009</v>
      </c>
      <c r="G122" s="121">
        <v>2010</v>
      </c>
      <c r="H122" s="121">
        <v>2011</v>
      </c>
      <c r="I122" s="122">
        <v>2012</v>
      </c>
    </row>
    <row r="123" spans="2:9" ht="12.75" customHeight="1">
      <c r="B123" s="323" t="s">
        <v>6</v>
      </c>
      <c r="C123" s="248" t="s">
        <v>2</v>
      </c>
      <c r="D123" s="62">
        <v>2323</v>
      </c>
      <c r="E123" s="33">
        <v>2356</v>
      </c>
      <c r="F123" s="33">
        <v>2376</v>
      </c>
      <c r="G123" s="33">
        <v>2450</v>
      </c>
      <c r="H123" s="33">
        <v>2539</v>
      </c>
      <c r="I123" s="96">
        <v>2545</v>
      </c>
    </row>
    <row r="124" spans="2:9" ht="12.75" customHeight="1">
      <c r="B124" s="326"/>
      <c r="C124" s="118" t="s">
        <v>3</v>
      </c>
      <c r="D124" s="63">
        <v>51942</v>
      </c>
      <c r="E124" s="2">
        <v>52265</v>
      </c>
      <c r="F124" s="2">
        <v>52283</v>
      </c>
      <c r="G124" s="2">
        <v>52367</v>
      </c>
      <c r="H124" s="2">
        <v>52939</v>
      </c>
      <c r="I124" s="97">
        <v>52964</v>
      </c>
    </row>
    <row r="125" spans="2:9" ht="12.75" customHeight="1" thickBot="1">
      <c r="B125" s="327"/>
      <c r="C125" s="119" t="s">
        <v>4</v>
      </c>
      <c r="D125" s="124">
        <f aca="true" t="shared" si="13" ref="D125:I125">D124/D123</f>
        <v>22.35987946620749</v>
      </c>
      <c r="E125" s="37">
        <f t="shared" si="13"/>
        <v>22.18378607809847</v>
      </c>
      <c r="F125" s="37">
        <f t="shared" si="13"/>
        <v>22.00462962962963</v>
      </c>
      <c r="G125" s="37">
        <f t="shared" si="13"/>
        <v>21.374285714285715</v>
      </c>
      <c r="H125" s="37">
        <f t="shared" si="13"/>
        <v>20.850334777471446</v>
      </c>
      <c r="I125" s="99">
        <f t="shared" si="13"/>
        <v>20.811001964636542</v>
      </c>
    </row>
    <row r="126" spans="2:9" ht="12.75" customHeight="1">
      <c r="B126" s="328" t="s">
        <v>8</v>
      </c>
      <c r="C126" s="117" t="s">
        <v>2</v>
      </c>
      <c r="D126" s="245">
        <v>1698</v>
      </c>
      <c r="E126" s="246">
        <v>1716</v>
      </c>
      <c r="F126" s="246">
        <v>1737</v>
      </c>
      <c r="G126" s="246">
        <v>1764</v>
      </c>
      <c r="H126" s="246">
        <v>1827</v>
      </c>
      <c r="I126" s="247">
        <v>1830</v>
      </c>
    </row>
    <row r="127" spans="2:9" ht="12.75" customHeight="1">
      <c r="B127" s="329"/>
      <c r="C127" s="118" t="s">
        <v>5</v>
      </c>
      <c r="D127" s="64">
        <f aca="true" t="shared" si="14" ref="D127:I127">D126/D123*100</f>
        <v>73.09513560051657</v>
      </c>
      <c r="E127" s="123">
        <f t="shared" si="14"/>
        <v>72.83531409168081</v>
      </c>
      <c r="F127" s="123">
        <f t="shared" si="14"/>
        <v>73.10606060606061</v>
      </c>
      <c r="G127" s="123">
        <f t="shared" si="14"/>
        <v>72</v>
      </c>
      <c r="H127" s="123">
        <f t="shared" si="14"/>
        <v>71.95746356833399</v>
      </c>
      <c r="I127" s="125">
        <f t="shared" si="14"/>
        <v>71.90569744597249</v>
      </c>
    </row>
    <row r="128" spans="2:9" ht="12.75" customHeight="1">
      <c r="B128" s="329"/>
      <c r="C128" s="118" t="s">
        <v>3</v>
      </c>
      <c r="D128" s="63">
        <v>49988</v>
      </c>
      <c r="E128" s="2">
        <v>50119</v>
      </c>
      <c r="F128" s="2">
        <v>50135</v>
      </c>
      <c r="G128" s="2">
        <v>50212</v>
      </c>
      <c r="H128" s="2">
        <v>50610</v>
      </c>
      <c r="I128" s="97">
        <v>50615</v>
      </c>
    </row>
    <row r="129" spans="2:9" ht="12.75" customHeight="1">
      <c r="B129" s="329"/>
      <c r="C129" s="118" t="s">
        <v>5</v>
      </c>
      <c r="D129" s="34">
        <f aca="true" t="shared" si="15" ref="D129:I129">D128/D124*100</f>
        <v>96.2381117400177</v>
      </c>
      <c r="E129" s="36">
        <f t="shared" si="15"/>
        <v>95.89400172199369</v>
      </c>
      <c r="F129" s="36">
        <f t="shared" si="15"/>
        <v>95.8915900005738</v>
      </c>
      <c r="G129" s="36">
        <f t="shared" si="15"/>
        <v>95.8848129547234</v>
      </c>
      <c r="H129" s="36">
        <f t="shared" si="15"/>
        <v>95.60059691342866</v>
      </c>
      <c r="I129" s="98">
        <f t="shared" si="15"/>
        <v>95.56491201570879</v>
      </c>
    </row>
    <row r="130" spans="2:9" ht="12.75" customHeight="1" thickBot="1">
      <c r="B130" s="330"/>
      <c r="C130" s="119" t="s">
        <v>4</v>
      </c>
      <c r="D130" s="35">
        <f aca="true" t="shared" si="16" ref="D130:I130">D128/D126</f>
        <v>29.439340400471142</v>
      </c>
      <c r="E130" s="37">
        <f t="shared" si="16"/>
        <v>29.206876456876458</v>
      </c>
      <c r="F130" s="37">
        <f t="shared" si="16"/>
        <v>28.862982153137594</v>
      </c>
      <c r="G130" s="37">
        <f t="shared" si="16"/>
        <v>28.46485260770975</v>
      </c>
      <c r="H130" s="37">
        <f t="shared" si="16"/>
        <v>27.701149425287355</v>
      </c>
      <c r="I130" s="99">
        <f t="shared" si="16"/>
        <v>27.65846994535519</v>
      </c>
    </row>
    <row r="132" ht="12.75" customHeight="1">
      <c r="I132" s="4"/>
    </row>
    <row r="133" ht="12.75" customHeight="1" thickBot="1"/>
    <row r="134" spans="2:9" ht="12.75" customHeight="1">
      <c r="B134" s="323" t="s">
        <v>0</v>
      </c>
      <c r="C134" s="331" t="s">
        <v>7</v>
      </c>
      <c r="D134" s="323" t="s">
        <v>9</v>
      </c>
      <c r="E134" s="324"/>
      <c r="F134" s="324"/>
      <c r="G134" s="324"/>
      <c r="H134" s="324"/>
      <c r="I134" s="325"/>
    </row>
    <row r="135" spans="2:9" ht="12.75" customHeight="1" thickBot="1">
      <c r="B135" s="327"/>
      <c r="C135" s="332"/>
      <c r="D135" s="120" t="s">
        <v>158</v>
      </c>
      <c r="E135" s="121">
        <v>2007</v>
      </c>
      <c r="F135" s="121">
        <v>2008</v>
      </c>
      <c r="G135" s="121">
        <v>2009</v>
      </c>
      <c r="H135" s="121">
        <v>2010</v>
      </c>
      <c r="I135" s="122">
        <v>2011</v>
      </c>
    </row>
    <row r="136" spans="2:9" ht="12.75" customHeight="1">
      <c r="B136" s="323" t="s">
        <v>6</v>
      </c>
      <c r="C136" s="248" t="s">
        <v>2</v>
      </c>
      <c r="D136" s="111">
        <f>D123-0</f>
        <v>2323</v>
      </c>
      <c r="E136" s="113">
        <f aca="true" t="shared" si="17" ref="E136:I137">E123-D123</f>
        <v>33</v>
      </c>
      <c r="F136" s="113">
        <f t="shared" si="17"/>
        <v>20</v>
      </c>
      <c r="G136" s="113">
        <f t="shared" si="17"/>
        <v>74</v>
      </c>
      <c r="H136" s="113">
        <f t="shared" si="17"/>
        <v>89</v>
      </c>
      <c r="I136" s="114">
        <f t="shared" si="17"/>
        <v>6</v>
      </c>
    </row>
    <row r="137" spans="2:9" ht="12.75" customHeight="1">
      <c r="B137" s="326"/>
      <c r="C137" s="118" t="s">
        <v>3</v>
      </c>
      <c r="D137" s="112">
        <f>D124-0</f>
        <v>51942</v>
      </c>
      <c r="E137" s="115">
        <f t="shared" si="17"/>
        <v>323</v>
      </c>
      <c r="F137" s="115">
        <f t="shared" si="17"/>
        <v>18</v>
      </c>
      <c r="G137" s="115">
        <f t="shared" si="17"/>
        <v>84</v>
      </c>
      <c r="H137" s="115">
        <f t="shared" si="17"/>
        <v>572</v>
      </c>
      <c r="I137" s="116">
        <f t="shared" si="17"/>
        <v>25</v>
      </c>
    </row>
    <row r="138" spans="2:9" ht="12.75" customHeight="1" thickBot="1">
      <c r="B138" s="327"/>
      <c r="C138" s="119" t="s">
        <v>4</v>
      </c>
      <c r="D138" s="124">
        <f aca="true" t="shared" si="18" ref="D138:I138">D137/D136</f>
        <v>22.35987946620749</v>
      </c>
      <c r="E138" s="126">
        <f t="shared" si="18"/>
        <v>9.787878787878787</v>
      </c>
      <c r="F138" s="126">
        <f t="shared" si="18"/>
        <v>0.9</v>
      </c>
      <c r="G138" s="126">
        <f t="shared" si="18"/>
        <v>1.135135135135135</v>
      </c>
      <c r="H138" s="126">
        <f t="shared" si="18"/>
        <v>6.426966292134831</v>
      </c>
      <c r="I138" s="127">
        <f t="shared" si="18"/>
        <v>4.166666666666667</v>
      </c>
    </row>
    <row r="139" spans="2:9" ht="12.75" customHeight="1">
      <c r="B139" s="328" t="s">
        <v>8</v>
      </c>
      <c r="C139" s="117" t="s">
        <v>2</v>
      </c>
      <c r="D139" s="249">
        <f>D126-0</f>
        <v>1698</v>
      </c>
      <c r="E139" s="250">
        <f>E126-D126</f>
        <v>18</v>
      </c>
      <c r="F139" s="250">
        <f>F126-E126</f>
        <v>21</v>
      </c>
      <c r="G139" s="250">
        <f>G126-F126</f>
        <v>27</v>
      </c>
      <c r="H139" s="250">
        <f>H126-G126</f>
        <v>63</v>
      </c>
      <c r="I139" s="251">
        <f>I126-H126</f>
        <v>3</v>
      </c>
    </row>
    <row r="140" spans="2:9" ht="12.75" customHeight="1">
      <c r="B140" s="329"/>
      <c r="C140" s="118" t="s">
        <v>3</v>
      </c>
      <c r="D140" s="112">
        <f>D128-0</f>
        <v>49988</v>
      </c>
      <c r="E140" s="115">
        <f>E128-D128</f>
        <v>131</v>
      </c>
      <c r="F140" s="115">
        <f>F128-E128</f>
        <v>16</v>
      </c>
      <c r="G140" s="115">
        <f>G128-F128</f>
        <v>77</v>
      </c>
      <c r="H140" s="115">
        <f>H128-G128</f>
        <v>398</v>
      </c>
      <c r="I140" s="116">
        <f>I128-H128</f>
        <v>5</v>
      </c>
    </row>
    <row r="141" spans="2:9" ht="12.75" customHeight="1" thickBot="1">
      <c r="B141" s="330"/>
      <c r="C141" s="119" t="s">
        <v>4</v>
      </c>
      <c r="D141" s="124">
        <f aca="true" t="shared" si="19" ref="D141:I141">D140/D139</f>
        <v>29.439340400471142</v>
      </c>
      <c r="E141" s="126">
        <f t="shared" si="19"/>
        <v>7.277777777777778</v>
      </c>
      <c r="F141" s="126">
        <f t="shared" si="19"/>
        <v>0.7619047619047619</v>
      </c>
      <c r="G141" s="126">
        <f t="shared" si="19"/>
        <v>2.8518518518518516</v>
      </c>
      <c r="H141" s="126">
        <f t="shared" si="19"/>
        <v>6.317460317460317</v>
      </c>
      <c r="I141" s="127">
        <f t="shared" si="19"/>
        <v>1.6666666666666667</v>
      </c>
    </row>
    <row r="142" spans="2:9" ht="12.75" customHeight="1">
      <c r="B142" s="100"/>
      <c r="C142" s="101"/>
      <c r="D142" s="102"/>
      <c r="E142" s="103"/>
      <c r="F142" s="103"/>
      <c r="G142" s="103"/>
      <c r="H142" s="103"/>
      <c r="I142" s="103"/>
    </row>
    <row r="143" spans="4:9" ht="12.75" customHeight="1">
      <c r="D143" s="82"/>
      <c r="E143" s="82"/>
      <c r="F143" s="82"/>
      <c r="G143" s="82"/>
      <c r="H143" s="82"/>
      <c r="I143" s="82"/>
    </row>
    <row r="144" spans="4:9" s="48" customFormat="1" ht="12.75" customHeight="1">
      <c r="D144" s="82"/>
      <c r="E144" s="82"/>
      <c r="F144" s="82"/>
      <c r="G144" s="82"/>
      <c r="H144" s="82"/>
      <c r="I144" s="82"/>
    </row>
    <row r="145" spans="4:9" s="48" customFormat="1" ht="12.75" customHeight="1">
      <c r="D145" s="82"/>
      <c r="E145" s="82"/>
      <c r="F145" s="82"/>
      <c r="G145" s="82"/>
      <c r="H145" s="82"/>
      <c r="I145" s="82"/>
    </row>
    <row r="146" spans="6:7" s="48" customFormat="1" ht="12.75" customHeight="1">
      <c r="F146" s="49"/>
      <c r="G146" s="50"/>
    </row>
    <row r="147" spans="6:7" s="48" customFormat="1" ht="12.75" customHeight="1">
      <c r="F147" s="49"/>
      <c r="G147" s="50"/>
    </row>
    <row r="148" spans="6:7" s="48" customFormat="1" ht="12.75" customHeight="1">
      <c r="F148" s="49"/>
      <c r="G148" s="50"/>
    </row>
    <row r="150" ht="12.75" customHeight="1">
      <c r="B150" s="3"/>
    </row>
    <row r="152" ht="12.75" customHeight="1">
      <c r="B152" s="3"/>
    </row>
    <row r="153" ht="12.75" customHeight="1">
      <c r="B153" s="3"/>
    </row>
    <row r="170" spans="2:9" ht="12.75" customHeight="1">
      <c r="B170" s="292" t="s">
        <v>11</v>
      </c>
      <c r="C170" s="292"/>
      <c r="D170" s="292"/>
      <c r="E170" s="292"/>
      <c r="F170" s="292"/>
      <c r="G170" s="292"/>
      <c r="H170" s="292"/>
      <c r="I170" s="292"/>
    </row>
    <row r="171" spans="1:9" ht="12.75" customHeight="1">
      <c r="A171" s="292" t="s">
        <v>164</v>
      </c>
      <c r="B171" s="292"/>
      <c r="C171" s="292"/>
      <c r="D171" s="292"/>
      <c r="E171" s="292"/>
      <c r="F171" s="292"/>
      <c r="G171" s="292"/>
      <c r="H171" s="292"/>
      <c r="I171" s="292"/>
    </row>
    <row r="172" spans="1:9" ht="12.75" customHeight="1">
      <c r="A172" s="89"/>
      <c r="B172" s="89"/>
      <c r="C172" s="89"/>
      <c r="D172" s="89"/>
      <c r="E172" s="89"/>
      <c r="F172" s="89"/>
      <c r="G172" s="89"/>
      <c r="H172" s="89"/>
      <c r="I172" s="89"/>
    </row>
    <row r="173" spans="1:9" ht="12.75" customHeight="1">
      <c r="A173" s="89"/>
      <c r="B173" s="89"/>
      <c r="C173" s="89"/>
      <c r="D173" s="89"/>
      <c r="E173" s="89"/>
      <c r="F173" s="89"/>
      <c r="G173" s="89"/>
      <c r="H173" s="89"/>
      <c r="I173" s="89"/>
    </row>
    <row r="175" spans="2:9" ht="12.75" customHeight="1">
      <c r="B175" s="8" t="s">
        <v>10</v>
      </c>
      <c r="D175" s="8" t="s">
        <v>157</v>
      </c>
      <c r="I175" s="4" t="s">
        <v>137</v>
      </c>
    </row>
    <row r="176" ht="12.75" customHeight="1" thickBot="1">
      <c r="B176" s="3"/>
    </row>
    <row r="177" spans="2:9" ht="12.75" customHeight="1">
      <c r="B177" s="323" t="s">
        <v>0</v>
      </c>
      <c r="C177" s="331" t="s">
        <v>7</v>
      </c>
      <c r="D177" s="323" t="s">
        <v>1</v>
      </c>
      <c r="E177" s="324"/>
      <c r="F177" s="324"/>
      <c r="G177" s="324"/>
      <c r="H177" s="324"/>
      <c r="I177" s="325"/>
    </row>
    <row r="178" spans="2:9" ht="12.75" customHeight="1" thickBot="1">
      <c r="B178" s="327"/>
      <c r="C178" s="332"/>
      <c r="D178" s="120" t="s">
        <v>158</v>
      </c>
      <c r="E178" s="121">
        <v>2007</v>
      </c>
      <c r="F178" s="121">
        <v>2008</v>
      </c>
      <c r="G178" s="121">
        <v>2009</v>
      </c>
      <c r="H178" s="121">
        <v>2010</v>
      </c>
      <c r="I178" s="122">
        <v>2011</v>
      </c>
    </row>
    <row r="179" spans="2:9" ht="12.75" customHeight="1">
      <c r="B179" s="323" t="s">
        <v>6</v>
      </c>
      <c r="C179" s="248" t="s">
        <v>2</v>
      </c>
      <c r="D179" s="128">
        <f aca="true" t="shared" si="20" ref="D179:I180">D11+D67+D123</f>
        <v>100083</v>
      </c>
      <c r="E179" s="131">
        <f t="shared" si="20"/>
        <v>101043</v>
      </c>
      <c r="F179" s="131">
        <f t="shared" si="20"/>
        <v>99450</v>
      </c>
      <c r="G179" s="131">
        <f t="shared" si="20"/>
        <v>101722</v>
      </c>
      <c r="H179" s="131">
        <f t="shared" si="20"/>
        <v>102096</v>
      </c>
      <c r="I179" s="132">
        <f t="shared" si="20"/>
        <v>98782</v>
      </c>
    </row>
    <row r="180" spans="2:9" ht="12.75" customHeight="1">
      <c r="B180" s="326"/>
      <c r="C180" s="118" t="s">
        <v>3</v>
      </c>
      <c r="D180" s="129">
        <f t="shared" si="20"/>
        <v>997529</v>
      </c>
      <c r="E180" s="130">
        <f t="shared" si="20"/>
        <v>1004404</v>
      </c>
      <c r="F180" s="130">
        <f t="shared" si="20"/>
        <v>1000526</v>
      </c>
      <c r="G180" s="130">
        <f t="shared" si="20"/>
        <v>1008142</v>
      </c>
      <c r="H180" s="130">
        <f t="shared" si="20"/>
        <v>1013906</v>
      </c>
      <c r="I180" s="133">
        <f t="shared" si="20"/>
        <v>1013712</v>
      </c>
    </row>
    <row r="181" spans="2:9" ht="12.75" customHeight="1" thickBot="1">
      <c r="B181" s="327"/>
      <c r="C181" s="119" t="s">
        <v>4</v>
      </c>
      <c r="D181" s="124">
        <f aca="true" t="shared" si="21" ref="D181:I181">D180/D179</f>
        <v>9.96701737557827</v>
      </c>
      <c r="E181" s="37">
        <f t="shared" si="21"/>
        <v>9.940362024088754</v>
      </c>
      <c r="F181" s="37">
        <f t="shared" si="21"/>
        <v>10.060593262946204</v>
      </c>
      <c r="G181" s="37">
        <f t="shared" si="21"/>
        <v>9.910756768447337</v>
      </c>
      <c r="H181" s="37">
        <f t="shared" si="21"/>
        <v>9.93090816486444</v>
      </c>
      <c r="I181" s="99">
        <f t="shared" si="21"/>
        <v>10.262112530622987</v>
      </c>
    </row>
    <row r="182" spans="2:9" ht="12.75" customHeight="1">
      <c r="B182" s="328" t="s">
        <v>8</v>
      </c>
      <c r="C182" s="117" t="s">
        <v>2</v>
      </c>
      <c r="D182" s="256">
        <f aca="true" t="shared" si="22" ref="D182:I182">D14+D70+D126</f>
        <v>54560</v>
      </c>
      <c r="E182" s="257">
        <f t="shared" si="22"/>
        <v>55591</v>
      </c>
      <c r="F182" s="257">
        <f t="shared" si="22"/>
        <v>60786</v>
      </c>
      <c r="G182" s="257">
        <f t="shared" si="22"/>
        <v>61576</v>
      </c>
      <c r="H182" s="257">
        <f t="shared" si="22"/>
        <v>63119</v>
      </c>
      <c r="I182" s="258">
        <f t="shared" si="22"/>
        <v>63914</v>
      </c>
    </row>
    <row r="183" spans="2:9" ht="12.75" customHeight="1">
      <c r="B183" s="329"/>
      <c r="C183" s="118" t="s">
        <v>5</v>
      </c>
      <c r="D183" s="64">
        <f aca="true" t="shared" si="23" ref="D183:I183">D182/D179*100</f>
        <v>54.514752755213166</v>
      </c>
      <c r="E183" s="123">
        <f t="shared" si="23"/>
        <v>55.01717090743546</v>
      </c>
      <c r="F183" s="123">
        <f t="shared" si="23"/>
        <v>61.12217194570135</v>
      </c>
      <c r="G183" s="123">
        <f t="shared" si="23"/>
        <v>60.53361121487977</v>
      </c>
      <c r="H183" s="123">
        <f t="shared" si="23"/>
        <v>61.82318602099984</v>
      </c>
      <c r="I183" s="125">
        <f t="shared" si="23"/>
        <v>64.70207122755158</v>
      </c>
    </row>
    <row r="184" spans="2:9" ht="12.75" customHeight="1">
      <c r="B184" s="329"/>
      <c r="C184" s="118" t="s">
        <v>3</v>
      </c>
      <c r="D184" s="129">
        <f aca="true" t="shared" si="24" ref="D184:I184">D16+D72+D128</f>
        <v>888314</v>
      </c>
      <c r="E184" s="130">
        <f t="shared" si="24"/>
        <v>901299</v>
      </c>
      <c r="F184" s="130">
        <f t="shared" si="24"/>
        <v>909964</v>
      </c>
      <c r="G184" s="130">
        <f t="shared" si="24"/>
        <v>915253</v>
      </c>
      <c r="H184" s="130">
        <f t="shared" si="24"/>
        <v>924124</v>
      </c>
      <c r="I184" s="133">
        <f t="shared" si="24"/>
        <v>931451</v>
      </c>
    </row>
    <row r="185" spans="2:9" ht="12.75" customHeight="1">
      <c r="B185" s="329"/>
      <c r="C185" s="118" t="s">
        <v>5</v>
      </c>
      <c r="D185" s="34">
        <f aca="true" t="shared" si="25" ref="D185:I185">D184/D180*100</f>
        <v>89.05144612337085</v>
      </c>
      <c r="E185" s="36">
        <f t="shared" si="25"/>
        <v>89.73470834445104</v>
      </c>
      <c r="F185" s="36">
        <f t="shared" si="25"/>
        <v>90.94856105688407</v>
      </c>
      <c r="G185" s="36">
        <f t="shared" si="25"/>
        <v>90.78611941571722</v>
      </c>
      <c r="H185" s="36">
        <f t="shared" si="25"/>
        <v>91.14493848542172</v>
      </c>
      <c r="I185" s="98">
        <f t="shared" si="25"/>
        <v>91.88517054153448</v>
      </c>
    </row>
    <row r="186" spans="2:9" ht="12.75" customHeight="1" thickBot="1">
      <c r="B186" s="330"/>
      <c r="C186" s="119" t="s">
        <v>4</v>
      </c>
      <c r="D186" s="35">
        <f aca="true" t="shared" si="26" ref="D186:I186">D184/D182</f>
        <v>16.28141495601173</v>
      </c>
      <c r="E186" s="37">
        <f t="shared" si="26"/>
        <v>16.21303808170387</v>
      </c>
      <c r="F186" s="37">
        <f t="shared" si="26"/>
        <v>14.969960188201231</v>
      </c>
      <c r="G186" s="37">
        <f t="shared" si="26"/>
        <v>14.863794335455372</v>
      </c>
      <c r="H186" s="37">
        <f t="shared" si="26"/>
        <v>14.640979736687843</v>
      </c>
      <c r="I186" s="99">
        <f t="shared" si="26"/>
        <v>14.573505022373816</v>
      </c>
    </row>
    <row r="188" ht="12.75" customHeight="1">
      <c r="I188" s="4"/>
    </row>
    <row r="189" ht="12.75" customHeight="1" thickBot="1"/>
    <row r="190" spans="2:9" ht="12.75" customHeight="1">
      <c r="B190" s="323" t="s">
        <v>0</v>
      </c>
      <c r="C190" s="331" t="s">
        <v>7</v>
      </c>
      <c r="D190" s="323" t="s">
        <v>9</v>
      </c>
      <c r="E190" s="324"/>
      <c r="F190" s="324"/>
      <c r="G190" s="324"/>
      <c r="H190" s="324"/>
      <c r="I190" s="325"/>
    </row>
    <row r="191" spans="2:9" ht="12.75" customHeight="1" thickBot="1">
      <c r="B191" s="327"/>
      <c r="C191" s="332"/>
      <c r="D191" s="120" t="s">
        <v>158</v>
      </c>
      <c r="E191" s="121">
        <v>2007</v>
      </c>
      <c r="F191" s="121">
        <v>2008</v>
      </c>
      <c r="G191" s="121">
        <v>2009</v>
      </c>
      <c r="H191" s="121">
        <v>2010</v>
      </c>
      <c r="I191" s="122">
        <v>2011</v>
      </c>
    </row>
    <row r="192" spans="2:9" ht="12.75" customHeight="1">
      <c r="B192" s="323" t="s">
        <v>6</v>
      </c>
      <c r="C192" s="248" t="s">
        <v>2</v>
      </c>
      <c r="D192" s="111">
        <f>D179-0</f>
        <v>100083</v>
      </c>
      <c r="E192" s="113">
        <f aca="true" t="shared" si="27" ref="E192:I193">E179-D179</f>
        <v>960</v>
      </c>
      <c r="F192" s="113">
        <f t="shared" si="27"/>
        <v>-1593</v>
      </c>
      <c r="G192" s="113">
        <f t="shared" si="27"/>
        <v>2272</v>
      </c>
      <c r="H192" s="113">
        <f t="shared" si="27"/>
        <v>374</v>
      </c>
      <c r="I192" s="114">
        <f t="shared" si="27"/>
        <v>-3314</v>
      </c>
    </row>
    <row r="193" spans="2:9" ht="12.75" customHeight="1">
      <c r="B193" s="326"/>
      <c r="C193" s="118" t="s">
        <v>3</v>
      </c>
      <c r="D193" s="112">
        <f>D180-0</f>
        <v>997529</v>
      </c>
      <c r="E193" s="115">
        <f t="shared" si="27"/>
        <v>6875</v>
      </c>
      <c r="F193" s="115">
        <f t="shared" si="27"/>
        <v>-3878</v>
      </c>
      <c r="G193" s="115">
        <f t="shared" si="27"/>
        <v>7616</v>
      </c>
      <c r="H193" s="115">
        <f t="shared" si="27"/>
        <v>5764</v>
      </c>
      <c r="I193" s="116">
        <f t="shared" si="27"/>
        <v>-194</v>
      </c>
    </row>
    <row r="194" spans="2:9" ht="12.75" customHeight="1" thickBot="1">
      <c r="B194" s="327"/>
      <c r="C194" s="119" t="s">
        <v>4</v>
      </c>
      <c r="D194" s="124">
        <f aca="true" t="shared" si="28" ref="D194:I194">D193/D192</f>
        <v>9.96701737557827</v>
      </c>
      <c r="E194" s="126">
        <f t="shared" si="28"/>
        <v>7.161458333333333</v>
      </c>
      <c r="F194" s="126">
        <f t="shared" si="28"/>
        <v>2.4344005021971125</v>
      </c>
      <c r="G194" s="126">
        <f t="shared" si="28"/>
        <v>3.352112676056338</v>
      </c>
      <c r="H194" s="126">
        <f t="shared" si="28"/>
        <v>15.411764705882353</v>
      </c>
      <c r="I194" s="127">
        <f t="shared" si="28"/>
        <v>0.058539529269764634</v>
      </c>
    </row>
    <row r="195" spans="2:9" ht="12.75" customHeight="1">
      <c r="B195" s="328" t="s">
        <v>8</v>
      </c>
      <c r="C195" s="117" t="s">
        <v>2</v>
      </c>
      <c r="D195" s="249">
        <f>D182-0</f>
        <v>54560</v>
      </c>
      <c r="E195" s="250">
        <f>E182-D182</f>
        <v>1031</v>
      </c>
      <c r="F195" s="250">
        <f>F182-E182</f>
        <v>5195</v>
      </c>
      <c r="G195" s="250">
        <f>G182-F182</f>
        <v>790</v>
      </c>
      <c r="H195" s="250">
        <f>H182-G182</f>
        <v>1543</v>
      </c>
      <c r="I195" s="251">
        <f>I182-H182</f>
        <v>795</v>
      </c>
    </row>
    <row r="196" spans="2:9" ht="12.75" customHeight="1">
      <c r="B196" s="329"/>
      <c r="C196" s="118" t="s">
        <v>3</v>
      </c>
      <c r="D196" s="112">
        <f>D184-0</f>
        <v>888314</v>
      </c>
      <c r="E196" s="115">
        <f>E184-D184</f>
        <v>12985</v>
      </c>
      <c r="F196" s="115">
        <f>F184-E184</f>
        <v>8665</v>
      </c>
      <c r="G196" s="115">
        <f>G184-F184</f>
        <v>5289</v>
      </c>
      <c r="H196" s="115">
        <f>H184-G184</f>
        <v>8871</v>
      </c>
      <c r="I196" s="116">
        <f>I184-H184</f>
        <v>7327</v>
      </c>
    </row>
    <row r="197" spans="2:9" ht="12.75" customHeight="1" thickBot="1">
      <c r="B197" s="330"/>
      <c r="C197" s="119" t="s">
        <v>4</v>
      </c>
      <c r="D197" s="124">
        <f aca="true" t="shared" si="29" ref="D197:I197">D196/D195</f>
        <v>16.28141495601173</v>
      </c>
      <c r="E197" s="126">
        <f t="shared" si="29"/>
        <v>12.594568380213385</v>
      </c>
      <c r="F197" s="126">
        <f t="shared" si="29"/>
        <v>1.6679499518768046</v>
      </c>
      <c r="G197" s="126">
        <f t="shared" si="29"/>
        <v>6.69493670886076</v>
      </c>
      <c r="H197" s="126">
        <f t="shared" si="29"/>
        <v>5.749189889825016</v>
      </c>
      <c r="I197" s="127">
        <f t="shared" si="29"/>
        <v>9.216352201257862</v>
      </c>
    </row>
    <row r="198" spans="2:9" ht="12.75" customHeight="1">
      <c r="B198" s="100"/>
      <c r="C198" s="101"/>
      <c r="D198" s="102"/>
      <c r="E198" s="103"/>
      <c r="F198" s="103"/>
      <c r="G198" s="103"/>
      <c r="H198" s="103"/>
      <c r="I198" s="103"/>
    </row>
    <row r="199" spans="4:9" ht="12.75" customHeight="1">
      <c r="D199" s="82"/>
      <c r="E199" s="82"/>
      <c r="F199" s="82"/>
      <c r="G199" s="82"/>
      <c r="H199" s="82"/>
      <c r="I199" s="82"/>
    </row>
    <row r="200" spans="4:9" s="48" customFormat="1" ht="12.75" customHeight="1">
      <c r="D200" s="82"/>
      <c r="E200" s="82"/>
      <c r="F200" s="82"/>
      <c r="G200" s="82"/>
      <c r="H200" s="82"/>
      <c r="I200" s="82"/>
    </row>
    <row r="201" spans="4:9" s="48" customFormat="1" ht="12.75" customHeight="1">
      <c r="D201" s="82"/>
      <c r="E201" s="82"/>
      <c r="F201" s="82"/>
      <c r="G201" s="82"/>
      <c r="H201" s="82"/>
      <c r="I201" s="82"/>
    </row>
    <row r="202" spans="6:7" s="48" customFormat="1" ht="12.75" customHeight="1">
      <c r="F202" s="49"/>
      <c r="G202" s="50"/>
    </row>
    <row r="203" spans="6:7" s="48" customFormat="1" ht="12.75" customHeight="1">
      <c r="F203" s="49"/>
      <c r="G203" s="50"/>
    </row>
    <row r="204" spans="6:7" s="48" customFormat="1" ht="12.75" customHeight="1">
      <c r="F204" s="49"/>
      <c r="G204" s="50"/>
    </row>
    <row r="206" ht="12.75" customHeight="1">
      <c r="B206" s="3"/>
    </row>
    <row r="208" ht="12.75" customHeight="1">
      <c r="B208" s="3"/>
    </row>
    <row r="209" ht="12.75" customHeight="1">
      <c r="B209" s="3"/>
    </row>
    <row r="226" spans="2:9" ht="12.75" customHeight="1">
      <c r="B226" s="292" t="s">
        <v>11</v>
      </c>
      <c r="C226" s="292"/>
      <c r="D226" s="292"/>
      <c r="E226" s="292"/>
      <c r="F226" s="292"/>
      <c r="G226" s="292"/>
      <c r="H226" s="292"/>
      <c r="I226" s="292"/>
    </row>
    <row r="227" spans="1:9" ht="12.75" customHeight="1">
      <c r="A227" s="292" t="s">
        <v>164</v>
      </c>
      <c r="B227" s="292"/>
      <c r="C227" s="292"/>
      <c r="D227" s="292"/>
      <c r="E227" s="292"/>
      <c r="F227" s="292"/>
      <c r="G227" s="292"/>
      <c r="H227" s="292"/>
      <c r="I227" s="292"/>
    </row>
    <row r="228" spans="1:9" ht="12.75" customHeight="1">
      <c r="A228" s="89"/>
      <c r="B228" s="89"/>
      <c r="C228" s="89"/>
      <c r="D228" s="89"/>
      <c r="E228" s="89"/>
      <c r="F228" s="89"/>
      <c r="G228" s="89"/>
      <c r="H228" s="89"/>
      <c r="I228" s="89"/>
    </row>
    <row r="229" spans="1:9" ht="12.75" customHeight="1">
      <c r="A229" s="89"/>
      <c r="B229" s="89"/>
      <c r="C229" s="89"/>
      <c r="D229" s="89"/>
      <c r="E229" s="89"/>
      <c r="F229" s="89"/>
      <c r="G229" s="89"/>
      <c r="H229" s="89"/>
      <c r="I229" s="89"/>
    </row>
    <row r="231" spans="2:9" ht="12.75" customHeight="1">
      <c r="B231" s="165" t="s">
        <v>10</v>
      </c>
      <c r="C231" s="275"/>
      <c r="D231" s="165" t="s">
        <v>154</v>
      </c>
      <c r="E231" s="275"/>
      <c r="F231" s="275"/>
      <c r="I231" s="4" t="s">
        <v>138</v>
      </c>
    </row>
    <row r="232" spans="2:6" ht="12.75" customHeight="1" thickBot="1">
      <c r="B232" s="204"/>
      <c r="C232" s="275"/>
      <c r="D232" s="275"/>
      <c r="E232" s="275"/>
      <c r="F232" s="275"/>
    </row>
    <row r="233" spans="2:9" ht="12.75" customHeight="1">
      <c r="B233" s="323" t="s">
        <v>0</v>
      </c>
      <c r="C233" s="331" t="s">
        <v>7</v>
      </c>
      <c r="D233" s="323" t="s">
        <v>1</v>
      </c>
      <c r="E233" s="324"/>
      <c r="F233" s="324"/>
      <c r="G233" s="324"/>
      <c r="H233" s="324"/>
      <c r="I233" s="325"/>
    </row>
    <row r="234" spans="2:9" ht="12.75" customHeight="1" thickBot="1">
      <c r="B234" s="327"/>
      <c r="C234" s="332"/>
      <c r="D234" s="120" t="s">
        <v>163</v>
      </c>
      <c r="E234" s="121">
        <v>2008</v>
      </c>
      <c r="F234" s="121">
        <v>2009</v>
      </c>
      <c r="G234" s="121">
        <v>2010</v>
      </c>
      <c r="H234" s="121">
        <v>2011</v>
      </c>
      <c r="I234" s="122">
        <v>2012</v>
      </c>
    </row>
    <row r="235" spans="2:9" ht="12.75" customHeight="1">
      <c r="B235" s="323" t="s">
        <v>6</v>
      </c>
      <c r="C235" s="248" t="s">
        <v>2</v>
      </c>
      <c r="D235" s="62">
        <v>1304</v>
      </c>
      <c r="E235" s="33">
        <v>1402</v>
      </c>
      <c r="F235" s="33">
        <v>1429</v>
      </c>
      <c r="G235" s="33">
        <v>1462</v>
      </c>
      <c r="H235" s="33">
        <v>1496</v>
      </c>
      <c r="I235" s="96">
        <v>1507</v>
      </c>
    </row>
    <row r="236" spans="2:9" ht="12.75" customHeight="1">
      <c r="B236" s="326"/>
      <c r="C236" s="118" t="s">
        <v>3</v>
      </c>
      <c r="D236" s="63">
        <v>25920</v>
      </c>
      <c r="E236" s="2">
        <v>26937</v>
      </c>
      <c r="F236" s="2">
        <v>27301</v>
      </c>
      <c r="G236" s="2">
        <v>30005</v>
      </c>
      <c r="H236" s="2">
        <v>30395</v>
      </c>
      <c r="I236" s="97">
        <v>30465</v>
      </c>
    </row>
    <row r="237" spans="2:9" ht="12.75" customHeight="1" thickBot="1">
      <c r="B237" s="327"/>
      <c r="C237" s="119" t="s">
        <v>4</v>
      </c>
      <c r="D237" s="124">
        <f aca="true" t="shared" si="30" ref="D237:I237">D236/D235</f>
        <v>19.87730061349693</v>
      </c>
      <c r="E237" s="37">
        <f t="shared" si="30"/>
        <v>19.213266761768903</v>
      </c>
      <c r="F237" s="37">
        <f t="shared" si="30"/>
        <v>19.104968509447165</v>
      </c>
      <c r="G237" s="37">
        <f t="shared" si="30"/>
        <v>20.523255813953487</v>
      </c>
      <c r="H237" s="37">
        <f t="shared" si="30"/>
        <v>20.317513368983956</v>
      </c>
      <c r="I237" s="99">
        <f t="shared" si="30"/>
        <v>20.215660252156603</v>
      </c>
    </row>
    <row r="238" spans="2:9" ht="12.75" customHeight="1">
      <c r="B238" s="328" t="s">
        <v>8</v>
      </c>
      <c r="C238" s="117" t="s">
        <v>2</v>
      </c>
      <c r="D238" s="245">
        <v>717</v>
      </c>
      <c r="E238" s="246">
        <v>1005</v>
      </c>
      <c r="F238" s="246">
        <v>1007</v>
      </c>
      <c r="G238" s="246">
        <v>1040</v>
      </c>
      <c r="H238" s="246">
        <v>1063</v>
      </c>
      <c r="I238" s="247">
        <v>1103</v>
      </c>
    </row>
    <row r="239" spans="2:9" ht="12.75" customHeight="1">
      <c r="B239" s="329"/>
      <c r="C239" s="118" t="s">
        <v>5</v>
      </c>
      <c r="D239" s="64">
        <f aca="true" t="shared" si="31" ref="D239:I239">D238/D235*100</f>
        <v>54.984662576687114</v>
      </c>
      <c r="E239" s="123">
        <f t="shared" si="31"/>
        <v>71.6833095577746</v>
      </c>
      <c r="F239" s="123">
        <f t="shared" si="31"/>
        <v>70.46885934219735</v>
      </c>
      <c r="G239" s="123">
        <f t="shared" si="31"/>
        <v>71.13543091655266</v>
      </c>
      <c r="H239" s="123">
        <f t="shared" si="31"/>
        <v>71.05614973262033</v>
      </c>
      <c r="I239" s="125">
        <f t="shared" si="31"/>
        <v>73.19177173191773</v>
      </c>
    </row>
    <row r="240" spans="2:9" ht="12.75" customHeight="1">
      <c r="B240" s="329"/>
      <c r="C240" s="118" t="s">
        <v>3</v>
      </c>
      <c r="D240" s="63">
        <v>24975</v>
      </c>
      <c r="E240" s="2">
        <v>25766</v>
      </c>
      <c r="F240" s="2">
        <v>25945</v>
      </c>
      <c r="G240" s="2">
        <v>29168</v>
      </c>
      <c r="H240" s="2">
        <v>29779</v>
      </c>
      <c r="I240" s="97">
        <v>29954</v>
      </c>
    </row>
    <row r="241" spans="2:9" ht="12.75" customHeight="1">
      <c r="B241" s="329"/>
      <c r="C241" s="118" t="s">
        <v>5</v>
      </c>
      <c r="D241" s="34">
        <f aca="true" t="shared" si="32" ref="D241:I241">D240/D236*100</f>
        <v>96.35416666666666</v>
      </c>
      <c r="E241" s="36">
        <f t="shared" si="32"/>
        <v>95.65281954189405</v>
      </c>
      <c r="F241" s="36">
        <f t="shared" si="32"/>
        <v>95.03314896890224</v>
      </c>
      <c r="G241" s="36">
        <f t="shared" si="32"/>
        <v>97.21046492251291</v>
      </c>
      <c r="H241" s="36">
        <f t="shared" si="32"/>
        <v>97.97335088007895</v>
      </c>
      <c r="I241" s="98">
        <f t="shared" si="32"/>
        <v>98.32266535368456</v>
      </c>
    </row>
    <row r="242" spans="2:9" ht="12.75" customHeight="1" thickBot="1">
      <c r="B242" s="330"/>
      <c r="C242" s="119" t="s">
        <v>4</v>
      </c>
      <c r="D242" s="35">
        <f aca="true" t="shared" si="33" ref="D242:I242">D240/D238</f>
        <v>34.8326359832636</v>
      </c>
      <c r="E242" s="37">
        <f t="shared" si="33"/>
        <v>25.637810945273632</v>
      </c>
      <c r="F242" s="37">
        <f t="shared" si="33"/>
        <v>25.76464746772592</v>
      </c>
      <c r="G242" s="37">
        <f t="shared" si="33"/>
        <v>28.046153846153846</v>
      </c>
      <c r="H242" s="37">
        <f t="shared" si="33"/>
        <v>28.014111006585136</v>
      </c>
      <c r="I242" s="99">
        <f t="shared" si="33"/>
        <v>27.15684496826836</v>
      </c>
    </row>
    <row r="244" ht="12.75" customHeight="1">
      <c r="I244" s="4"/>
    </row>
    <row r="245" ht="12.75" customHeight="1" thickBot="1"/>
    <row r="246" spans="2:9" ht="12.75" customHeight="1">
      <c r="B246" s="323" t="s">
        <v>0</v>
      </c>
      <c r="C246" s="331" t="s">
        <v>7</v>
      </c>
      <c r="D246" s="323" t="s">
        <v>9</v>
      </c>
      <c r="E246" s="324"/>
      <c r="F246" s="324"/>
      <c r="G246" s="324"/>
      <c r="H246" s="324"/>
      <c r="I246" s="325"/>
    </row>
    <row r="247" spans="2:9" ht="12.75" customHeight="1" thickBot="1">
      <c r="B247" s="327"/>
      <c r="C247" s="332"/>
      <c r="D247" s="120" t="s">
        <v>163</v>
      </c>
      <c r="E247" s="121">
        <v>2008</v>
      </c>
      <c r="F247" s="121">
        <v>2009</v>
      </c>
      <c r="G247" s="121">
        <v>2010</v>
      </c>
      <c r="H247" s="121">
        <v>2011</v>
      </c>
      <c r="I247" s="122">
        <v>2012</v>
      </c>
    </row>
    <row r="248" spans="2:9" ht="12.75" customHeight="1">
      <c r="B248" s="323" t="s">
        <v>6</v>
      </c>
      <c r="C248" s="248" t="s">
        <v>2</v>
      </c>
      <c r="D248" s="111">
        <f>D235-0</f>
        <v>1304</v>
      </c>
      <c r="E248" s="113">
        <f aca="true" t="shared" si="34" ref="E248:I249">E235-D235</f>
        <v>98</v>
      </c>
      <c r="F248" s="113">
        <f t="shared" si="34"/>
        <v>27</v>
      </c>
      <c r="G248" s="113">
        <f t="shared" si="34"/>
        <v>33</v>
      </c>
      <c r="H248" s="113">
        <f t="shared" si="34"/>
        <v>34</v>
      </c>
      <c r="I248" s="114">
        <f t="shared" si="34"/>
        <v>11</v>
      </c>
    </row>
    <row r="249" spans="2:9" ht="12.75" customHeight="1">
      <c r="B249" s="326"/>
      <c r="C249" s="118" t="s">
        <v>3</v>
      </c>
      <c r="D249" s="112">
        <f>D236-0</f>
        <v>25920</v>
      </c>
      <c r="E249" s="115">
        <f t="shared" si="34"/>
        <v>1017</v>
      </c>
      <c r="F249" s="115">
        <f t="shared" si="34"/>
        <v>364</v>
      </c>
      <c r="G249" s="115">
        <f t="shared" si="34"/>
        <v>2704</v>
      </c>
      <c r="H249" s="115">
        <f t="shared" si="34"/>
        <v>390</v>
      </c>
      <c r="I249" s="116">
        <f t="shared" si="34"/>
        <v>70</v>
      </c>
    </row>
    <row r="250" spans="2:9" ht="12.75" customHeight="1" thickBot="1">
      <c r="B250" s="327"/>
      <c r="C250" s="119" t="s">
        <v>4</v>
      </c>
      <c r="D250" s="124">
        <f aca="true" t="shared" si="35" ref="D250:I250">D249/D248</f>
        <v>19.87730061349693</v>
      </c>
      <c r="E250" s="126">
        <f t="shared" si="35"/>
        <v>10.377551020408163</v>
      </c>
      <c r="F250" s="126">
        <f t="shared" si="35"/>
        <v>13.481481481481481</v>
      </c>
      <c r="G250" s="126">
        <f t="shared" si="35"/>
        <v>81.93939393939394</v>
      </c>
      <c r="H250" s="126">
        <f t="shared" si="35"/>
        <v>11.470588235294118</v>
      </c>
      <c r="I250" s="127">
        <f t="shared" si="35"/>
        <v>6.363636363636363</v>
      </c>
    </row>
    <row r="251" spans="2:9" ht="12.75" customHeight="1">
      <c r="B251" s="328" t="s">
        <v>8</v>
      </c>
      <c r="C251" s="117" t="s">
        <v>2</v>
      </c>
      <c r="D251" s="249">
        <f>D238-0</f>
        <v>717</v>
      </c>
      <c r="E251" s="250">
        <f>SUM(E238-D238)</f>
        <v>288</v>
      </c>
      <c r="F251" s="250">
        <f>F238-E238</f>
        <v>2</v>
      </c>
      <c r="G251" s="250">
        <f>G238-F238</f>
        <v>33</v>
      </c>
      <c r="H251" s="250">
        <f>H238-G238</f>
        <v>23</v>
      </c>
      <c r="I251" s="251">
        <f>I238-H238</f>
        <v>40</v>
      </c>
    </row>
    <row r="252" spans="2:9" ht="12.75" customHeight="1">
      <c r="B252" s="329"/>
      <c r="C252" s="118" t="s">
        <v>3</v>
      </c>
      <c r="D252" s="112">
        <f>D240-0</f>
        <v>24975</v>
      </c>
      <c r="E252" s="115">
        <f>E240-D240</f>
        <v>791</v>
      </c>
      <c r="F252" s="115">
        <f>F240-E240</f>
        <v>179</v>
      </c>
      <c r="G252" s="115">
        <f>G240-F240</f>
        <v>3223</v>
      </c>
      <c r="H252" s="115">
        <f>H240-G240</f>
        <v>611</v>
      </c>
      <c r="I252" s="116">
        <f>I240-H240</f>
        <v>175</v>
      </c>
    </row>
    <row r="253" spans="2:9" ht="12.75" customHeight="1" thickBot="1">
      <c r="B253" s="330"/>
      <c r="C253" s="119" t="s">
        <v>4</v>
      </c>
      <c r="D253" s="124">
        <f aca="true" t="shared" si="36" ref="D253:I253">D252/D251</f>
        <v>34.8326359832636</v>
      </c>
      <c r="E253" s="126">
        <f t="shared" si="36"/>
        <v>2.7465277777777777</v>
      </c>
      <c r="F253" s="126">
        <f t="shared" si="36"/>
        <v>89.5</v>
      </c>
      <c r="G253" s="126">
        <f t="shared" si="36"/>
        <v>97.66666666666667</v>
      </c>
      <c r="H253" s="126">
        <f t="shared" si="36"/>
        <v>26.565217391304348</v>
      </c>
      <c r="I253" s="127">
        <f t="shared" si="36"/>
        <v>4.375</v>
      </c>
    </row>
    <row r="254" spans="2:9" ht="12.75" customHeight="1">
      <c r="B254" s="100"/>
      <c r="C254" s="101"/>
      <c r="D254" s="102"/>
      <c r="E254" s="103"/>
      <c r="F254" s="103"/>
      <c r="G254" s="103"/>
      <c r="H254" s="103"/>
      <c r="I254" s="103"/>
    </row>
    <row r="255" spans="4:9" ht="12.75" customHeight="1">
      <c r="D255" s="82"/>
      <c r="E255" s="82"/>
      <c r="F255" s="82"/>
      <c r="G255" s="82"/>
      <c r="H255" s="82"/>
      <c r="I255" s="82"/>
    </row>
    <row r="256" spans="4:9" s="48" customFormat="1" ht="12.75" customHeight="1">
      <c r="D256" s="82"/>
      <c r="E256" s="82"/>
      <c r="F256" s="82"/>
      <c r="G256" s="82"/>
      <c r="H256" s="82"/>
      <c r="I256" s="82"/>
    </row>
    <row r="257" spans="4:9" s="48" customFormat="1" ht="12.75" customHeight="1">
      <c r="D257" s="82"/>
      <c r="E257" s="82"/>
      <c r="F257" s="82"/>
      <c r="G257" s="82"/>
      <c r="H257" s="82"/>
      <c r="I257" s="82"/>
    </row>
    <row r="258" spans="6:7" s="48" customFormat="1" ht="12.75" customHeight="1">
      <c r="F258" s="49"/>
      <c r="G258" s="50"/>
    </row>
    <row r="259" spans="6:7" s="48" customFormat="1" ht="12.75" customHeight="1">
      <c r="F259" s="49"/>
      <c r="G259" s="50"/>
    </row>
    <row r="260" spans="6:7" s="48" customFormat="1" ht="12.75" customHeight="1">
      <c r="F260" s="49"/>
      <c r="G260" s="50"/>
    </row>
    <row r="262" ht="12.75" customHeight="1">
      <c r="B262" s="3"/>
    </row>
    <row r="264" ht="12.75" customHeight="1">
      <c r="B264" s="3"/>
    </row>
    <row r="265" ht="12.75" customHeight="1">
      <c r="B265" s="3"/>
    </row>
    <row r="282" spans="2:9" ht="12.75" customHeight="1">
      <c r="B282" s="292" t="s">
        <v>11</v>
      </c>
      <c r="C282" s="292"/>
      <c r="D282" s="292"/>
      <c r="E282" s="292"/>
      <c r="F282" s="292"/>
      <c r="G282" s="292"/>
      <c r="H282" s="292"/>
      <c r="I282" s="292"/>
    </row>
    <row r="283" spans="1:9" ht="12.75" customHeight="1">
      <c r="A283" s="292" t="s">
        <v>164</v>
      </c>
      <c r="B283" s="292"/>
      <c r="C283" s="292"/>
      <c r="D283" s="292"/>
      <c r="E283" s="292"/>
      <c r="F283" s="292"/>
      <c r="G283" s="292"/>
      <c r="H283" s="292"/>
      <c r="I283" s="292"/>
    </row>
    <row r="284" spans="1:9" ht="12.75" customHeight="1">
      <c r="A284" s="89"/>
      <c r="B284" s="89"/>
      <c r="C284" s="89"/>
      <c r="D284" s="89"/>
      <c r="E284" s="89"/>
      <c r="F284" s="89"/>
      <c r="G284" s="89"/>
      <c r="H284" s="89"/>
      <c r="I284" s="89"/>
    </row>
    <row r="285" spans="1:9" ht="12.75" customHeight="1">
      <c r="A285" s="89"/>
      <c r="B285" s="89"/>
      <c r="C285" s="89"/>
      <c r="D285" s="89"/>
      <c r="E285" s="89"/>
      <c r="F285" s="89"/>
      <c r="G285" s="89"/>
      <c r="H285" s="89"/>
      <c r="I285" s="89"/>
    </row>
    <row r="287" spans="2:9" ht="12.75" customHeight="1">
      <c r="B287" s="8" t="s">
        <v>10</v>
      </c>
      <c r="D287" s="8" t="s">
        <v>86</v>
      </c>
      <c r="I287" s="4" t="s">
        <v>139</v>
      </c>
    </row>
    <row r="288" ht="12.75" customHeight="1" thickBot="1">
      <c r="B288" s="3"/>
    </row>
    <row r="289" spans="2:9" ht="12.75" customHeight="1">
      <c r="B289" s="323" t="s">
        <v>0</v>
      </c>
      <c r="C289" s="331" t="s">
        <v>7</v>
      </c>
      <c r="D289" s="323" t="s">
        <v>1</v>
      </c>
      <c r="E289" s="324"/>
      <c r="F289" s="324"/>
      <c r="G289" s="324"/>
      <c r="H289" s="324"/>
      <c r="I289" s="325"/>
    </row>
    <row r="290" spans="2:9" ht="12.75" customHeight="1" thickBot="1">
      <c r="B290" s="327"/>
      <c r="C290" s="332"/>
      <c r="D290" s="120" t="s">
        <v>163</v>
      </c>
      <c r="E290" s="121">
        <v>2008</v>
      </c>
      <c r="F290" s="121">
        <v>2009</v>
      </c>
      <c r="G290" s="121">
        <v>2010</v>
      </c>
      <c r="H290" s="121">
        <v>2011</v>
      </c>
      <c r="I290" s="122">
        <v>2012</v>
      </c>
    </row>
    <row r="291" spans="2:9" ht="12.75" customHeight="1" thickBot="1">
      <c r="B291" s="323" t="s">
        <v>6</v>
      </c>
      <c r="C291" s="248" t="s">
        <v>2</v>
      </c>
      <c r="D291" s="128">
        <f aca="true" t="shared" si="37" ref="D291:I292">D179+D235</f>
        <v>101387</v>
      </c>
      <c r="E291" s="128">
        <f t="shared" si="37"/>
        <v>102445</v>
      </c>
      <c r="F291" s="128">
        <f t="shared" si="37"/>
        <v>100879</v>
      </c>
      <c r="G291" s="128">
        <f t="shared" si="37"/>
        <v>103184</v>
      </c>
      <c r="H291" s="128">
        <f t="shared" si="37"/>
        <v>103592</v>
      </c>
      <c r="I291" s="261">
        <f t="shared" si="37"/>
        <v>100289</v>
      </c>
    </row>
    <row r="292" spans="2:9" ht="12.75" customHeight="1">
      <c r="B292" s="326"/>
      <c r="C292" s="118" t="s">
        <v>3</v>
      </c>
      <c r="D292" s="128">
        <f t="shared" si="37"/>
        <v>1023449</v>
      </c>
      <c r="E292" s="128">
        <f t="shared" si="37"/>
        <v>1031341</v>
      </c>
      <c r="F292" s="128">
        <f t="shared" si="37"/>
        <v>1027827</v>
      </c>
      <c r="G292" s="128">
        <f t="shared" si="37"/>
        <v>1038147</v>
      </c>
      <c r="H292" s="128">
        <f t="shared" si="37"/>
        <v>1044301</v>
      </c>
      <c r="I292" s="259">
        <f t="shared" si="37"/>
        <v>1044177</v>
      </c>
    </row>
    <row r="293" spans="2:9" ht="12.75" customHeight="1" thickBot="1">
      <c r="B293" s="327"/>
      <c r="C293" s="119" t="s">
        <v>4</v>
      </c>
      <c r="D293" s="124">
        <f aca="true" t="shared" si="38" ref="D293:I293">D292/D291</f>
        <v>10.094479568386479</v>
      </c>
      <c r="E293" s="36">
        <f t="shared" si="38"/>
        <v>10.067265361901509</v>
      </c>
      <c r="F293" s="36">
        <f t="shared" si="38"/>
        <v>10.188711228303214</v>
      </c>
      <c r="G293" s="36">
        <f t="shared" si="38"/>
        <v>10.061123817646147</v>
      </c>
      <c r="H293" s="36">
        <f t="shared" si="38"/>
        <v>10.080903930805468</v>
      </c>
      <c r="I293" s="98">
        <f t="shared" si="38"/>
        <v>10.411680244094567</v>
      </c>
    </row>
    <row r="294" spans="2:9" ht="12.75" customHeight="1">
      <c r="B294" s="328" t="s">
        <v>8</v>
      </c>
      <c r="C294" s="117" t="s">
        <v>2</v>
      </c>
      <c r="D294" s="256">
        <f aca="true" t="shared" si="39" ref="D294:I294">D182+D238</f>
        <v>55277</v>
      </c>
      <c r="E294" s="128">
        <f t="shared" si="39"/>
        <v>56596</v>
      </c>
      <c r="F294" s="128">
        <f t="shared" si="39"/>
        <v>61793</v>
      </c>
      <c r="G294" s="128">
        <f t="shared" si="39"/>
        <v>62616</v>
      </c>
      <c r="H294" s="128">
        <f t="shared" si="39"/>
        <v>64182</v>
      </c>
      <c r="I294" s="259">
        <f t="shared" si="39"/>
        <v>65017</v>
      </c>
    </row>
    <row r="295" spans="2:9" ht="12.75" customHeight="1">
      <c r="B295" s="329"/>
      <c r="C295" s="118" t="s">
        <v>5</v>
      </c>
      <c r="D295" s="64">
        <f aca="true" t="shared" si="40" ref="D295:I295">D294/D291*100</f>
        <v>54.520796551826166</v>
      </c>
      <c r="E295" s="123">
        <f t="shared" si="40"/>
        <v>55.24525355068574</v>
      </c>
      <c r="F295" s="123">
        <f t="shared" si="40"/>
        <v>61.254572309400366</v>
      </c>
      <c r="G295" s="123">
        <f t="shared" si="40"/>
        <v>60.68382694991472</v>
      </c>
      <c r="H295" s="123">
        <f t="shared" si="40"/>
        <v>61.95652173913043</v>
      </c>
      <c r="I295" s="125">
        <f t="shared" si="40"/>
        <v>64.82964233365574</v>
      </c>
    </row>
    <row r="296" spans="2:9" ht="12.75" customHeight="1">
      <c r="B296" s="329"/>
      <c r="C296" s="118" t="s">
        <v>3</v>
      </c>
      <c r="D296" s="256">
        <f aca="true" t="shared" si="41" ref="D296:I296">D184+D240</f>
        <v>913289</v>
      </c>
      <c r="E296" s="256">
        <f t="shared" si="41"/>
        <v>927065</v>
      </c>
      <c r="F296" s="256">
        <f t="shared" si="41"/>
        <v>935909</v>
      </c>
      <c r="G296" s="256">
        <f t="shared" si="41"/>
        <v>944421</v>
      </c>
      <c r="H296" s="256">
        <f t="shared" si="41"/>
        <v>953903</v>
      </c>
      <c r="I296" s="260">
        <f t="shared" si="41"/>
        <v>961405</v>
      </c>
    </row>
    <row r="297" spans="2:9" ht="12.75" customHeight="1">
      <c r="B297" s="329"/>
      <c r="C297" s="118" t="s">
        <v>5</v>
      </c>
      <c r="D297" s="34">
        <f aca="true" t="shared" si="42" ref="D297:I297">D296/D292*100</f>
        <v>89.23639575591945</v>
      </c>
      <c r="E297" s="36">
        <f t="shared" si="42"/>
        <v>89.88928007322505</v>
      </c>
      <c r="F297" s="36">
        <f t="shared" si="42"/>
        <v>91.05705532156676</v>
      </c>
      <c r="G297" s="36">
        <f t="shared" si="42"/>
        <v>90.97179879150062</v>
      </c>
      <c r="H297" s="36">
        <f t="shared" si="42"/>
        <v>91.3436834782309</v>
      </c>
      <c r="I297" s="98">
        <f t="shared" si="42"/>
        <v>92.07299145642932</v>
      </c>
    </row>
    <row r="298" spans="2:9" ht="12.75" customHeight="1" thickBot="1">
      <c r="B298" s="330"/>
      <c r="C298" s="119" t="s">
        <v>4</v>
      </c>
      <c r="D298" s="35">
        <f aca="true" t="shared" si="43" ref="D298:I298">D296/D294</f>
        <v>16.52204352624057</v>
      </c>
      <c r="E298" s="37">
        <f t="shared" si="43"/>
        <v>16.38039790797936</v>
      </c>
      <c r="F298" s="37">
        <f t="shared" si="43"/>
        <v>15.145874128137491</v>
      </c>
      <c r="G298" s="37">
        <f t="shared" si="43"/>
        <v>15.082742430049828</v>
      </c>
      <c r="H298" s="37">
        <f t="shared" si="43"/>
        <v>14.862469228132499</v>
      </c>
      <c r="I298" s="99">
        <f t="shared" si="43"/>
        <v>14.786978790162573</v>
      </c>
    </row>
    <row r="300" ht="12.75" customHeight="1">
      <c r="I300" s="4"/>
    </row>
    <row r="301" ht="12.75" customHeight="1" thickBot="1"/>
    <row r="302" spans="2:9" ht="12.75" customHeight="1">
      <c r="B302" s="323" t="s">
        <v>0</v>
      </c>
      <c r="C302" s="331" t="s">
        <v>7</v>
      </c>
      <c r="D302" s="323" t="s">
        <v>9</v>
      </c>
      <c r="E302" s="324"/>
      <c r="F302" s="324"/>
      <c r="G302" s="324"/>
      <c r="H302" s="324"/>
      <c r="I302" s="325"/>
    </row>
    <row r="303" spans="2:9" ht="12.75" customHeight="1" thickBot="1">
      <c r="B303" s="327"/>
      <c r="C303" s="332"/>
      <c r="D303" s="120" t="s">
        <v>163</v>
      </c>
      <c r="E303" s="121">
        <v>2008</v>
      </c>
      <c r="F303" s="121">
        <v>2009</v>
      </c>
      <c r="G303" s="121">
        <v>2010</v>
      </c>
      <c r="H303" s="121">
        <v>2011</v>
      </c>
      <c r="I303" s="122">
        <v>2012</v>
      </c>
    </row>
    <row r="304" spans="2:9" ht="12.75" customHeight="1">
      <c r="B304" s="323" t="s">
        <v>6</v>
      </c>
      <c r="C304" s="248" t="s">
        <v>2</v>
      </c>
      <c r="D304" s="111">
        <f>D291-0</f>
        <v>101387</v>
      </c>
      <c r="E304" s="113">
        <f aca="true" t="shared" si="44" ref="E304:I305">E291-D291</f>
        <v>1058</v>
      </c>
      <c r="F304" s="113">
        <f t="shared" si="44"/>
        <v>-1566</v>
      </c>
      <c r="G304" s="113">
        <f t="shared" si="44"/>
        <v>2305</v>
      </c>
      <c r="H304" s="113">
        <f t="shared" si="44"/>
        <v>408</v>
      </c>
      <c r="I304" s="114">
        <f t="shared" si="44"/>
        <v>-3303</v>
      </c>
    </row>
    <row r="305" spans="2:9" ht="12.75" customHeight="1">
      <c r="B305" s="326"/>
      <c r="C305" s="118" t="s">
        <v>3</v>
      </c>
      <c r="D305" s="112">
        <f>D292-0</f>
        <v>1023449</v>
      </c>
      <c r="E305" s="115">
        <f t="shared" si="44"/>
        <v>7892</v>
      </c>
      <c r="F305" s="115">
        <f t="shared" si="44"/>
        <v>-3514</v>
      </c>
      <c r="G305" s="115">
        <f t="shared" si="44"/>
        <v>10320</v>
      </c>
      <c r="H305" s="115">
        <f t="shared" si="44"/>
        <v>6154</v>
      </c>
      <c r="I305" s="116">
        <f t="shared" si="44"/>
        <v>-124</v>
      </c>
    </row>
    <row r="306" spans="2:9" ht="12.75" customHeight="1" thickBot="1">
      <c r="B306" s="327"/>
      <c r="C306" s="119" t="s">
        <v>4</v>
      </c>
      <c r="D306" s="124">
        <f aca="true" t="shared" si="45" ref="D306:I306">D305/D304</f>
        <v>10.094479568386479</v>
      </c>
      <c r="E306" s="126">
        <f t="shared" si="45"/>
        <v>7.4593572778827975</v>
      </c>
      <c r="F306" s="126">
        <f t="shared" si="45"/>
        <v>2.243933588761175</v>
      </c>
      <c r="G306" s="126">
        <f t="shared" si="45"/>
        <v>4.477223427331888</v>
      </c>
      <c r="H306" s="126">
        <f t="shared" si="45"/>
        <v>15.083333333333334</v>
      </c>
      <c r="I306" s="127">
        <f t="shared" si="45"/>
        <v>0.03754162882228277</v>
      </c>
    </row>
    <row r="307" spans="2:9" ht="12.75" customHeight="1">
      <c r="B307" s="328" t="s">
        <v>8</v>
      </c>
      <c r="C307" s="117" t="s">
        <v>2</v>
      </c>
      <c r="D307" s="249">
        <f>D294-0</f>
        <v>55277</v>
      </c>
      <c r="E307" s="250">
        <f>E294-D294</f>
        <v>1319</v>
      </c>
      <c r="F307" s="250">
        <f>F294-E294</f>
        <v>5197</v>
      </c>
      <c r="G307" s="250">
        <f>G294-F294</f>
        <v>823</v>
      </c>
      <c r="H307" s="250">
        <f>H294-G294</f>
        <v>1566</v>
      </c>
      <c r="I307" s="251">
        <f>I294-H294</f>
        <v>835</v>
      </c>
    </row>
    <row r="308" spans="2:9" ht="12.75" customHeight="1">
      <c r="B308" s="329"/>
      <c r="C308" s="118" t="s">
        <v>3</v>
      </c>
      <c r="D308" s="112">
        <f>D296-0</f>
        <v>913289</v>
      </c>
      <c r="E308" s="115">
        <f>E296-D296</f>
        <v>13776</v>
      </c>
      <c r="F308" s="115">
        <f>F296-E296</f>
        <v>8844</v>
      </c>
      <c r="G308" s="115">
        <f>G296-F296</f>
        <v>8512</v>
      </c>
      <c r="H308" s="115">
        <f>H296-G296</f>
        <v>9482</v>
      </c>
      <c r="I308" s="116">
        <f>I296-H296</f>
        <v>7502</v>
      </c>
    </row>
    <row r="309" spans="2:9" ht="12.75" customHeight="1" thickBot="1">
      <c r="B309" s="330"/>
      <c r="C309" s="119" t="s">
        <v>4</v>
      </c>
      <c r="D309" s="124">
        <f aca="true" t="shared" si="46" ref="D309:I309">D308/D307</f>
        <v>16.52204352624057</v>
      </c>
      <c r="E309" s="126">
        <f t="shared" si="46"/>
        <v>10.444275966641396</v>
      </c>
      <c r="F309" s="126">
        <f t="shared" si="46"/>
        <v>1.7017510101981912</v>
      </c>
      <c r="G309" s="126">
        <f t="shared" si="46"/>
        <v>10.342648845686513</v>
      </c>
      <c r="H309" s="126">
        <f t="shared" si="46"/>
        <v>6.054916985951468</v>
      </c>
      <c r="I309" s="127">
        <f t="shared" si="46"/>
        <v>8.98443113772455</v>
      </c>
    </row>
    <row r="310" spans="2:9" ht="12.75" customHeight="1">
      <c r="B310" s="100"/>
      <c r="C310" s="101"/>
      <c r="D310" s="102"/>
      <c r="E310" s="103"/>
      <c r="F310" s="103"/>
      <c r="G310" s="103"/>
      <c r="H310" s="103"/>
      <c r="I310" s="103"/>
    </row>
    <row r="311" spans="4:9" ht="12.75" customHeight="1">
      <c r="D311" s="82"/>
      <c r="E311" s="82"/>
      <c r="F311" s="82"/>
      <c r="G311" s="82"/>
      <c r="H311" s="82"/>
      <c r="I311" s="82"/>
    </row>
    <row r="312" spans="4:9" s="48" customFormat="1" ht="12.75" customHeight="1">
      <c r="D312" s="82"/>
      <c r="E312" s="82"/>
      <c r="F312" s="82"/>
      <c r="G312" s="82"/>
      <c r="H312" s="82"/>
      <c r="I312" s="82"/>
    </row>
    <row r="313" spans="4:9" s="48" customFormat="1" ht="12.75" customHeight="1">
      <c r="D313" s="82"/>
      <c r="E313" s="82"/>
      <c r="F313" s="82"/>
      <c r="G313" s="82"/>
      <c r="H313" s="82"/>
      <c r="I313" s="82"/>
    </row>
    <row r="314" spans="6:7" s="48" customFormat="1" ht="12.75" customHeight="1">
      <c r="F314" s="49"/>
      <c r="G314" s="50"/>
    </row>
    <row r="315" spans="6:7" s="48" customFormat="1" ht="12.75" customHeight="1">
      <c r="F315" s="49"/>
      <c r="G315" s="50"/>
    </row>
    <row r="316" spans="6:7" s="48" customFormat="1" ht="12.75" customHeight="1">
      <c r="F316" s="49"/>
      <c r="G316" s="50"/>
    </row>
    <row r="318" ht="12.75" customHeight="1">
      <c r="B318" s="3"/>
    </row>
    <row r="320" ht="12.75" customHeight="1">
      <c r="B320" s="3"/>
    </row>
    <row r="321" ht="12.75" customHeight="1">
      <c r="B321" s="3"/>
    </row>
  </sheetData>
  <sheetProtection/>
  <mergeCells count="72">
    <mergeCell ref="C22:C23"/>
    <mergeCell ref="B9:B10"/>
    <mergeCell ref="C9:C10"/>
    <mergeCell ref="B11:B13"/>
    <mergeCell ref="B2:I2"/>
    <mergeCell ref="A3:I3"/>
    <mergeCell ref="D9:I9"/>
    <mergeCell ref="A59:I59"/>
    <mergeCell ref="B65:B66"/>
    <mergeCell ref="C65:C66"/>
    <mergeCell ref="D65:I65"/>
    <mergeCell ref="B14:B18"/>
    <mergeCell ref="B58:I58"/>
    <mergeCell ref="B24:B26"/>
    <mergeCell ref="B27:B29"/>
    <mergeCell ref="D22:I22"/>
    <mergeCell ref="B22:B23"/>
    <mergeCell ref="D78:I78"/>
    <mergeCell ref="B80:B82"/>
    <mergeCell ref="B83:B85"/>
    <mergeCell ref="B114:I114"/>
    <mergeCell ref="B67:B69"/>
    <mergeCell ref="B70:B74"/>
    <mergeCell ref="B78:B79"/>
    <mergeCell ref="C78:C79"/>
    <mergeCell ref="B123:B125"/>
    <mergeCell ref="B126:B130"/>
    <mergeCell ref="B134:B135"/>
    <mergeCell ref="C134:C135"/>
    <mergeCell ref="A115:I115"/>
    <mergeCell ref="B121:B122"/>
    <mergeCell ref="C121:C122"/>
    <mergeCell ref="D121:I121"/>
    <mergeCell ref="A171:I171"/>
    <mergeCell ref="B177:B178"/>
    <mergeCell ref="C177:C178"/>
    <mergeCell ref="D177:I177"/>
    <mergeCell ref="D134:I134"/>
    <mergeCell ref="B136:B138"/>
    <mergeCell ref="B139:B141"/>
    <mergeCell ref="B170:I170"/>
    <mergeCell ref="D190:I190"/>
    <mergeCell ref="B192:B194"/>
    <mergeCell ref="B195:B197"/>
    <mergeCell ref="B226:I226"/>
    <mergeCell ref="B179:B181"/>
    <mergeCell ref="B182:B186"/>
    <mergeCell ref="B190:B191"/>
    <mergeCell ref="C190:C191"/>
    <mergeCell ref="B235:B237"/>
    <mergeCell ref="B238:B242"/>
    <mergeCell ref="B246:B247"/>
    <mergeCell ref="C246:C247"/>
    <mergeCell ref="A227:I227"/>
    <mergeCell ref="B233:B234"/>
    <mergeCell ref="C233:C234"/>
    <mergeCell ref="D233:I233"/>
    <mergeCell ref="A283:I283"/>
    <mergeCell ref="B289:B290"/>
    <mergeCell ref="C289:C290"/>
    <mergeCell ref="D289:I289"/>
    <mergeCell ref="D246:I246"/>
    <mergeCell ref="B248:B250"/>
    <mergeCell ref="B251:B253"/>
    <mergeCell ref="B282:I282"/>
    <mergeCell ref="D302:I302"/>
    <mergeCell ref="B304:B306"/>
    <mergeCell ref="B307:B309"/>
    <mergeCell ref="B291:B293"/>
    <mergeCell ref="B294:B298"/>
    <mergeCell ref="B302:B303"/>
    <mergeCell ref="C302:C30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10"/>
  <sheetViews>
    <sheetView zoomScalePageLayoutView="0" workbookViewId="0" topLeftCell="A178">
      <selection activeCell="K100" sqref="K100"/>
    </sheetView>
  </sheetViews>
  <sheetFormatPr defaultColWidth="9.140625" defaultRowHeight="12.75" customHeight="1"/>
  <cols>
    <col min="1" max="1" width="1.7109375" style="0" customWidth="1"/>
    <col min="2" max="2" width="22.7109375" style="0" customWidth="1"/>
    <col min="3" max="10" width="13.28125" style="0" customWidth="1"/>
    <col min="11" max="11" width="1.7109375" style="0" customWidth="1"/>
    <col min="12" max="12" width="10.140625" style="0" bestFit="1" customWidth="1"/>
    <col min="13" max="13" width="9.140625" style="152" customWidth="1"/>
  </cols>
  <sheetData>
    <row r="2" spans="2:10" ht="12.75" customHeight="1">
      <c r="B2" s="345" t="s">
        <v>37</v>
      </c>
      <c r="C2" s="345"/>
      <c r="D2" s="345"/>
      <c r="E2" s="345"/>
      <c r="F2" s="345"/>
      <c r="G2" s="345"/>
      <c r="H2" s="345"/>
      <c r="I2" s="345"/>
      <c r="J2" s="345"/>
    </row>
    <row r="3" spans="2:10" ht="12.75" customHeight="1">
      <c r="B3" s="345" t="s">
        <v>47</v>
      </c>
      <c r="C3" s="345"/>
      <c r="D3" s="345"/>
      <c r="E3" s="345"/>
      <c r="F3" s="345"/>
      <c r="G3" s="345"/>
      <c r="H3" s="345"/>
      <c r="I3" s="345"/>
      <c r="J3" s="345"/>
    </row>
    <row r="4" spans="2:10" ht="12.75" customHeight="1">
      <c r="B4" s="345" t="s">
        <v>164</v>
      </c>
      <c r="C4" s="345"/>
      <c r="D4" s="345"/>
      <c r="E4" s="345"/>
      <c r="F4" s="345"/>
      <c r="G4" s="345"/>
      <c r="H4" s="345"/>
      <c r="I4" s="345"/>
      <c r="J4" s="345"/>
    </row>
    <row r="5" spans="2:10" ht="12.75" customHeight="1">
      <c r="B5" s="90"/>
      <c r="C5" s="90"/>
      <c r="D5" s="90"/>
      <c r="E5" s="90"/>
      <c r="F5" s="90"/>
      <c r="G5" s="90"/>
      <c r="H5" s="90"/>
      <c r="I5" s="90"/>
      <c r="J5" s="90"/>
    </row>
    <row r="6" spans="2:10" ht="12.75" customHeight="1">
      <c r="B6" s="90"/>
      <c r="C6" s="90"/>
      <c r="D6" s="90"/>
      <c r="E6" s="90"/>
      <c r="F6" s="90"/>
      <c r="G6" s="90"/>
      <c r="H6" s="90"/>
      <c r="I6" s="90"/>
      <c r="J6" s="90"/>
    </row>
    <row r="8" spans="2:13" s="272" customFormat="1" ht="12.75" customHeight="1">
      <c r="B8" s="271" t="s">
        <v>10</v>
      </c>
      <c r="C8" s="165" t="s">
        <v>153</v>
      </c>
      <c r="J8" s="273" t="s">
        <v>140</v>
      </c>
      <c r="M8" s="274"/>
    </row>
    <row r="9" ht="12.75" customHeight="1" thickBot="1"/>
    <row r="10" spans="2:10" ht="12.75" customHeight="1">
      <c r="B10" s="346" t="s">
        <v>37</v>
      </c>
      <c r="C10" s="348" t="s">
        <v>38</v>
      </c>
      <c r="D10" s="344"/>
      <c r="E10" s="348" t="s">
        <v>39</v>
      </c>
      <c r="F10" s="344"/>
      <c r="G10" s="348" t="s">
        <v>40</v>
      </c>
      <c r="H10" s="344"/>
      <c r="I10" s="343" t="s">
        <v>41</v>
      </c>
      <c r="J10" s="344"/>
    </row>
    <row r="11" spans="2:10" ht="12.75" customHeight="1" thickBot="1">
      <c r="B11" s="347"/>
      <c r="C11" s="137" t="s">
        <v>2</v>
      </c>
      <c r="D11" s="223" t="s">
        <v>161</v>
      </c>
      <c r="E11" s="137" t="s">
        <v>2</v>
      </c>
      <c r="F11" s="223" t="s">
        <v>161</v>
      </c>
      <c r="G11" s="137" t="s">
        <v>2</v>
      </c>
      <c r="H11" s="223" t="s">
        <v>161</v>
      </c>
      <c r="I11" s="24" t="s">
        <v>2</v>
      </c>
      <c r="J11" s="223" t="s">
        <v>161</v>
      </c>
    </row>
    <row r="12" spans="2:10" ht="12.75" customHeight="1">
      <c r="B12" s="134" t="s">
        <v>42</v>
      </c>
      <c r="C12" s="25"/>
      <c r="D12" s="25"/>
      <c r="E12" s="25"/>
      <c r="F12" s="25"/>
      <c r="G12" s="25"/>
      <c r="H12" s="25"/>
      <c r="I12" s="25"/>
      <c r="J12" s="26"/>
    </row>
    <row r="13" spans="2:10" ht="12.75" customHeight="1">
      <c r="B13" s="135" t="s">
        <v>43</v>
      </c>
      <c r="C13" s="27"/>
      <c r="D13" s="27"/>
      <c r="E13" s="27"/>
      <c r="F13" s="27"/>
      <c r="G13" s="27"/>
      <c r="H13" s="27"/>
      <c r="I13" s="27"/>
      <c r="J13" s="28"/>
    </row>
    <row r="14" spans="2:12" ht="12.75" customHeight="1">
      <c r="B14" s="138" t="s">
        <v>62</v>
      </c>
      <c r="C14" s="141">
        <v>20</v>
      </c>
      <c r="D14" s="40">
        <v>269169</v>
      </c>
      <c r="E14" s="141">
        <v>17</v>
      </c>
      <c r="F14" s="40">
        <v>240258</v>
      </c>
      <c r="G14" s="141">
        <v>7</v>
      </c>
      <c r="H14" s="40">
        <v>41160</v>
      </c>
      <c r="I14" s="141">
        <v>9</v>
      </c>
      <c r="J14" s="40">
        <v>155945</v>
      </c>
      <c r="L14" s="152"/>
    </row>
    <row r="15" spans="2:12" ht="12.75" customHeight="1">
      <c r="B15" s="138" t="s">
        <v>63</v>
      </c>
      <c r="C15" s="141">
        <v>41</v>
      </c>
      <c r="D15" s="40">
        <v>754888</v>
      </c>
      <c r="E15" s="141">
        <v>25</v>
      </c>
      <c r="F15" s="40">
        <v>671061</v>
      </c>
      <c r="G15" s="141">
        <v>11</v>
      </c>
      <c r="H15" s="40">
        <v>230930</v>
      </c>
      <c r="I15" s="141">
        <v>15</v>
      </c>
      <c r="J15" s="163">
        <v>463485</v>
      </c>
      <c r="L15" s="152"/>
    </row>
    <row r="16" spans="2:12" ht="12.75" customHeight="1" thickBot="1">
      <c r="B16" s="139" t="s">
        <v>64</v>
      </c>
      <c r="C16" s="142">
        <v>4</v>
      </c>
      <c r="D16" s="41">
        <v>26090</v>
      </c>
      <c r="E16" s="142">
        <v>2</v>
      </c>
      <c r="F16" s="41">
        <v>17460</v>
      </c>
      <c r="G16" s="142">
        <v>0</v>
      </c>
      <c r="H16" s="41">
        <v>0</v>
      </c>
      <c r="I16" s="142">
        <v>3</v>
      </c>
      <c r="J16" s="41">
        <v>19120</v>
      </c>
      <c r="L16" s="152"/>
    </row>
    <row r="17" spans="2:12" ht="12.75" customHeight="1" thickBot="1">
      <c r="B17" s="140" t="s">
        <v>44</v>
      </c>
      <c r="C17" s="143">
        <f>SUM(C14:C16)</f>
        <v>65</v>
      </c>
      <c r="D17" s="143">
        <f aca="true" t="shared" si="0" ref="D17:J17">SUM(D14:D16)</f>
        <v>1050147</v>
      </c>
      <c r="E17" s="143">
        <f t="shared" si="0"/>
        <v>44</v>
      </c>
      <c r="F17" s="143">
        <f t="shared" si="0"/>
        <v>928779</v>
      </c>
      <c r="G17" s="143">
        <f t="shared" si="0"/>
        <v>18</v>
      </c>
      <c r="H17" s="143">
        <f t="shared" si="0"/>
        <v>272090</v>
      </c>
      <c r="I17" s="143">
        <f t="shared" si="0"/>
        <v>27</v>
      </c>
      <c r="J17" s="143">
        <f t="shared" si="0"/>
        <v>638550</v>
      </c>
      <c r="L17" s="152"/>
    </row>
    <row r="18" spans="2:10" ht="12.75" customHeight="1">
      <c r="B18" s="134" t="s">
        <v>42</v>
      </c>
      <c r="C18" s="25"/>
      <c r="D18" s="25"/>
      <c r="E18" s="25"/>
      <c r="F18" s="25"/>
      <c r="G18" s="25"/>
      <c r="H18" s="25"/>
      <c r="I18" s="25"/>
      <c r="J18" s="26"/>
    </row>
    <row r="19" spans="2:10" ht="12.75" customHeight="1">
      <c r="B19" s="135" t="s">
        <v>45</v>
      </c>
      <c r="C19" s="27"/>
      <c r="D19" s="27"/>
      <c r="E19" s="27"/>
      <c r="F19" s="27"/>
      <c r="G19" s="27"/>
      <c r="H19" s="27"/>
      <c r="I19" s="27"/>
      <c r="J19" s="28"/>
    </row>
    <row r="20" spans="2:12" ht="12.75" customHeight="1">
      <c r="B20" s="136" t="s">
        <v>62</v>
      </c>
      <c r="C20" s="38">
        <v>3</v>
      </c>
      <c r="D20" s="40">
        <v>85906</v>
      </c>
      <c r="E20" s="141">
        <v>2</v>
      </c>
      <c r="F20" s="40">
        <v>84877</v>
      </c>
      <c r="G20" s="141">
        <v>1</v>
      </c>
      <c r="H20" s="40">
        <v>2025</v>
      </c>
      <c r="I20" s="141">
        <v>1</v>
      </c>
      <c r="J20" s="40">
        <v>82852</v>
      </c>
      <c r="L20" s="152"/>
    </row>
    <row r="21" spans="2:12" ht="12.75" customHeight="1">
      <c r="B21" s="136" t="s">
        <v>63</v>
      </c>
      <c r="C21" s="38">
        <v>15</v>
      </c>
      <c r="D21" s="40">
        <v>112129</v>
      </c>
      <c r="E21" s="141">
        <v>9</v>
      </c>
      <c r="F21" s="40">
        <v>68778</v>
      </c>
      <c r="G21" s="141">
        <v>9</v>
      </c>
      <c r="H21" s="40">
        <v>68778</v>
      </c>
      <c r="I21" s="141">
        <v>1</v>
      </c>
      <c r="J21" s="40">
        <v>996</v>
      </c>
      <c r="L21" s="152"/>
    </row>
    <row r="22" spans="2:12" ht="12.75" customHeight="1" thickBot="1">
      <c r="B22" s="144" t="s">
        <v>64</v>
      </c>
      <c r="C22" s="39">
        <v>5</v>
      </c>
      <c r="D22" s="41">
        <v>28740</v>
      </c>
      <c r="E22" s="142">
        <v>1</v>
      </c>
      <c r="F22" s="41">
        <v>17294</v>
      </c>
      <c r="G22" s="142">
        <v>0</v>
      </c>
      <c r="H22" s="41">
        <v>0</v>
      </c>
      <c r="I22" s="142">
        <v>5</v>
      </c>
      <c r="J22" s="41">
        <v>28740</v>
      </c>
      <c r="L22" s="152"/>
    </row>
    <row r="23" spans="2:12" ht="12.75" customHeight="1" thickBot="1">
      <c r="B23" s="145" t="s">
        <v>44</v>
      </c>
      <c r="C23" s="42">
        <f aca="true" t="shared" si="1" ref="C23:J23">SUM(C20:C22)</f>
        <v>23</v>
      </c>
      <c r="D23" s="43">
        <f t="shared" si="1"/>
        <v>226775</v>
      </c>
      <c r="E23" s="42">
        <f t="shared" si="1"/>
        <v>12</v>
      </c>
      <c r="F23" s="43">
        <f t="shared" si="1"/>
        <v>170949</v>
      </c>
      <c r="G23" s="42">
        <f t="shared" si="1"/>
        <v>10</v>
      </c>
      <c r="H23" s="43">
        <f t="shared" si="1"/>
        <v>70803</v>
      </c>
      <c r="I23" s="42">
        <f t="shared" si="1"/>
        <v>7</v>
      </c>
      <c r="J23" s="43">
        <f t="shared" si="1"/>
        <v>112588</v>
      </c>
      <c r="L23" s="152"/>
    </row>
    <row r="24" spans="2:12" ht="12.75" customHeight="1" thickBot="1">
      <c r="B24" s="146" t="s">
        <v>46</v>
      </c>
      <c r="C24" s="143">
        <f aca="true" t="shared" si="2" ref="C24:J24">C17+C23</f>
        <v>88</v>
      </c>
      <c r="D24" s="43">
        <f t="shared" si="2"/>
        <v>1276922</v>
      </c>
      <c r="E24" s="143">
        <f t="shared" si="2"/>
        <v>56</v>
      </c>
      <c r="F24" s="43">
        <f t="shared" si="2"/>
        <v>1099728</v>
      </c>
      <c r="G24" s="143">
        <f t="shared" si="2"/>
        <v>28</v>
      </c>
      <c r="H24" s="43">
        <f t="shared" si="2"/>
        <v>342893</v>
      </c>
      <c r="I24" s="143">
        <f t="shared" si="2"/>
        <v>34</v>
      </c>
      <c r="J24" s="43">
        <f t="shared" si="2"/>
        <v>751138</v>
      </c>
      <c r="L24" s="152"/>
    </row>
    <row r="25" spans="2:10" ht="12.75" customHeight="1">
      <c r="B25" s="104"/>
      <c r="C25" s="105"/>
      <c r="D25" s="105"/>
      <c r="E25" s="105"/>
      <c r="F25" s="105"/>
      <c r="G25" s="105"/>
      <c r="H25" s="105"/>
      <c r="I25" s="105"/>
      <c r="J25" s="105"/>
    </row>
    <row r="27" spans="3:20" s="3" customFormat="1" ht="12.75" customHeight="1">
      <c r="C27" s="202"/>
      <c r="D27" s="202"/>
      <c r="E27" s="202"/>
      <c r="F27" s="202"/>
      <c r="G27" s="202"/>
      <c r="H27" s="202"/>
      <c r="I27" s="202"/>
      <c r="J27" s="202"/>
      <c r="K27" s="82"/>
      <c r="L27" s="82"/>
      <c r="M27" s="153"/>
      <c r="N27" s="82"/>
      <c r="O27" s="82"/>
      <c r="P27" s="82"/>
      <c r="Q27" s="82"/>
      <c r="R27" s="82"/>
      <c r="S27" s="82"/>
      <c r="T27" s="83"/>
    </row>
    <row r="28" spans="3:20" s="3" customFormat="1" ht="12.75" customHeight="1">
      <c r="C28" s="202"/>
      <c r="D28" s="202"/>
      <c r="E28" s="202"/>
      <c r="F28" s="202"/>
      <c r="G28" s="202"/>
      <c r="H28" s="202"/>
      <c r="I28" s="202"/>
      <c r="J28" s="202"/>
      <c r="K28" s="82"/>
      <c r="L28" s="82"/>
      <c r="M28" s="153"/>
      <c r="N28" s="82"/>
      <c r="O28" s="82"/>
      <c r="P28" s="82"/>
      <c r="Q28" s="82"/>
      <c r="R28" s="82"/>
      <c r="S28" s="82"/>
      <c r="T28" s="83"/>
    </row>
    <row r="29" spans="3:13" s="3" customFormat="1" ht="12.75" customHeight="1">
      <c r="C29" s="203"/>
      <c r="D29" s="203"/>
      <c r="E29" s="203"/>
      <c r="F29" s="203"/>
      <c r="G29" s="203"/>
      <c r="H29" s="203"/>
      <c r="I29" s="203"/>
      <c r="J29" s="203"/>
      <c r="K29" s="204"/>
      <c r="M29" s="46"/>
    </row>
    <row r="30" spans="6:13" s="3" customFormat="1" ht="12.75" customHeight="1">
      <c r="F30" s="45"/>
      <c r="G30" s="46"/>
      <c r="M30" s="46"/>
    </row>
    <row r="38" spans="2:10" ht="12.75" customHeight="1">
      <c r="B38" s="345" t="s">
        <v>37</v>
      </c>
      <c r="C38" s="345"/>
      <c r="D38" s="345"/>
      <c r="E38" s="345"/>
      <c r="F38" s="345"/>
      <c r="G38" s="345"/>
      <c r="H38" s="345"/>
      <c r="I38" s="345"/>
      <c r="J38" s="345"/>
    </row>
    <row r="39" spans="2:10" ht="12.75" customHeight="1">
      <c r="B39" s="345" t="s">
        <v>47</v>
      </c>
      <c r="C39" s="345"/>
      <c r="D39" s="345"/>
      <c r="E39" s="345"/>
      <c r="F39" s="345"/>
      <c r="G39" s="345"/>
      <c r="H39" s="345"/>
      <c r="I39" s="345"/>
      <c r="J39" s="345"/>
    </row>
    <row r="40" spans="2:10" ht="12.75" customHeight="1">
      <c r="B40" s="345" t="s">
        <v>164</v>
      </c>
      <c r="C40" s="345"/>
      <c r="D40" s="345"/>
      <c r="E40" s="345"/>
      <c r="F40" s="345"/>
      <c r="G40" s="345"/>
      <c r="H40" s="345"/>
      <c r="I40" s="345"/>
      <c r="J40" s="345"/>
    </row>
    <row r="41" spans="2:10" ht="12.75" customHeight="1">
      <c r="B41" s="90"/>
      <c r="C41" s="90"/>
      <c r="D41" s="90"/>
      <c r="E41" s="90"/>
      <c r="F41" s="90"/>
      <c r="G41" s="90"/>
      <c r="H41" s="90"/>
      <c r="I41" s="90"/>
      <c r="J41" s="90"/>
    </row>
    <row r="42" spans="2:10" ht="12.75" customHeight="1">
      <c r="B42" s="90"/>
      <c r="C42" s="90"/>
      <c r="D42" s="90"/>
      <c r="E42" s="90"/>
      <c r="F42" s="90"/>
      <c r="G42" s="90"/>
      <c r="H42" s="90"/>
      <c r="I42" s="90"/>
      <c r="J42" s="90"/>
    </row>
    <row r="44" spans="2:13" s="272" customFormat="1" ht="12.75" customHeight="1">
      <c r="B44" s="271" t="s">
        <v>10</v>
      </c>
      <c r="C44" s="165" t="s">
        <v>84</v>
      </c>
      <c r="J44" s="273" t="s">
        <v>141</v>
      </c>
      <c r="M44" s="274"/>
    </row>
    <row r="45" ht="12.75" customHeight="1" thickBot="1"/>
    <row r="46" spans="2:10" ht="12.75" customHeight="1">
      <c r="B46" s="346" t="s">
        <v>37</v>
      </c>
      <c r="C46" s="348" t="s">
        <v>38</v>
      </c>
      <c r="D46" s="344"/>
      <c r="E46" s="348" t="s">
        <v>39</v>
      </c>
      <c r="F46" s="344"/>
      <c r="G46" s="348" t="s">
        <v>40</v>
      </c>
      <c r="H46" s="344"/>
      <c r="I46" s="343" t="s">
        <v>41</v>
      </c>
      <c r="J46" s="344"/>
    </row>
    <row r="47" spans="2:10" ht="12.75" customHeight="1" thickBot="1">
      <c r="B47" s="347"/>
      <c r="C47" s="137" t="s">
        <v>2</v>
      </c>
      <c r="D47" s="223" t="s">
        <v>161</v>
      </c>
      <c r="E47" s="137" t="s">
        <v>2</v>
      </c>
      <c r="F47" s="223" t="s">
        <v>161</v>
      </c>
      <c r="G47" s="137" t="s">
        <v>2</v>
      </c>
      <c r="H47" s="223" t="s">
        <v>161</v>
      </c>
      <c r="I47" s="24" t="s">
        <v>2</v>
      </c>
      <c r="J47" s="223" t="s">
        <v>161</v>
      </c>
    </row>
    <row r="48" spans="2:10" ht="12.75" customHeight="1">
      <c r="B48" s="134" t="s">
        <v>42</v>
      </c>
      <c r="C48" s="25"/>
      <c r="D48" s="25"/>
      <c r="E48" s="25"/>
      <c r="F48" s="25"/>
      <c r="G48" s="25"/>
      <c r="H48" s="25"/>
      <c r="I48" s="25"/>
      <c r="J48" s="26"/>
    </row>
    <row r="49" spans="2:10" ht="12.75" customHeight="1">
      <c r="B49" s="135" t="s">
        <v>43</v>
      </c>
      <c r="C49" s="27"/>
      <c r="D49" s="27"/>
      <c r="E49" s="27"/>
      <c r="F49" s="27"/>
      <c r="G49" s="27"/>
      <c r="H49" s="27"/>
      <c r="I49" s="27"/>
      <c r="J49" s="28"/>
    </row>
    <row r="50" spans="2:10" ht="12.75" customHeight="1">
      <c r="B50" s="138" t="s">
        <v>62</v>
      </c>
      <c r="C50" s="141">
        <v>1</v>
      </c>
      <c r="D50" s="40">
        <v>25393</v>
      </c>
      <c r="E50" s="141"/>
      <c r="F50" s="40"/>
      <c r="G50" s="141"/>
      <c r="H50" s="40"/>
      <c r="I50" s="141"/>
      <c r="J50" s="40"/>
    </row>
    <row r="51" spans="2:12" ht="12.75" customHeight="1">
      <c r="B51" s="138" t="s">
        <v>63</v>
      </c>
      <c r="C51" s="141">
        <v>1</v>
      </c>
      <c r="D51" s="40">
        <v>267145</v>
      </c>
      <c r="E51" s="141"/>
      <c r="F51" s="40"/>
      <c r="G51" s="141"/>
      <c r="H51" s="40"/>
      <c r="I51" s="141"/>
      <c r="J51" s="40"/>
      <c r="L51" s="152"/>
    </row>
    <row r="52" spans="2:12" ht="12.75" customHeight="1" thickBot="1">
      <c r="B52" s="139" t="s">
        <v>64</v>
      </c>
      <c r="C52" s="142"/>
      <c r="D52" s="41"/>
      <c r="E52" s="142"/>
      <c r="F52" s="41"/>
      <c r="G52" s="142"/>
      <c r="H52" s="41"/>
      <c r="I52" s="142"/>
      <c r="J52" s="41"/>
      <c r="L52" s="152"/>
    </row>
    <row r="53" spans="2:10" ht="12.75" customHeight="1" thickBot="1">
      <c r="B53" s="140" t="s">
        <v>44</v>
      </c>
      <c r="C53" s="143">
        <f aca="true" t="shared" si="3" ref="C53:J53">SUM(C50:C52)</f>
        <v>2</v>
      </c>
      <c r="D53" s="43">
        <f t="shared" si="3"/>
        <v>292538</v>
      </c>
      <c r="E53" s="143">
        <f t="shared" si="3"/>
        <v>0</v>
      </c>
      <c r="F53" s="43">
        <f t="shared" si="3"/>
        <v>0</v>
      </c>
      <c r="G53" s="143">
        <f t="shared" si="3"/>
        <v>0</v>
      </c>
      <c r="H53" s="43">
        <f t="shared" si="3"/>
        <v>0</v>
      </c>
      <c r="I53" s="143">
        <f t="shared" si="3"/>
        <v>0</v>
      </c>
      <c r="J53" s="43">
        <f t="shared" si="3"/>
        <v>0</v>
      </c>
    </row>
    <row r="54" spans="2:10" ht="12.75" customHeight="1">
      <c r="B54" s="134" t="s">
        <v>42</v>
      </c>
      <c r="C54" s="25"/>
      <c r="D54" s="25"/>
      <c r="E54" s="25"/>
      <c r="F54" s="25"/>
      <c r="G54" s="25"/>
      <c r="H54" s="25"/>
      <c r="I54" s="25"/>
      <c r="J54" s="26"/>
    </row>
    <row r="55" spans="2:10" ht="12.75" customHeight="1">
      <c r="B55" s="135" t="s">
        <v>45</v>
      </c>
      <c r="C55" s="27"/>
      <c r="D55" s="27"/>
      <c r="E55" s="27"/>
      <c r="F55" s="27"/>
      <c r="G55" s="27"/>
      <c r="H55" s="27"/>
      <c r="I55" s="27"/>
      <c r="J55" s="28"/>
    </row>
    <row r="56" spans="2:10" ht="12.75" customHeight="1">
      <c r="B56" s="136" t="s">
        <v>62</v>
      </c>
      <c r="C56" s="38"/>
      <c r="D56" s="40"/>
      <c r="E56" s="141"/>
      <c r="F56" s="40"/>
      <c r="G56" s="141"/>
      <c r="H56" s="40"/>
      <c r="I56" s="141"/>
      <c r="J56" s="40"/>
    </row>
    <row r="57" spans="2:10" ht="12.75" customHeight="1">
      <c r="B57" s="136" t="s">
        <v>63</v>
      </c>
      <c r="C57" s="38"/>
      <c r="D57" s="40"/>
      <c r="E57" s="141"/>
      <c r="F57" s="40"/>
      <c r="G57" s="141"/>
      <c r="H57" s="40"/>
      <c r="I57" s="141"/>
      <c r="J57" s="40"/>
    </row>
    <row r="58" spans="2:10" ht="12.75" customHeight="1" thickBot="1">
      <c r="B58" s="144" t="s">
        <v>64</v>
      </c>
      <c r="C58" s="39"/>
      <c r="D58" s="41"/>
      <c r="E58" s="142"/>
      <c r="F58" s="41"/>
      <c r="G58" s="142"/>
      <c r="H58" s="41"/>
      <c r="I58" s="142"/>
      <c r="J58" s="41"/>
    </row>
    <row r="59" spans="2:10" ht="12.75" customHeight="1" thickBot="1">
      <c r="B59" s="145" t="s">
        <v>44</v>
      </c>
      <c r="C59" s="42">
        <f aca="true" t="shared" si="4" ref="C59:J59">SUM(C56:C58)</f>
        <v>0</v>
      </c>
      <c r="D59" s="43">
        <f t="shared" si="4"/>
        <v>0</v>
      </c>
      <c r="E59" s="42">
        <f t="shared" si="4"/>
        <v>0</v>
      </c>
      <c r="F59" s="43">
        <f t="shared" si="4"/>
        <v>0</v>
      </c>
      <c r="G59" s="42">
        <f t="shared" si="4"/>
        <v>0</v>
      </c>
      <c r="H59" s="43">
        <f t="shared" si="4"/>
        <v>0</v>
      </c>
      <c r="I59" s="42">
        <f t="shared" si="4"/>
        <v>0</v>
      </c>
      <c r="J59" s="43">
        <f t="shared" si="4"/>
        <v>0</v>
      </c>
    </row>
    <row r="60" spans="2:10" ht="12.75" customHeight="1" thickBot="1">
      <c r="B60" s="146" t="s">
        <v>46</v>
      </c>
      <c r="C60" s="143">
        <f aca="true" t="shared" si="5" ref="C60:J60">C53+C59</f>
        <v>2</v>
      </c>
      <c r="D60" s="43">
        <f t="shared" si="5"/>
        <v>292538</v>
      </c>
      <c r="E60" s="143">
        <f t="shared" si="5"/>
        <v>0</v>
      </c>
      <c r="F60" s="43">
        <f t="shared" si="5"/>
        <v>0</v>
      </c>
      <c r="G60" s="143">
        <f t="shared" si="5"/>
        <v>0</v>
      </c>
      <c r="H60" s="43">
        <f t="shared" si="5"/>
        <v>0</v>
      </c>
      <c r="I60" s="143">
        <f t="shared" si="5"/>
        <v>0</v>
      </c>
      <c r="J60" s="43">
        <f t="shared" si="5"/>
        <v>0</v>
      </c>
    </row>
    <row r="61" spans="2:10" ht="12.75" customHeight="1">
      <c r="B61" s="104"/>
      <c r="C61" s="105"/>
      <c r="D61" s="105"/>
      <c r="E61" s="105"/>
      <c r="F61" s="105"/>
      <c r="G61" s="105"/>
      <c r="H61" s="105"/>
      <c r="I61" s="105"/>
      <c r="J61" s="105"/>
    </row>
    <row r="63" spans="4:20" s="3" customFormat="1" ht="12.75" customHeight="1">
      <c r="D63" s="82"/>
      <c r="E63" s="82"/>
      <c r="F63" s="82"/>
      <c r="G63" s="82"/>
      <c r="H63" s="82"/>
      <c r="I63" s="82"/>
      <c r="J63" s="82"/>
      <c r="K63" s="82"/>
      <c r="L63" s="82"/>
      <c r="M63" s="153"/>
      <c r="N63" s="82"/>
      <c r="O63" s="82"/>
      <c r="P63" s="82"/>
      <c r="Q63" s="82"/>
      <c r="R63" s="82"/>
      <c r="S63" s="82"/>
      <c r="T63" s="83"/>
    </row>
    <row r="64" spans="4:20" s="3" customFormat="1" ht="12.75" customHeight="1">
      <c r="D64" s="82"/>
      <c r="E64" s="82"/>
      <c r="F64" s="82"/>
      <c r="G64" s="82"/>
      <c r="H64" s="82"/>
      <c r="I64" s="82"/>
      <c r="J64" s="82"/>
      <c r="K64" s="82"/>
      <c r="L64" s="82"/>
      <c r="M64" s="153"/>
      <c r="N64" s="82"/>
      <c r="O64" s="82"/>
      <c r="P64" s="82"/>
      <c r="Q64" s="82"/>
      <c r="R64" s="82"/>
      <c r="S64" s="82"/>
      <c r="T64" s="83"/>
    </row>
    <row r="65" spans="6:13" s="3" customFormat="1" ht="12.75" customHeight="1">
      <c r="F65" s="45"/>
      <c r="G65" s="46"/>
      <c r="M65" s="46"/>
    </row>
    <row r="66" spans="6:13" s="3" customFormat="1" ht="12.75" customHeight="1">
      <c r="F66" s="45"/>
      <c r="G66" s="46"/>
      <c r="M66" s="46"/>
    </row>
    <row r="74" spans="2:10" ht="12.75" customHeight="1">
      <c r="B74" s="345" t="s">
        <v>37</v>
      </c>
      <c r="C74" s="345"/>
      <c r="D74" s="345"/>
      <c r="E74" s="345"/>
      <c r="F74" s="345"/>
      <c r="G74" s="345"/>
      <c r="H74" s="345"/>
      <c r="I74" s="345"/>
      <c r="J74" s="345"/>
    </row>
    <row r="75" spans="2:10" ht="12.75" customHeight="1">
      <c r="B75" s="345" t="s">
        <v>47</v>
      </c>
      <c r="C75" s="345"/>
      <c r="D75" s="345"/>
      <c r="E75" s="345"/>
      <c r="F75" s="345"/>
      <c r="G75" s="345"/>
      <c r="H75" s="345"/>
      <c r="I75" s="345"/>
      <c r="J75" s="345"/>
    </row>
    <row r="76" spans="2:10" ht="12.75" customHeight="1">
      <c r="B76" s="345" t="s">
        <v>164</v>
      </c>
      <c r="C76" s="345"/>
      <c r="D76" s="345"/>
      <c r="E76" s="345"/>
      <c r="F76" s="345"/>
      <c r="G76" s="345"/>
      <c r="H76" s="345"/>
      <c r="I76" s="345"/>
      <c r="J76" s="345"/>
    </row>
    <row r="77" spans="2:10" ht="12.75" customHeight="1">
      <c r="B77" s="90"/>
      <c r="C77" s="90"/>
      <c r="D77" s="90"/>
      <c r="E77" s="90"/>
      <c r="F77" s="90"/>
      <c r="G77" s="90"/>
      <c r="H77" s="90"/>
      <c r="I77" s="90"/>
      <c r="J77" s="90"/>
    </row>
    <row r="78" spans="2:10" ht="12.75" customHeight="1">
      <c r="B78" s="90"/>
      <c r="C78" s="90"/>
      <c r="D78" s="90"/>
      <c r="E78" s="90"/>
      <c r="F78" s="90"/>
      <c r="G78" s="90"/>
      <c r="H78" s="90"/>
      <c r="I78" s="90"/>
      <c r="J78" s="90"/>
    </row>
    <row r="80" spans="2:13" s="272" customFormat="1" ht="12.75" customHeight="1">
      <c r="B80" s="271" t="s">
        <v>10</v>
      </c>
      <c r="C80" s="165" t="s">
        <v>85</v>
      </c>
      <c r="J80" s="273" t="s">
        <v>142</v>
      </c>
      <c r="M80" s="274"/>
    </row>
    <row r="81" ht="12.75" customHeight="1" thickBot="1"/>
    <row r="82" spans="2:10" ht="12.75" customHeight="1">
      <c r="B82" s="346" t="s">
        <v>37</v>
      </c>
      <c r="C82" s="348" t="s">
        <v>38</v>
      </c>
      <c r="D82" s="344"/>
      <c r="E82" s="348" t="s">
        <v>39</v>
      </c>
      <c r="F82" s="344"/>
      <c r="G82" s="348" t="s">
        <v>40</v>
      </c>
      <c r="H82" s="344"/>
      <c r="I82" s="343" t="s">
        <v>41</v>
      </c>
      <c r="J82" s="344"/>
    </row>
    <row r="83" spans="2:10" ht="12.75" customHeight="1" thickBot="1">
      <c r="B83" s="347"/>
      <c r="C83" s="137" t="s">
        <v>2</v>
      </c>
      <c r="D83" s="223" t="s">
        <v>161</v>
      </c>
      <c r="E83" s="137" t="s">
        <v>2</v>
      </c>
      <c r="F83" s="223" t="s">
        <v>161</v>
      </c>
      <c r="G83" s="137" t="s">
        <v>2</v>
      </c>
      <c r="H83" s="223" t="s">
        <v>161</v>
      </c>
      <c r="I83" s="24" t="s">
        <v>2</v>
      </c>
      <c r="J83" s="223" t="s">
        <v>161</v>
      </c>
    </row>
    <row r="84" spans="2:10" ht="12.75" customHeight="1">
      <c r="B84" s="134" t="s">
        <v>42</v>
      </c>
      <c r="C84" s="25"/>
      <c r="D84" s="25"/>
      <c r="E84" s="25"/>
      <c r="F84" s="25"/>
      <c r="G84" s="25"/>
      <c r="H84" s="25"/>
      <c r="I84" s="25"/>
      <c r="J84" s="26"/>
    </row>
    <row r="85" spans="2:10" ht="12.75" customHeight="1">
      <c r="B85" s="135" t="s">
        <v>43</v>
      </c>
      <c r="C85" s="27"/>
      <c r="D85" s="27"/>
      <c r="E85" s="27"/>
      <c r="F85" s="27"/>
      <c r="G85" s="27"/>
      <c r="H85" s="27"/>
      <c r="I85" s="27"/>
      <c r="J85" s="28"/>
    </row>
    <row r="86" spans="2:10" ht="12.75" customHeight="1">
      <c r="B86" s="138" t="s">
        <v>62</v>
      </c>
      <c r="C86" s="141"/>
      <c r="D86" s="40"/>
      <c r="E86" s="141"/>
      <c r="F86" s="40"/>
      <c r="G86" s="141"/>
      <c r="H86" s="40"/>
      <c r="I86" s="141"/>
      <c r="J86" s="40"/>
    </row>
    <row r="87" spans="2:10" ht="12.75" customHeight="1">
      <c r="B87" s="138" t="s">
        <v>63</v>
      </c>
      <c r="C87" s="141"/>
      <c r="D87" s="40"/>
      <c r="E87" s="141"/>
      <c r="F87" s="40"/>
      <c r="G87" s="141"/>
      <c r="H87" s="40"/>
      <c r="I87" s="141"/>
      <c r="J87" s="40"/>
    </row>
    <row r="88" spans="2:10" ht="12.75" customHeight="1" thickBot="1">
      <c r="B88" s="139" t="s">
        <v>64</v>
      </c>
      <c r="C88" s="142"/>
      <c r="D88" s="41"/>
      <c r="E88" s="142"/>
      <c r="F88" s="41"/>
      <c r="G88" s="142"/>
      <c r="H88" s="41"/>
      <c r="I88" s="142"/>
      <c r="J88" s="41"/>
    </row>
    <row r="89" spans="2:10" ht="12.75" customHeight="1" thickBot="1">
      <c r="B89" s="140" t="s">
        <v>44</v>
      </c>
      <c r="C89" s="143"/>
      <c r="D89" s="43"/>
      <c r="E89" s="143"/>
      <c r="F89" s="43"/>
      <c r="G89" s="143"/>
      <c r="H89" s="43"/>
      <c r="I89" s="143"/>
      <c r="J89" s="43"/>
    </row>
    <row r="90" spans="2:10" ht="12.75" customHeight="1">
      <c r="B90" s="134" t="s">
        <v>42</v>
      </c>
      <c r="C90" s="25"/>
      <c r="D90" s="25"/>
      <c r="E90" s="25"/>
      <c r="F90" s="25"/>
      <c r="G90" s="25"/>
      <c r="H90" s="25"/>
      <c r="I90" s="25"/>
      <c r="J90" s="26"/>
    </row>
    <row r="91" spans="2:10" ht="12.75" customHeight="1">
      <c r="B91" s="135" t="s">
        <v>45</v>
      </c>
      <c r="C91" s="27"/>
      <c r="D91" s="27"/>
      <c r="E91" s="27"/>
      <c r="F91" s="27"/>
      <c r="G91" s="27"/>
      <c r="H91" s="27"/>
      <c r="I91" s="27"/>
      <c r="J91" s="28"/>
    </row>
    <row r="92" spans="2:10" ht="12.75" customHeight="1">
      <c r="B92" s="136" t="s">
        <v>62</v>
      </c>
      <c r="C92" s="38"/>
      <c r="D92" s="40"/>
      <c r="E92" s="141"/>
      <c r="F92" s="40"/>
      <c r="G92" s="141"/>
      <c r="H92" s="40"/>
      <c r="I92" s="141"/>
      <c r="J92" s="40"/>
    </row>
    <row r="93" spans="2:10" ht="12.75" customHeight="1">
      <c r="B93" s="136" t="s">
        <v>63</v>
      </c>
      <c r="C93" s="38"/>
      <c r="D93" s="40"/>
      <c r="E93" s="141"/>
      <c r="F93" s="40"/>
      <c r="G93" s="141"/>
      <c r="H93" s="40"/>
      <c r="I93" s="141"/>
      <c r="J93" s="40"/>
    </row>
    <row r="94" spans="2:10" ht="12.75" customHeight="1" thickBot="1">
      <c r="B94" s="144" t="s">
        <v>64</v>
      </c>
      <c r="C94" s="39"/>
      <c r="D94" s="41"/>
      <c r="E94" s="142"/>
      <c r="F94" s="41"/>
      <c r="G94" s="142"/>
      <c r="H94" s="41"/>
      <c r="I94" s="142"/>
      <c r="J94" s="41"/>
    </row>
    <row r="95" spans="2:10" ht="12.75" customHeight="1" thickBot="1">
      <c r="B95" s="145" t="s">
        <v>44</v>
      </c>
      <c r="C95" s="42"/>
      <c r="D95" s="43"/>
      <c r="E95" s="42"/>
      <c r="F95" s="43"/>
      <c r="G95" s="42"/>
      <c r="H95" s="43"/>
      <c r="I95" s="42"/>
      <c r="J95" s="43"/>
    </row>
    <row r="96" spans="2:10" ht="12.75" customHeight="1" thickBot="1">
      <c r="B96" s="146" t="s">
        <v>46</v>
      </c>
      <c r="C96" s="143">
        <v>0</v>
      </c>
      <c r="D96" s="43">
        <v>0</v>
      </c>
      <c r="E96" s="143">
        <v>0</v>
      </c>
      <c r="F96" s="43">
        <v>0</v>
      </c>
      <c r="G96" s="143">
        <v>0</v>
      </c>
      <c r="H96" s="43">
        <v>0</v>
      </c>
      <c r="I96" s="143">
        <v>0</v>
      </c>
      <c r="J96" s="43">
        <v>0</v>
      </c>
    </row>
    <row r="97" spans="2:10" ht="12.75" customHeight="1">
      <c r="B97" s="104"/>
      <c r="C97" s="105"/>
      <c r="D97" s="105"/>
      <c r="E97" s="105"/>
      <c r="F97" s="105"/>
      <c r="G97" s="105"/>
      <c r="H97" s="105"/>
      <c r="I97" s="105"/>
      <c r="J97" s="105"/>
    </row>
    <row r="99" spans="4:20" s="3" customFormat="1" ht="12.75" customHeight="1">
      <c r="D99" s="82"/>
      <c r="E99" s="82"/>
      <c r="F99" s="82"/>
      <c r="G99" s="82"/>
      <c r="H99" s="82"/>
      <c r="I99" s="82"/>
      <c r="J99" s="82"/>
      <c r="K99" s="82"/>
      <c r="L99" s="82"/>
      <c r="M99" s="153"/>
      <c r="N99" s="82"/>
      <c r="O99" s="82"/>
      <c r="P99" s="82"/>
      <c r="Q99" s="82"/>
      <c r="R99" s="82"/>
      <c r="S99" s="82"/>
      <c r="T99" s="83"/>
    </row>
    <row r="100" spans="4:20" s="3" customFormat="1" ht="12.75" customHeight="1">
      <c r="D100" s="82"/>
      <c r="E100" s="82"/>
      <c r="F100" s="82"/>
      <c r="G100" s="82"/>
      <c r="H100" s="82"/>
      <c r="I100" s="82"/>
      <c r="J100" s="82"/>
      <c r="K100" s="82"/>
      <c r="L100" s="82"/>
      <c r="M100" s="153"/>
      <c r="N100" s="82"/>
      <c r="O100" s="82"/>
      <c r="P100" s="82"/>
      <c r="Q100" s="82"/>
      <c r="R100" s="82"/>
      <c r="S100" s="82"/>
      <c r="T100" s="83"/>
    </row>
    <row r="101" spans="6:13" s="3" customFormat="1" ht="12.75" customHeight="1">
      <c r="F101" s="45"/>
      <c r="G101" s="46"/>
      <c r="M101" s="46"/>
    </row>
    <row r="102" spans="6:13" s="3" customFormat="1" ht="12.75" customHeight="1">
      <c r="F102" s="45"/>
      <c r="G102" s="46"/>
      <c r="M102" s="46"/>
    </row>
    <row r="110" spans="2:10" ht="12.75" customHeight="1">
      <c r="B110" s="345" t="s">
        <v>37</v>
      </c>
      <c r="C110" s="345"/>
      <c r="D110" s="345"/>
      <c r="E110" s="345"/>
      <c r="F110" s="345"/>
      <c r="G110" s="345"/>
      <c r="H110" s="345"/>
      <c r="I110" s="345"/>
      <c r="J110" s="345"/>
    </row>
    <row r="111" spans="2:10" ht="12.75" customHeight="1">
      <c r="B111" s="345" t="s">
        <v>47</v>
      </c>
      <c r="C111" s="345"/>
      <c r="D111" s="345"/>
      <c r="E111" s="345"/>
      <c r="F111" s="345"/>
      <c r="G111" s="345"/>
      <c r="H111" s="345"/>
      <c r="I111" s="345"/>
      <c r="J111" s="345"/>
    </row>
    <row r="112" spans="2:10" ht="12.75" customHeight="1">
      <c r="B112" s="345" t="s">
        <v>164</v>
      </c>
      <c r="C112" s="345"/>
      <c r="D112" s="345"/>
      <c r="E112" s="345"/>
      <c r="F112" s="345"/>
      <c r="G112" s="345"/>
      <c r="H112" s="345"/>
      <c r="I112" s="345"/>
      <c r="J112" s="345"/>
    </row>
    <row r="113" spans="2:10" ht="12.75" customHeight="1"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2:10" ht="12.75" customHeight="1">
      <c r="B114" s="90"/>
      <c r="C114" s="90"/>
      <c r="D114" s="90"/>
      <c r="E114" s="90"/>
      <c r="F114" s="90"/>
      <c r="G114" s="90"/>
      <c r="H114" s="90"/>
      <c r="I114" s="90"/>
      <c r="J114" s="90"/>
    </row>
    <row r="116" spans="2:10" ht="12.75" customHeight="1">
      <c r="B116" s="147" t="s">
        <v>10</v>
      </c>
      <c r="C116" s="8" t="s">
        <v>157</v>
      </c>
      <c r="J116" s="23" t="s">
        <v>143</v>
      </c>
    </row>
    <row r="117" ht="12.75" customHeight="1" thickBot="1"/>
    <row r="118" spans="2:10" ht="12.75" customHeight="1">
      <c r="B118" s="346" t="s">
        <v>37</v>
      </c>
      <c r="C118" s="348" t="s">
        <v>38</v>
      </c>
      <c r="D118" s="344"/>
      <c r="E118" s="348" t="s">
        <v>39</v>
      </c>
      <c r="F118" s="344"/>
      <c r="G118" s="348" t="s">
        <v>40</v>
      </c>
      <c r="H118" s="344"/>
      <c r="I118" s="343" t="s">
        <v>41</v>
      </c>
      <c r="J118" s="344"/>
    </row>
    <row r="119" spans="2:10" ht="12.75" customHeight="1" thickBot="1">
      <c r="B119" s="347"/>
      <c r="C119" s="137" t="s">
        <v>2</v>
      </c>
      <c r="D119" s="223" t="s">
        <v>161</v>
      </c>
      <c r="E119" s="137" t="s">
        <v>2</v>
      </c>
      <c r="F119" s="223" t="s">
        <v>161</v>
      </c>
      <c r="G119" s="137" t="s">
        <v>2</v>
      </c>
      <c r="H119" s="223" t="s">
        <v>161</v>
      </c>
      <c r="I119" s="24" t="s">
        <v>2</v>
      </c>
      <c r="J119" s="223" t="s">
        <v>161</v>
      </c>
    </row>
    <row r="120" spans="2:10" ht="12.75" customHeight="1">
      <c r="B120" s="134" t="s">
        <v>42</v>
      </c>
      <c r="C120" s="25"/>
      <c r="D120" s="25"/>
      <c r="E120" s="25"/>
      <c r="F120" s="25"/>
      <c r="G120" s="25"/>
      <c r="H120" s="25"/>
      <c r="I120" s="25"/>
      <c r="J120" s="26"/>
    </row>
    <row r="121" spans="2:10" ht="12.75" customHeight="1">
      <c r="B121" s="135" t="s">
        <v>43</v>
      </c>
      <c r="C121" s="27"/>
      <c r="D121" s="27"/>
      <c r="E121" s="27"/>
      <c r="F121" s="27"/>
      <c r="G121" s="27"/>
      <c r="H121" s="27"/>
      <c r="I121" s="27"/>
      <c r="J121" s="28"/>
    </row>
    <row r="122" spans="2:10" ht="12.75" customHeight="1">
      <c r="B122" s="138" t="s">
        <v>62</v>
      </c>
      <c r="C122" s="148">
        <f aca="true" t="shared" si="6" ref="C122:J124">C14+C50+C86</f>
        <v>21</v>
      </c>
      <c r="D122" s="149">
        <f t="shared" si="6"/>
        <v>294562</v>
      </c>
      <c r="E122" s="148">
        <f t="shared" si="6"/>
        <v>17</v>
      </c>
      <c r="F122" s="149">
        <f t="shared" si="6"/>
        <v>240258</v>
      </c>
      <c r="G122" s="148">
        <f t="shared" si="6"/>
        <v>7</v>
      </c>
      <c r="H122" s="149">
        <f t="shared" si="6"/>
        <v>41160</v>
      </c>
      <c r="I122" s="148">
        <f t="shared" si="6"/>
        <v>9</v>
      </c>
      <c r="J122" s="149">
        <f t="shared" si="6"/>
        <v>155945</v>
      </c>
    </row>
    <row r="123" spans="2:10" ht="12.75" customHeight="1">
      <c r="B123" s="138" t="s">
        <v>63</v>
      </c>
      <c r="C123" s="148">
        <f t="shared" si="6"/>
        <v>42</v>
      </c>
      <c r="D123" s="149">
        <f t="shared" si="6"/>
        <v>1022033</v>
      </c>
      <c r="E123" s="148">
        <f t="shared" si="6"/>
        <v>25</v>
      </c>
      <c r="F123" s="149">
        <f t="shared" si="6"/>
        <v>671061</v>
      </c>
      <c r="G123" s="148">
        <f t="shared" si="6"/>
        <v>11</v>
      </c>
      <c r="H123" s="149">
        <f t="shared" si="6"/>
        <v>230930</v>
      </c>
      <c r="I123" s="148">
        <f t="shared" si="6"/>
        <v>15</v>
      </c>
      <c r="J123" s="149">
        <f t="shared" si="6"/>
        <v>463485</v>
      </c>
    </row>
    <row r="124" spans="2:10" ht="12.75" customHeight="1" thickBot="1">
      <c r="B124" s="139" t="s">
        <v>64</v>
      </c>
      <c r="C124" s="148">
        <f t="shared" si="6"/>
        <v>4</v>
      </c>
      <c r="D124" s="149">
        <f t="shared" si="6"/>
        <v>26090</v>
      </c>
      <c r="E124" s="148">
        <f t="shared" si="6"/>
        <v>2</v>
      </c>
      <c r="F124" s="149">
        <f t="shared" si="6"/>
        <v>17460</v>
      </c>
      <c r="G124" s="148">
        <f t="shared" si="6"/>
        <v>0</v>
      </c>
      <c r="H124" s="149">
        <f t="shared" si="6"/>
        <v>0</v>
      </c>
      <c r="I124" s="148">
        <f t="shared" si="6"/>
        <v>3</v>
      </c>
      <c r="J124" s="149">
        <f t="shared" si="6"/>
        <v>19120</v>
      </c>
    </row>
    <row r="125" spans="2:10" ht="12.75" customHeight="1" thickBot="1">
      <c r="B125" s="140" t="s">
        <v>44</v>
      </c>
      <c r="C125" s="143">
        <f aca="true" t="shared" si="7" ref="C125:J125">SUM(C122:C124)</f>
        <v>67</v>
      </c>
      <c r="D125" s="43">
        <f t="shared" si="7"/>
        <v>1342685</v>
      </c>
      <c r="E125" s="143">
        <f t="shared" si="7"/>
        <v>44</v>
      </c>
      <c r="F125" s="43">
        <f t="shared" si="7"/>
        <v>928779</v>
      </c>
      <c r="G125" s="143">
        <f t="shared" si="7"/>
        <v>18</v>
      </c>
      <c r="H125" s="43">
        <f t="shared" si="7"/>
        <v>272090</v>
      </c>
      <c r="I125" s="143">
        <f t="shared" si="7"/>
        <v>27</v>
      </c>
      <c r="J125" s="43">
        <f t="shared" si="7"/>
        <v>638550</v>
      </c>
    </row>
    <row r="126" spans="2:10" ht="12.75" customHeight="1">
      <c r="B126" s="134" t="s">
        <v>42</v>
      </c>
      <c r="C126" s="25"/>
      <c r="D126" s="25"/>
      <c r="E126" s="25"/>
      <c r="F126" s="25"/>
      <c r="G126" s="25"/>
      <c r="H126" s="25"/>
      <c r="I126" s="25"/>
      <c r="J126" s="26"/>
    </row>
    <row r="127" spans="2:10" ht="12.75" customHeight="1">
      <c r="B127" s="135" t="s">
        <v>45</v>
      </c>
      <c r="C127" s="27"/>
      <c r="D127" s="27"/>
      <c r="E127" s="27"/>
      <c r="F127" s="27"/>
      <c r="G127" s="27"/>
      <c r="H127" s="27"/>
      <c r="I127" s="27"/>
      <c r="J127" s="28"/>
    </row>
    <row r="128" spans="2:10" ht="12.75" customHeight="1">
      <c r="B128" s="136" t="s">
        <v>62</v>
      </c>
      <c r="C128" s="150">
        <f aca="true" t="shared" si="8" ref="C128:J130">C20+C56+C92</f>
        <v>3</v>
      </c>
      <c r="D128" s="149">
        <f t="shared" si="8"/>
        <v>85906</v>
      </c>
      <c r="E128" s="150">
        <f t="shared" si="8"/>
        <v>2</v>
      </c>
      <c r="F128" s="149">
        <f t="shared" si="8"/>
        <v>84877</v>
      </c>
      <c r="G128" s="150">
        <f t="shared" si="8"/>
        <v>1</v>
      </c>
      <c r="H128" s="149">
        <f t="shared" si="8"/>
        <v>2025</v>
      </c>
      <c r="I128" s="150">
        <f t="shared" si="8"/>
        <v>1</v>
      </c>
      <c r="J128" s="149">
        <f t="shared" si="8"/>
        <v>82852</v>
      </c>
    </row>
    <row r="129" spans="2:10" ht="12.75" customHeight="1">
      <c r="B129" s="136" t="s">
        <v>63</v>
      </c>
      <c r="C129" s="150">
        <f t="shared" si="8"/>
        <v>15</v>
      </c>
      <c r="D129" s="149">
        <f t="shared" si="8"/>
        <v>112129</v>
      </c>
      <c r="E129" s="150">
        <f t="shared" si="8"/>
        <v>9</v>
      </c>
      <c r="F129" s="149">
        <f t="shared" si="8"/>
        <v>68778</v>
      </c>
      <c r="G129" s="150">
        <f t="shared" si="8"/>
        <v>9</v>
      </c>
      <c r="H129" s="149">
        <f t="shared" si="8"/>
        <v>68778</v>
      </c>
      <c r="I129" s="150">
        <f t="shared" si="8"/>
        <v>1</v>
      </c>
      <c r="J129" s="149">
        <f t="shared" si="8"/>
        <v>996</v>
      </c>
    </row>
    <row r="130" spans="2:10" ht="12.75" customHeight="1" thickBot="1">
      <c r="B130" s="144" t="s">
        <v>64</v>
      </c>
      <c r="C130" s="150">
        <f t="shared" si="8"/>
        <v>5</v>
      </c>
      <c r="D130" s="149">
        <f t="shared" si="8"/>
        <v>28740</v>
      </c>
      <c r="E130" s="150">
        <f t="shared" si="8"/>
        <v>1</v>
      </c>
      <c r="F130" s="149">
        <f t="shared" si="8"/>
        <v>17294</v>
      </c>
      <c r="G130" s="150">
        <f t="shared" si="8"/>
        <v>0</v>
      </c>
      <c r="H130" s="149">
        <f t="shared" si="8"/>
        <v>0</v>
      </c>
      <c r="I130" s="150">
        <f t="shared" si="8"/>
        <v>5</v>
      </c>
      <c r="J130" s="149">
        <f t="shared" si="8"/>
        <v>28740</v>
      </c>
    </row>
    <row r="131" spans="2:10" ht="12.75" customHeight="1" thickBot="1">
      <c r="B131" s="145" t="s">
        <v>44</v>
      </c>
      <c r="C131" s="42">
        <f aca="true" t="shared" si="9" ref="C131:J131">SUM(C128:C130)</f>
        <v>23</v>
      </c>
      <c r="D131" s="43">
        <f t="shared" si="9"/>
        <v>226775</v>
      </c>
      <c r="E131" s="42">
        <f t="shared" si="9"/>
        <v>12</v>
      </c>
      <c r="F131" s="43">
        <f t="shared" si="9"/>
        <v>170949</v>
      </c>
      <c r="G131" s="42">
        <f t="shared" si="9"/>
        <v>10</v>
      </c>
      <c r="H131" s="43">
        <f t="shared" si="9"/>
        <v>70803</v>
      </c>
      <c r="I131" s="42">
        <f t="shared" si="9"/>
        <v>7</v>
      </c>
      <c r="J131" s="43">
        <f t="shared" si="9"/>
        <v>112588</v>
      </c>
    </row>
    <row r="132" spans="2:10" ht="12.75" customHeight="1" thickBot="1">
      <c r="B132" s="146" t="s">
        <v>46</v>
      </c>
      <c r="C132" s="143">
        <f aca="true" t="shared" si="10" ref="C132:J132">C125+C131</f>
        <v>90</v>
      </c>
      <c r="D132" s="43">
        <f t="shared" si="10"/>
        <v>1569460</v>
      </c>
      <c r="E132" s="143">
        <f t="shared" si="10"/>
        <v>56</v>
      </c>
      <c r="F132" s="43">
        <f t="shared" si="10"/>
        <v>1099728</v>
      </c>
      <c r="G132" s="143">
        <f t="shared" si="10"/>
        <v>28</v>
      </c>
      <c r="H132" s="43">
        <f t="shared" si="10"/>
        <v>342893</v>
      </c>
      <c r="I132" s="143">
        <f t="shared" si="10"/>
        <v>34</v>
      </c>
      <c r="J132" s="43">
        <f t="shared" si="10"/>
        <v>751138</v>
      </c>
    </row>
    <row r="133" spans="2:10" ht="12.75" customHeight="1">
      <c r="B133" s="104"/>
      <c r="C133" s="105"/>
      <c r="D133" s="105"/>
      <c r="E133" s="105"/>
      <c r="F133" s="105"/>
      <c r="G133" s="105"/>
      <c r="H133" s="105"/>
      <c r="I133" s="105"/>
      <c r="J133" s="105"/>
    </row>
    <row r="135" spans="4:20" s="3" customFormat="1" ht="12.75" customHeight="1">
      <c r="D135" s="82"/>
      <c r="E135" s="82"/>
      <c r="F135" s="82"/>
      <c r="G135" s="82"/>
      <c r="H135" s="82"/>
      <c r="I135" s="82"/>
      <c r="J135" s="82"/>
      <c r="K135" s="82"/>
      <c r="L135" s="82"/>
      <c r="M135" s="153"/>
      <c r="N135" s="82"/>
      <c r="O135" s="82"/>
      <c r="P135" s="82"/>
      <c r="Q135" s="82"/>
      <c r="R135" s="82"/>
      <c r="S135" s="82"/>
      <c r="T135" s="83"/>
    </row>
    <row r="136" spans="4:20" s="3" customFormat="1" ht="12.75" customHeight="1">
      <c r="D136" s="82"/>
      <c r="E136" s="82"/>
      <c r="F136" s="82"/>
      <c r="G136" s="82"/>
      <c r="H136" s="82"/>
      <c r="I136" s="82"/>
      <c r="J136" s="82"/>
      <c r="K136" s="82"/>
      <c r="L136" s="82"/>
      <c r="M136" s="153"/>
      <c r="N136" s="82"/>
      <c r="O136" s="82"/>
      <c r="P136" s="82"/>
      <c r="Q136" s="82"/>
      <c r="R136" s="82"/>
      <c r="S136" s="82"/>
      <c r="T136" s="83"/>
    </row>
    <row r="137" spans="6:13" s="3" customFormat="1" ht="12.75" customHeight="1">
      <c r="F137" s="45"/>
      <c r="G137" s="46"/>
      <c r="M137" s="46"/>
    </row>
    <row r="138" spans="6:13" s="3" customFormat="1" ht="12.75" customHeight="1">
      <c r="F138" s="45"/>
      <c r="G138" s="46"/>
      <c r="M138" s="46"/>
    </row>
    <row r="146" spans="2:10" ht="12.75" customHeight="1">
      <c r="B146" s="345" t="s">
        <v>37</v>
      </c>
      <c r="C146" s="345"/>
      <c r="D146" s="345"/>
      <c r="E146" s="345"/>
      <c r="F146" s="345"/>
      <c r="G146" s="345"/>
      <c r="H146" s="345"/>
      <c r="I146" s="345"/>
      <c r="J146" s="345"/>
    </row>
    <row r="147" spans="2:10" ht="12.75" customHeight="1">
      <c r="B147" s="345" t="s">
        <v>47</v>
      </c>
      <c r="C147" s="345"/>
      <c r="D147" s="345"/>
      <c r="E147" s="345"/>
      <c r="F147" s="345"/>
      <c r="G147" s="345"/>
      <c r="H147" s="345"/>
      <c r="I147" s="345"/>
      <c r="J147" s="345"/>
    </row>
    <row r="148" spans="2:10" ht="12.75" customHeight="1">
      <c r="B148" s="345" t="s">
        <v>164</v>
      </c>
      <c r="C148" s="345"/>
      <c r="D148" s="345"/>
      <c r="E148" s="345"/>
      <c r="F148" s="345"/>
      <c r="G148" s="345"/>
      <c r="H148" s="345"/>
      <c r="I148" s="345"/>
      <c r="J148" s="345"/>
    </row>
    <row r="149" spans="2:10" ht="12.75" customHeight="1"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2:10" ht="12.75" customHeight="1">
      <c r="B150" s="90"/>
      <c r="C150" s="90"/>
      <c r="D150" s="90"/>
      <c r="E150" s="90"/>
      <c r="F150" s="90"/>
      <c r="G150" s="90"/>
      <c r="H150" s="90"/>
      <c r="I150" s="90"/>
      <c r="J150" s="90"/>
    </row>
    <row r="152" spans="2:13" s="272" customFormat="1" ht="12.75" customHeight="1">
      <c r="B152" s="271" t="s">
        <v>10</v>
      </c>
      <c r="C152" s="165" t="s">
        <v>154</v>
      </c>
      <c r="J152" s="273" t="s">
        <v>144</v>
      </c>
      <c r="M152" s="274"/>
    </row>
    <row r="153" ht="12.75" customHeight="1" thickBot="1"/>
    <row r="154" spans="2:10" ht="12.75" customHeight="1">
      <c r="B154" s="346" t="s">
        <v>37</v>
      </c>
      <c r="C154" s="348" t="s">
        <v>38</v>
      </c>
      <c r="D154" s="344"/>
      <c r="E154" s="348" t="s">
        <v>39</v>
      </c>
      <c r="F154" s="344"/>
      <c r="G154" s="348" t="s">
        <v>40</v>
      </c>
      <c r="H154" s="344"/>
      <c r="I154" s="343" t="s">
        <v>41</v>
      </c>
      <c r="J154" s="344"/>
    </row>
    <row r="155" spans="2:10" ht="12.75" customHeight="1" thickBot="1">
      <c r="B155" s="347"/>
      <c r="C155" s="137" t="s">
        <v>2</v>
      </c>
      <c r="D155" s="223" t="s">
        <v>161</v>
      </c>
      <c r="E155" s="137" t="s">
        <v>2</v>
      </c>
      <c r="F155" s="223" t="s">
        <v>161</v>
      </c>
      <c r="G155" s="137" t="s">
        <v>2</v>
      </c>
      <c r="H155" s="223" t="s">
        <v>161</v>
      </c>
      <c r="I155" s="24" t="s">
        <v>2</v>
      </c>
      <c r="J155" s="223" t="s">
        <v>161</v>
      </c>
    </row>
    <row r="156" spans="2:10" ht="12.75" customHeight="1">
      <c r="B156" s="134" t="s">
        <v>42</v>
      </c>
      <c r="C156" s="25"/>
      <c r="D156" s="25"/>
      <c r="E156" s="25"/>
      <c r="F156" s="25"/>
      <c r="G156" s="25"/>
      <c r="H156" s="25"/>
      <c r="I156" s="25"/>
      <c r="J156" s="26"/>
    </row>
    <row r="157" spans="2:10" ht="12.75" customHeight="1">
      <c r="B157" s="135" t="s">
        <v>43</v>
      </c>
      <c r="C157" s="27"/>
      <c r="D157" s="27"/>
      <c r="E157" s="27"/>
      <c r="F157" s="27"/>
      <c r="G157" s="27"/>
      <c r="H157" s="27"/>
      <c r="I157" s="27"/>
      <c r="J157" s="28"/>
    </row>
    <row r="158" spans="2:12" ht="12.75" customHeight="1">
      <c r="B158" s="138" t="s">
        <v>62</v>
      </c>
      <c r="C158" s="141">
        <v>1</v>
      </c>
      <c r="D158" s="40">
        <v>8497.643231759941</v>
      </c>
      <c r="E158" s="141"/>
      <c r="F158" s="40"/>
      <c r="G158" s="141"/>
      <c r="H158" s="40"/>
      <c r="I158" s="141">
        <v>1</v>
      </c>
      <c r="J158" s="40">
        <v>8497.643231759941</v>
      </c>
      <c r="L158" s="152"/>
    </row>
    <row r="159" spans="2:12" ht="12.75" customHeight="1">
      <c r="B159" s="138" t="s">
        <v>63</v>
      </c>
      <c r="C159" s="141">
        <v>1</v>
      </c>
      <c r="D159" s="40">
        <v>918</v>
      </c>
      <c r="E159" s="141"/>
      <c r="F159" s="40"/>
      <c r="G159" s="141"/>
      <c r="H159" s="40"/>
      <c r="I159" s="141">
        <v>1</v>
      </c>
      <c r="J159" s="40">
        <v>918</v>
      </c>
      <c r="L159" s="152"/>
    </row>
    <row r="160" spans="2:12" ht="12.75" customHeight="1" thickBot="1">
      <c r="B160" s="139" t="s">
        <v>64</v>
      </c>
      <c r="C160" s="142"/>
      <c r="D160" s="41"/>
      <c r="E160" s="142"/>
      <c r="F160" s="41"/>
      <c r="G160" s="142"/>
      <c r="H160" s="41"/>
      <c r="I160" s="142"/>
      <c r="J160" s="41"/>
      <c r="L160" s="152"/>
    </row>
    <row r="161" spans="2:12" ht="12.75" customHeight="1" thickBot="1">
      <c r="B161" s="140" t="s">
        <v>44</v>
      </c>
      <c r="C161" s="143">
        <f aca="true" t="shared" si="11" ref="C161:J161">SUM(C158:C160)</f>
        <v>2</v>
      </c>
      <c r="D161" s="43">
        <f t="shared" si="11"/>
        <v>9415.643231759941</v>
      </c>
      <c r="E161" s="143">
        <f t="shared" si="11"/>
        <v>0</v>
      </c>
      <c r="F161" s="43">
        <f t="shared" si="11"/>
        <v>0</v>
      </c>
      <c r="G161" s="143">
        <f t="shared" si="11"/>
        <v>0</v>
      </c>
      <c r="H161" s="43">
        <f t="shared" si="11"/>
        <v>0</v>
      </c>
      <c r="I161" s="143">
        <f t="shared" si="11"/>
        <v>2</v>
      </c>
      <c r="J161" s="43">
        <f t="shared" si="11"/>
        <v>9415.643231759941</v>
      </c>
      <c r="L161" s="152"/>
    </row>
    <row r="162" spans="2:10" ht="12.75" customHeight="1">
      <c r="B162" s="134" t="s">
        <v>42</v>
      </c>
      <c r="C162" s="25"/>
      <c r="D162" s="25"/>
      <c r="E162" s="25"/>
      <c r="F162" s="25"/>
      <c r="G162" s="25"/>
      <c r="H162" s="25"/>
      <c r="I162" s="25"/>
      <c r="J162" s="26"/>
    </row>
    <row r="163" spans="2:10" ht="12.75" customHeight="1">
      <c r="B163" s="135" t="s">
        <v>45</v>
      </c>
      <c r="C163" s="27"/>
      <c r="D163" s="27"/>
      <c r="E163" s="27"/>
      <c r="F163" s="27"/>
      <c r="G163" s="27"/>
      <c r="H163" s="27"/>
      <c r="I163" s="27"/>
      <c r="J163" s="28"/>
    </row>
    <row r="164" spans="2:12" ht="12.75" customHeight="1">
      <c r="B164" s="136" t="s">
        <v>62</v>
      </c>
      <c r="C164" s="38"/>
      <c r="D164" s="40"/>
      <c r="E164" s="141"/>
      <c r="F164" s="40"/>
      <c r="G164" s="141"/>
      <c r="H164" s="40"/>
      <c r="I164" s="141"/>
      <c r="J164" s="40"/>
      <c r="L164" s="152"/>
    </row>
    <row r="165" spans="2:12" ht="12.75" customHeight="1">
      <c r="B165" s="136" t="s">
        <v>63</v>
      </c>
      <c r="C165" s="38"/>
      <c r="D165" s="40"/>
      <c r="E165" s="141"/>
      <c r="F165" s="40"/>
      <c r="G165" s="141"/>
      <c r="H165" s="40"/>
      <c r="I165" s="141"/>
      <c r="J165" s="40"/>
      <c r="L165" s="152"/>
    </row>
    <row r="166" spans="2:12" ht="12.75" customHeight="1" thickBot="1">
      <c r="B166" s="144" t="s">
        <v>64</v>
      </c>
      <c r="C166" s="39">
        <v>2</v>
      </c>
      <c r="D166" s="41">
        <v>43219</v>
      </c>
      <c r="E166" s="142">
        <v>1</v>
      </c>
      <c r="F166" s="41">
        <v>40862</v>
      </c>
      <c r="G166" s="142">
        <v>1</v>
      </c>
      <c r="H166" s="41">
        <v>40862</v>
      </c>
      <c r="I166" s="142">
        <v>1</v>
      </c>
      <c r="J166" s="41">
        <v>2356.7682400584213</v>
      </c>
      <c r="L166" s="152"/>
    </row>
    <row r="167" spans="2:12" ht="12.75" customHeight="1" thickBot="1">
      <c r="B167" s="145" t="s">
        <v>44</v>
      </c>
      <c r="C167" s="42">
        <f aca="true" t="shared" si="12" ref="C167:J167">SUM(C164:C166)</f>
        <v>2</v>
      </c>
      <c r="D167" s="43">
        <f t="shared" si="12"/>
        <v>43219</v>
      </c>
      <c r="E167" s="42">
        <f t="shared" si="12"/>
        <v>1</v>
      </c>
      <c r="F167" s="43">
        <f t="shared" si="12"/>
        <v>40862</v>
      </c>
      <c r="G167" s="42">
        <f t="shared" si="12"/>
        <v>1</v>
      </c>
      <c r="H167" s="43">
        <f t="shared" si="12"/>
        <v>40862</v>
      </c>
      <c r="I167" s="42">
        <f t="shared" si="12"/>
        <v>1</v>
      </c>
      <c r="J167" s="43">
        <f t="shared" si="12"/>
        <v>2356.7682400584213</v>
      </c>
      <c r="L167" s="152"/>
    </row>
    <row r="168" spans="2:12" ht="12.75" customHeight="1" thickBot="1">
      <c r="B168" s="146" t="s">
        <v>46</v>
      </c>
      <c r="C168" s="143">
        <f aca="true" t="shared" si="13" ref="C168:J168">C161+C167</f>
        <v>4</v>
      </c>
      <c r="D168" s="43">
        <f t="shared" si="13"/>
        <v>52634.64323175994</v>
      </c>
      <c r="E168" s="143">
        <f t="shared" si="13"/>
        <v>1</v>
      </c>
      <c r="F168" s="43">
        <f t="shared" si="13"/>
        <v>40862</v>
      </c>
      <c r="G168" s="143">
        <f t="shared" si="13"/>
        <v>1</v>
      </c>
      <c r="H168" s="43">
        <f t="shared" si="13"/>
        <v>40862</v>
      </c>
      <c r="I168" s="143">
        <f t="shared" si="13"/>
        <v>3</v>
      </c>
      <c r="J168" s="43">
        <f t="shared" si="13"/>
        <v>11772.411471818363</v>
      </c>
      <c r="L168" s="152"/>
    </row>
    <row r="169" spans="2:10" ht="12.75" customHeight="1">
      <c r="B169" s="104"/>
      <c r="C169" s="105"/>
      <c r="D169" s="105"/>
      <c r="E169" s="105"/>
      <c r="F169" s="105"/>
      <c r="G169" s="105"/>
      <c r="H169" s="105"/>
      <c r="I169" s="105"/>
      <c r="J169" s="105"/>
    </row>
    <row r="171" spans="4:20" s="3" customFormat="1" ht="12.75" customHeight="1">
      <c r="D171" s="82"/>
      <c r="E171" s="82"/>
      <c r="F171" s="82"/>
      <c r="G171" s="82"/>
      <c r="H171" s="82"/>
      <c r="I171" s="82"/>
      <c r="J171" s="82"/>
      <c r="K171" s="82"/>
      <c r="L171" s="82"/>
      <c r="M171" s="153"/>
      <c r="N171" s="82"/>
      <c r="O171" s="82"/>
      <c r="P171" s="82"/>
      <c r="Q171" s="82"/>
      <c r="R171" s="82"/>
      <c r="S171" s="82"/>
      <c r="T171" s="83"/>
    </row>
    <row r="172" spans="4:20" s="3" customFormat="1" ht="12.75" customHeight="1">
      <c r="D172" s="82"/>
      <c r="E172" s="82"/>
      <c r="F172" s="82"/>
      <c r="G172" s="82"/>
      <c r="H172" s="82"/>
      <c r="I172" s="82"/>
      <c r="J172" s="82"/>
      <c r="K172" s="82"/>
      <c r="L172" s="82"/>
      <c r="M172" s="153"/>
      <c r="N172" s="82"/>
      <c r="O172" s="82"/>
      <c r="P172" s="82"/>
      <c r="Q172" s="82"/>
      <c r="R172" s="82"/>
      <c r="S172" s="82"/>
      <c r="T172" s="83"/>
    </row>
    <row r="173" spans="6:13" s="3" customFormat="1" ht="12.75" customHeight="1">
      <c r="F173" s="45"/>
      <c r="G173" s="46"/>
      <c r="M173" s="46"/>
    </row>
    <row r="174" spans="6:13" s="3" customFormat="1" ht="12.75" customHeight="1">
      <c r="F174" s="45"/>
      <c r="G174" s="46"/>
      <c r="M174" s="46"/>
    </row>
    <row r="182" spans="2:10" ht="12.75" customHeight="1">
      <c r="B182" s="345" t="s">
        <v>37</v>
      </c>
      <c r="C182" s="345"/>
      <c r="D182" s="345"/>
      <c r="E182" s="345"/>
      <c r="F182" s="345"/>
      <c r="G182" s="345"/>
      <c r="H182" s="345"/>
      <c r="I182" s="345"/>
      <c r="J182" s="345"/>
    </row>
    <row r="183" spans="2:10" ht="12.75" customHeight="1">
      <c r="B183" s="345" t="s">
        <v>47</v>
      </c>
      <c r="C183" s="345"/>
      <c r="D183" s="345"/>
      <c r="E183" s="345"/>
      <c r="F183" s="345"/>
      <c r="G183" s="345"/>
      <c r="H183" s="345"/>
      <c r="I183" s="345"/>
      <c r="J183" s="345"/>
    </row>
    <row r="184" spans="2:10" ht="12.75" customHeight="1">
      <c r="B184" s="345" t="s">
        <v>164</v>
      </c>
      <c r="C184" s="345"/>
      <c r="D184" s="345"/>
      <c r="E184" s="345"/>
      <c r="F184" s="345"/>
      <c r="G184" s="345"/>
      <c r="H184" s="345"/>
      <c r="I184" s="345"/>
      <c r="J184" s="345"/>
    </row>
    <row r="185" spans="2:10" ht="12.75" customHeight="1"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2:10" ht="12.75" customHeight="1">
      <c r="B186" s="90"/>
      <c r="C186" s="90"/>
      <c r="D186" s="90"/>
      <c r="E186" s="90"/>
      <c r="F186" s="90"/>
      <c r="G186" s="90"/>
      <c r="H186" s="90"/>
      <c r="I186" s="90"/>
      <c r="J186" s="90"/>
    </row>
    <row r="188" spans="2:10" ht="12.75" customHeight="1">
      <c r="B188" s="147" t="s">
        <v>10</v>
      </c>
      <c r="C188" s="8" t="s">
        <v>86</v>
      </c>
      <c r="J188" s="23" t="s">
        <v>145</v>
      </c>
    </row>
    <row r="189" ht="12.75" customHeight="1" thickBot="1"/>
    <row r="190" spans="2:10" ht="12.75" customHeight="1">
      <c r="B190" s="346" t="s">
        <v>37</v>
      </c>
      <c r="C190" s="348" t="s">
        <v>38</v>
      </c>
      <c r="D190" s="344"/>
      <c r="E190" s="348" t="s">
        <v>39</v>
      </c>
      <c r="F190" s="344"/>
      <c r="G190" s="348" t="s">
        <v>40</v>
      </c>
      <c r="H190" s="344"/>
      <c r="I190" s="343" t="s">
        <v>41</v>
      </c>
      <c r="J190" s="344"/>
    </row>
    <row r="191" spans="2:10" ht="12.75" customHeight="1" thickBot="1">
      <c r="B191" s="347"/>
      <c r="C191" s="137" t="s">
        <v>2</v>
      </c>
      <c r="D191" s="223" t="s">
        <v>161</v>
      </c>
      <c r="E191" s="137" t="s">
        <v>2</v>
      </c>
      <c r="F191" s="223" t="s">
        <v>161</v>
      </c>
      <c r="G191" s="137" t="s">
        <v>2</v>
      </c>
      <c r="H191" s="223" t="s">
        <v>161</v>
      </c>
      <c r="I191" s="24" t="s">
        <v>2</v>
      </c>
      <c r="J191" s="223" t="s">
        <v>161</v>
      </c>
    </row>
    <row r="192" spans="2:10" ht="12.75" customHeight="1">
      <c r="B192" s="134" t="s">
        <v>42</v>
      </c>
      <c r="C192" s="25"/>
      <c r="D192" s="25"/>
      <c r="E192" s="25"/>
      <c r="F192" s="25"/>
      <c r="G192" s="25"/>
      <c r="H192" s="25"/>
      <c r="I192" s="25"/>
      <c r="J192" s="26"/>
    </row>
    <row r="193" spans="2:10" ht="12.75" customHeight="1">
      <c r="B193" s="135" t="s">
        <v>43</v>
      </c>
      <c r="C193" s="27"/>
      <c r="D193" s="27"/>
      <c r="E193" s="27"/>
      <c r="F193" s="27"/>
      <c r="G193" s="27"/>
      <c r="H193" s="27"/>
      <c r="I193" s="27"/>
      <c r="J193" s="28"/>
    </row>
    <row r="194" spans="2:10" ht="12.75" customHeight="1">
      <c r="B194" s="138" t="s">
        <v>62</v>
      </c>
      <c r="C194" s="148">
        <f aca="true" t="shared" si="14" ref="C194:J196">C122+C158</f>
        <v>22</v>
      </c>
      <c r="D194" s="149">
        <f t="shared" si="14"/>
        <v>303059.64323175995</v>
      </c>
      <c r="E194" s="148">
        <f t="shared" si="14"/>
        <v>17</v>
      </c>
      <c r="F194" s="149">
        <f t="shared" si="14"/>
        <v>240258</v>
      </c>
      <c r="G194" s="148">
        <f t="shared" si="14"/>
        <v>7</v>
      </c>
      <c r="H194" s="149">
        <f t="shared" si="14"/>
        <v>41160</v>
      </c>
      <c r="I194" s="148">
        <f t="shared" si="14"/>
        <v>10</v>
      </c>
      <c r="J194" s="149">
        <f t="shared" si="14"/>
        <v>164442.64323175995</v>
      </c>
    </row>
    <row r="195" spans="2:10" ht="12.75" customHeight="1">
      <c r="B195" s="138" t="s">
        <v>63</v>
      </c>
      <c r="C195" s="148">
        <f t="shared" si="14"/>
        <v>43</v>
      </c>
      <c r="D195" s="149">
        <f t="shared" si="14"/>
        <v>1022951</v>
      </c>
      <c r="E195" s="148">
        <f t="shared" si="14"/>
        <v>25</v>
      </c>
      <c r="F195" s="149">
        <f t="shared" si="14"/>
        <v>671061</v>
      </c>
      <c r="G195" s="148">
        <f t="shared" si="14"/>
        <v>11</v>
      </c>
      <c r="H195" s="149">
        <f t="shared" si="14"/>
        <v>230930</v>
      </c>
      <c r="I195" s="148">
        <f t="shared" si="14"/>
        <v>16</v>
      </c>
      <c r="J195" s="149">
        <f t="shared" si="14"/>
        <v>464403</v>
      </c>
    </row>
    <row r="196" spans="2:10" ht="12.75" customHeight="1" thickBot="1">
      <c r="B196" s="139" t="s">
        <v>64</v>
      </c>
      <c r="C196" s="148">
        <f t="shared" si="14"/>
        <v>4</v>
      </c>
      <c r="D196" s="149">
        <f t="shared" si="14"/>
        <v>26090</v>
      </c>
      <c r="E196" s="148">
        <f t="shared" si="14"/>
        <v>2</v>
      </c>
      <c r="F196" s="149">
        <f t="shared" si="14"/>
        <v>17460</v>
      </c>
      <c r="G196" s="148">
        <f t="shared" si="14"/>
        <v>0</v>
      </c>
      <c r="H196" s="149">
        <f t="shared" si="14"/>
        <v>0</v>
      </c>
      <c r="I196" s="148">
        <f t="shared" si="14"/>
        <v>3</v>
      </c>
      <c r="J196" s="149">
        <f t="shared" si="14"/>
        <v>19120</v>
      </c>
    </row>
    <row r="197" spans="2:10" ht="12.75" customHeight="1" thickBot="1">
      <c r="B197" s="140" t="s">
        <v>44</v>
      </c>
      <c r="C197" s="143">
        <f aca="true" t="shared" si="15" ref="C197:J197">SUM(C194:C196)</f>
        <v>69</v>
      </c>
      <c r="D197" s="43">
        <f t="shared" si="15"/>
        <v>1352100.64323176</v>
      </c>
      <c r="E197" s="143">
        <f t="shared" si="15"/>
        <v>44</v>
      </c>
      <c r="F197" s="43">
        <f t="shared" si="15"/>
        <v>928779</v>
      </c>
      <c r="G197" s="143">
        <f t="shared" si="15"/>
        <v>18</v>
      </c>
      <c r="H197" s="43">
        <f t="shared" si="15"/>
        <v>272090</v>
      </c>
      <c r="I197" s="143">
        <f t="shared" si="15"/>
        <v>29</v>
      </c>
      <c r="J197" s="43">
        <f t="shared" si="15"/>
        <v>647965.64323176</v>
      </c>
    </row>
    <row r="198" spans="2:10" ht="12.75" customHeight="1">
      <c r="B198" s="134" t="s">
        <v>42</v>
      </c>
      <c r="C198" s="25"/>
      <c r="D198" s="25"/>
      <c r="E198" s="25"/>
      <c r="F198" s="25"/>
      <c r="G198" s="25"/>
      <c r="H198" s="25"/>
      <c r="I198" s="25"/>
      <c r="J198" s="26"/>
    </row>
    <row r="199" spans="2:10" ht="12.75" customHeight="1">
      <c r="B199" s="135" t="s">
        <v>45</v>
      </c>
      <c r="C199" s="27"/>
      <c r="D199" s="27"/>
      <c r="E199" s="27"/>
      <c r="F199" s="27"/>
      <c r="G199" s="27"/>
      <c r="H199" s="27"/>
      <c r="I199" s="27"/>
      <c r="J199" s="28"/>
    </row>
    <row r="200" spans="2:10" ht="12.75" customHeight="1">
      <c r="B200" s="136" t="s">
        <v>62</v>
      </c>
      <c r="C200" s="150">
        <f aca="true" t="shared" si="16" ref="C200:J202">C128+C164</f>
        <v>3</v>
      </c>
      <c r="D200" s="149">
        <f t="shared" si="16"/>
        <v>85906</v>
      </c>
      <c r="E200" s="150">
        <f t="shared" si="16"/>
        <v>2</v>
      </c>
      <c r="F200" s="149">
        <f t="shared" si="16"/>
        <v>84877</v>
      </c>
      <c r="G200" s="150">
        <f t="shared" si="16"/>
        <v>1</v>
      </c>
      <c r="H200" s="149">
        <f t="shared" si="16"/>
        <v>2025</v>
      </c>
      <c r="I200" s="150">
        <f t="shared" si="16"/>
        <v>1</v>
      </c>
      <c r="J200" s="149">
        <f t="shared" si="16"/>
        <v>82852</v>
      </c>
    </row>
    <row r="201" spans="2:10" ht="12.75" customHeight="1">
      <c r="B201" s="136" t="s">
        <v>63</v>
      </c>
      <c r="C201" s="150">
        <f t="shared" si="16"/>
        <v>15</v>
      </c>
      <c r="D201" s="149">
        <f t="shared" si="16"/>
        <v>112129</v>
      </c>
      <c r="E201" s="150">
        <f t="shared" si="16"/>
        <v>9</v>
      </c>
      <c r="F201" s="149">
        <f t="shared" si="16"/>
        <v>68778</v>
      </c>
      <c r="G201" s="150">
        <f t="shared" si="16"/>
        <v>9</v>
      </c>
      <c r="H201" s="149">
        <f t="shared" si="16"/>
        <v>68778</v>
      </c>
      <c r="I201" s="150">
        <f t="shared" si="16"/>
        <v>1</v>
      </c>
      <c r="J201" s="149">
        <f t="shared" si="16"/>
        <v>996</v>
      </c>
    </row>
    <row r="202" spans="2:10" ht="12.75" customHeight="1" thickBot="1">
      <c r="B202" s="144" t="s">
        <v>64</v>
      </c>
      <c r="C202" s="150">
        <f t="shared" si="16"/>
        <v>7</v>
      </c>
      <c r="D202" s="149">
        <f t="shared" si="16"/>
        <v>71959</v>
      </c>
      <c r="E202" s="150">
        <f t="shared" si="16"/>
        <v>2</v>
      </c>
      <c r="F202" s="149">
        <f t="shared" si="16"/>
        <v>58156</v>
      </c>
      <c r="G202" s="150">
        <f t="shared" si="16"/>
        <v>1</v>
      </c>
      <c r="H202" s="149">
        <f t="shared" si="16"/>
        <v>40862</v>
      </c>
      <c r="I202" s="150">
        <f t="shared" si="16"/>
        <v>6</v>
      </c>
      <c r="J202" s="149">
        <f t="shared" si="16"/>
        <v>31096.76824005842</v>
      </c>
    </row>
    <row r="203" spans="2:10" ht="12.75" customHeight="1" thickBot="1">
      <c r="B203" s="145" t="s">
        <v>44</v>
      </c>
      <c r="C203" s="42">
        <f aca="true" t="shared" si="17" ref="C203:J203">SUM(C200:C202)</f>
        <v>25</v>
      </c>
      <c r="D203" s="43">
        <f t="shared" si="17"/>
        <v>269994</v>
      </c>
      <c r="E203" s="42">
        <f t="shared" si="17"/>
        <v>13</v>
      </c>
      <c r="F203" s="43">
        <f t="shared" si="17"/>
        <v>211811</v>
      </c>
      <c r="G203" s="42">
        <f t="shared" si="17"/>
        <v>11</v>
      </c>
      <c r="H203" s="43">
        <f t="shared" si="17"/>
        <v>111665</v>
      </c>
      <c r="I203" s="42">
        <f t="shared" si="17"/>
        <v>8</v>
      </c>
      <c r="J203" s="43">
        <f t="shared" si="17"/>
        <v>114944.76824005842</v>
      </c>
    </row>
    <row r="204" spans="2:10" ht="12.75" customHeight="1" thickBot="1">
      <c r="B204" s="146" t="s">
        <v>46</v>
      </c>
      <c r="C204" s="143">
        <f aca="true" t="shared" si="18" ref="C204:J204">C197+C203</f>
        <v>94</v>
      </c>
      <c r="D204" s="43">
        <f t="shared" si="18"/>
        <v>1622094.64323176</v>
      </c>
      <c r="E204" s="143">
        <f t="shared" si="18"/>
        <v>57</v>
      </c>
      <c r="F204" s="43">
        <f t="shared" si="18"/>
        <v>1140590</v>
      </c>
      <c r="G204" s="143">
        <f t="shared" si="18"/>
        <v>29</v>
      </c>
      <c r="H204" s="43">
        <f t="shared" si="18"/>
        <v>383755</v>
      </c>
      <c r="I204" s="143">
        <f t="shared" si="18"/>
        <v>37</v>
      </c>
      <c r="J204" s="43">
        <f t="shared" si="18"/>
        <v>762910.4114718185</v>
      </c>
    </row>
    <row r="205" spans="2:10" ht="12.75" customHeight="1">
      <c r="B205" s="104"/>
      <c r="C205" s="105"/>
      <c r="D205" s="105"/>
      <c r="E205" s="105"/>
      <c r="F205" s="105"/>
      <c r="G205" s="105"/>
      <c r="H205" s="105"/>
      <c r="I205" s="105"/>
      <c r="J205" s="105"/>
    </row>
    <row r="207" spans="4:20" s="3" customFormat="1" ht="12.75" customHeight="1">
      <c r="D207" s="82"/>
      <c r="E207" s="82"/>
      <c r="F207" s="82"/>
      <c r="G207" s="82"/>
      <c r="H207" s="82"/>
      <c r="I207" s="82"/>
      <c r="J207" s="82"/>
      <c r="K207" s="82"/>
      <c r="L207" s="82"/>
      <c r="M207" s="153"/>
      <c r="N207" s="82"/>
      <c r="O207" s="82"/>
      <c r="P207" s="82"/>
      <c r="Q207" s="82"/>
      <c r="R207" s="82"/>
      <c r="S207" s="82"/>
      <c r="T207" s="83"/>
    </row>
    <row r="208" spans="4:20" s="3" customFormat="1" ht="12.75" customHeight="1">
      <c r="D208" s="82"/>
      <c r="E208" s="82"/>
      <c r="F208" s="82"/>
      <c r="G208" s="82"/>
      <c r="H208" s="82"/>
      <c r="I208" s="82"/>
      <c r="J208" s="82"/>
      <c r="K208" s="82"/>
      <c r="L208" s="82"/>
      <c r="M208" s="153"/>
      <c r="N208" s="82"/>
      <c r="O208" s="82"/>
      <c r="P208" s="82"/>
      <c r="Q208" s="82"/>
      <c r="R208" s="82"/>
      <c r="S208" s="82"/>
      <c r="T208" s="83"/>
    </row>
    <row r="209" spans="6:13" s="3" customFormat="1" ht="12.75" customHeight="1">
      <c r="F209" s="45"/>
      <c r="G209" s="46"/>
      <c r="M209" s="46"/>
    </row>
    <row r="210" spans="6:13" s="3" customFormat="1" ht="12.75" customHeight="1">
      <c r="F210" s="45"/>
      <c r="G210" s="46"/>
      <c r="M210" s="46"/>
    </row>
  </sheetData>
  <sheetProtection/>
  <mergeCells count="48">
    <mergeCell ref="B182:J182"/>
    <mergeCell ref="B183:J183"/>
    <mergeCell ref="B184:J184"/>
    <mergeCell ref="B190:B191"/>
    <mergeCell ref="C190:D190"/>
    <mergeCell ref="E190:F190"/>
    <mergeCell ref="G190:H190"/>
    <mergeCell ref="I190:J190"/>
    <mergeCell ref="B146:J146"/>
    <mergeCell ref="B147:J147"/>
    <mergeCell ref="B148:J148"/>
    <mergeCell ref="B154:B155"/>
    <mergeCell ref="C154:D154"/>
    <mergeCell ref="E154:F154"/>
    <mergeCell ref="G154:H154"/>
    <mergeCell ref="I154:J154"/>
    <mergeCell ref="B110:J110"/>
    <mergeCell ref="B111:J111"/>
    <mergeCell ref="B112:J112"/>
    <mergeCell ref="B118:B119"/>
    <mergeCell ref="C118:D118"/>
    <mergeCell ref="E118:F118"/>
    <mergeCell ref="G118:H118"/>
    <mergeCell ref="I118:J118"/>
    <mergeCell ref="B74:J74"/>
    <mergeCell ref="B75:J75"/>
    <mergeCell ref="B76:J76"/>
    <mergeCell ref="B82:B83"/>
    <mergeCell ref="C82:D82"/>
    <mergeCell ref="E82:F82"/>
    <mergeCell ref="G82:H82"/>
    <mergeCell ref="I82:J82"/>
    <mergeCell ref="B38:J38"/>
    <mergeCell ref="B39:J39"/>
    <mergeCell ref="B40:J40"/>
    <mergeCell ref="B46:B47"/>
    <mergeCell ref="C46:D46"/>
    <mergeCell ref="E46:F46"/>
    <mergeCell ref="G46:H46"/>
    <mergeCell ref="I46:J46"/>
    <mergeCell ref="I10:J10"/>
    <mergeCell ref="B4:J4"/>
    <mergeCell ref="B3:J3"/>
    <mergeCell ref="B2:J2"/>
    <mergeCell ref="B10:B11"/>
    <mergeCell ref="C10:D10"/>
    <mergeCell ref="E10:F10"/>
    <mergeCell ref="G10:H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58"/>
  <sheetViews>
    <sheetView tabSelected="1" zoomScalePageLayoutView="0" workbookViewId="0" topLeftCell="A1">
      <pane xSplit="2" ySplit="15" topLeftCell="M2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O53" sqref="O53"/>
    </sheetView>
  </sheetViews>
  <sheetFormatPr defaultColWidth="9.140625" defaultRowHeight="12.75"/>
  <cols>
    <col min="1" max="1" width="1.7109375" style="29" customWidth="1"/>
    <col min="2" max="2" width="16.7109375" style="29" customWidth="1"/>
    <col min="3" max="5" width="6.421875" style="29" customWidth="1"/>
    <col min="6" max="6" width="6.28125" style="29" customWidth="1"/>
    <col min="7" max="7" width="4.7109375" style="29" customWidth="1"/>
    <col min="8" max="11" width="6.421875" style="29" customWidth="1"/>
    <col min="12" max="12" width="5.57421875" style="29" customWidth="1"/>
    <col min="13" max="14" width="6.421875" style="29" customWidth="1"/>
    <col min="15" max="16" width="6.28125" style="29" customWidth="1"/>
    <col min="17" max="17" width="5.00390625" style="29" customWidth="1"/>
    <col min="18" max="19" width="6.421875" style="29" customWidth="1"/>
    <col min="20" max="20" width="5.57421875" style="29" customWidth="1"/>
    <col min="21" max="21" width="5.8515625" style="29" customWidth="1"/>
    <col min="22" max="22" width="5.00390625" style="29" customWidth="1"/>
    <col min="23" max="24" width="6.421875" style="29" customWidth="1"/>
    <col min="25" max="26" width="5.8515625" style="29" customWidth="1"/>
    <col min="27" max="27" width="4.57421875" style="29" customWidth="1"/>
    <col min="28" max="28" width="7.7109375" style="29" customWidth="1"/>
    <col min="29" max="29" width="6.7109375" style="29" customWidth="1"/>
    <col min="30" max="30" width="6.28125" style="29" customWidth="1"/>
    <col min="31" max="31" width="6.421875" style="29" customWidth="1"/>
    <col min="32" max="32" width="5.421875" style="29" customWidth="1"/>
    <col min="33" max="33" width="6.28125" style="29" customWidth="1"/>
    <col min="34" max="34" width="7.57421875" style="29" customWidth="1"/>
    <col min="35" max="35" width="1.7109375" style="29" customWidth="1"/>
    <col min="36" max="16384" width="9.140625" style="29" customWidth="1"/>
  </cols>
  <sheetData>
    <row r="1" ht="9.75" customHeight="1"/>
    <row r="2" ht="12" customHeight="1"/>
    <row r="3" spans="2:34" ht="15" customHeight="1">
      <c r="B3" s="360" t="s">
        <v>165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</row>
    <row r="4" spans="2:34" ht="12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2:34" ht="12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ht="12" customHeight="1"/>
    <row r="7" ht="12" customHeight="1"/>
    <row r="8" spans="3:34" ht="12" customHeight="1">
      <c r="C8" s="44"/>
      <c r="AH8" s="30" t="s">
        <v>146</v>
      </c>
    </row>
    <row r="9" ht="12" customHeight="1" thickBot="1"/>
    <row r="10" spans="2:34" ht="12" customHeight="1" thickBot="1">
      <c r="B10" s="361" t="s">
        <v>162</v>
      </c>
      <c r="C10" s="364" t="s">
        <v>60</v>
      </c>
      <c r="D10" s="365"/>
      <c r="E10" s="365"/>
      <c r="F10" s="365"/>
      <c r="G10" s="365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7"/>
      <c r="AG10" s="368" t="s">
        <v>61</v>
      </c>
      <c r="AH10" s="371" t="s">
        <v>152</v>
      </c>
    </row>
    <row r="11" spans="2:34" ht="12" customHeight="1">
      <c r="B11" s="362"/>
      <c r="C11" s="349" t="s">
        <v>48</v>
      </c>
      <c r="D11" s="350"/>
      <c r="E11" s="350"/>
      <c r="F11" s="350"/>
      <c r="G11" s="351"/>
      <c r="H11" s="349" t="s">
        <v>55</v>
      </c>
      <c r="I11" s="350"/>
      <c r="J11" s="350"/>
      <c r="K11" s="350"/>
      <c r="L11" s="351"/>
      <c r="M11" s="349" t="s">
        <v>56</v>
      </c>
      <c r="N11" s="350"/>
      <c r="O11" s="350"/>
      <c r="P11" s="350"/>
      <c r="Q11" s="351"/>
      <c r="R11" s="349" t="s">
        <v>57</v>
      </c>
      <c r="S11" s="350"/>
      <c r="T11" s="350"/>
      <c r="U11" s="350"/>
      <c r="V11" s="351"/>
      <c r="W11" s="349" t="s">
        <v>58</v>
      </c>
      <c r="X11" s="350"/>
      <c r="Y11" s="350"/>
      <c r="Z11" s="350"/>
      <c r="AA11" s="351"/>
      <c r="AB11" s="349" t="s">
        <v>59</v>
      </c>
      <c r="AC11" s="350"/>
      <c r="AD11" s="350"/>
      <c r="AE11" s="350"/>
      <c r="AF11" s="351"/>
      <c r="AG11" s="369"/>
      <c r="AH11" s="372"/>
    </row>
    <row r="12" spans="2:34" ht="12" customHeight="1">
      <c r="B12" s="362"/>
      <c r="C12" s="338" t="s">
        <v>53</v>
      </c>
      <c r="D12" s="356" t="s">
        <v>156</v>
      </c>
      <c r="E12" s="354" t="s">
        <v>49</v>
      </c>
      <c r="F12" s="354"/>
      <c r="G12" s="355"/>
      <c r="H12" s="338" t="s">
        <v>53</v>
      </c>
      <c r="I12" s="356" t="s">
        <v>54</v>
      </c>
      <c r="J12" s="354" t="s">
        <v>49</v>
      </c>
      <c r="K12" s="354"/>
      <c r="L12" s="355"/>
      <c r="M12" s="338" t="s">
        <v>53</v>
      </c>
      <c r="N12" s="356" t="s">
        <v>54</v>
      </c>
      <c r="O12" s="354" t="s">
        <v>49</v>
      </c>
      <c r="P12" s="354"/>
      <c r="Q12" s="355"/>
      <c r="R12" s="338" t="s">
        <v>53</v>
      </c>
      <c r="S12" s="356" t="s">
        <v>54</v>
      </c>
      <c r="T12" s="354" t="s">
        <v>49</v>
      </c>
      <c r="U12" s="354"/>
      <c r="V12" s="355"/>
      <c r="W12" s="338" t="s">
        <v>53</v>
      </c>
      <c r="X12" s="356" t="s">
        <v>54</v>
      </c>
      <c r="Y12" s="354" t="s">
        <v>49</v>
      </c>
      <c r="Z12" s="354"/>
      <c r="AA12" s="355"/>
      <c r="AB12" s="338" t="s">
        <v>53</v>
      </c>
      <c r="AC12" s="356" t="s">
        <v>54</v>
      </c>
      <c r="AD12" s="354" t="s">
        <v>49</v>
      </c>
      <c r="AE12" s="354"/>
      <c r="AF12" s="355"/>
      <c r="AG12" s="369"/>
      <c r="AH12" s="372"/>
    </row>
    <row r="13" spans="2:34" ht="12" customHeight="1">
      <c r="B13" s="362"/>
      <c r="C13" s="359"/>
      <c r="D13" s="357"/>
      <c r="E13" s="357" t="s">
        <v>12</v>
      </c>
      <c r="F13" s="352" t="s">
        <v>50</v>
      </c>
      <c r="G13" s="353"/>
      <c r="H13" s="359"/>
      <c r="I13" s="357"/>
      <c r="J13" s="357" t="s">
        <v>12</v>
      </c>
      <c r="K13" s="352" t="s">
        <v>50</v>
      </c>
      <c r="L13" s="353"/>
      <c r="M13" s="359"/>
      <c r="N13" s="357"/>
      <c r="O13" s="357" t="s">
        <v>12</v>
      </c>
      <c r="P13" s="352" t="s">
        <v>50</v>
      </c>
      <c r="Q13" s="353"/>
      <c r="R13" s="359"/>
      <c r="S13" s="357"/>
      <c r="T13" s="357" t="s">
        <v>12</v>
      </c>
      <c r="U13" s="352" t="s">
        <v>50</v>
      </c>
      <c r="V13" s="353"/>
      <c r="W13" s="359"/>
      <c r="X13" s="357"/>
      <c r="Y13" s="357" t="s">
        <v>12</v>
      </c>
      <c r="Z13" s="352" t="s">
        <v>50</v>
      </c>
      <c r="AA13" s="353"/>
      <c r="AB13" s="359"/>
      <c r="AC13" s="357"/>
      <c r="AD13" s="357" t="s">
        <v>12</v>
      </c>
      <c r="AE13" s="352" t="s">
        <v>50</v>
      </c>
      <c r="AF13" s="353"/>
      <c r="AG13" s="369"/>
      <c r="AH13" s="372"/>
    </row>
    <row r="14" spans="2:34" ht="12" customHeight="1" thickBot="1">
      <c r="B14" s="363"/>
      <c r="C14" s="359"/>
      <c r="D14" s="358"/>
      <c r="E14" s="358"/>
      <c r="F14" s="68" t="s">
        <v>51</v>
      </c>
      <c r="G14" s="69" t="s">
        <v>52</v>
      </c>
      <c r="H14" s="359"/>
      <c r="I14" s="358"/>
      <c r="J14" s="358"/>
      <c r="K14" s="68" t="s">
        <v>51</v>
      </c>
      <c r="L14" s="69" t="s">
        <v>52</v>
      </c>
      <c r="M14" s="359"/>
      <c r="N14" s="358"/>
      <c r="O14" s="358"/>
      <c r="P14" s="68" t="s">
        <v>51</v>
      </c>
      <c r="Q14" s="69" t="s">
        <v>52</v>
      </c>
      <c r="R14" s="359"/>
      <c r="S14" s="358"/>
      <c r="T14" s="358"/>
      <c r="U14" s="68" t="s">
        <v>51</v>
      </c>
      <c r="V14" s="69" t="s">
        <v>52</v>
      </c>
      <c r="W14" s="359"/>
      <c r="X14" s="358"/>
      <c r="Y14" s="358"/>
      <c r="Z14" s="68" t="s">
        <v>51</v>
      </c>
      <c r="AA14" s="69" t="s">
        <v>52</v>
      </c>
      <c r="AB14" s="359"/>
      <c r="AC14" s="358"/>
      <c r="AD14" s="358"/>
      <c r="AE14" s="68" t="s">
        <v>51</v>
      </c>
      <c r="AF14" s="69" t="s">
        <v>52</v>
      </c>
      <c r="AG14" s="370"/>
      <c r="AH14" s="373"/>
    </row>
    <row r="15" spans="2:34" ht="12" customHeight="1" thickBot="1">
      <c r="B15" s="70">
        <v>1</v>
      </c>
      <c r="C15" s="71">
        <v>2</v>
      </c>
      <c r="D15" s="72">
        <v>3</v>
      </c>
      <c r="E15" s="65">
        <v>4</v>
      </c>
      <c r="F15" s="65">
        <v>5</v>
      </c>
      <c r="G15" s="66">
        <v>6</v>
      </c>
      <c r="H15" s="73">
        <v>7</v>
      </c>
      <c r="I15" s="65">
        <v>8</v>
      </c>
      <c r="J15" s="65">
        <v>9</v>
      </c>
      <c r="K15" s="65">
        <v>10</v>
      </c>
      <c r="L15" s="66">
        <v>11</v>
      </c>
      <c r="M15" s="74">
        <v>12</v>
      </c>
      <c r="N15" s="65">
        <v>13</v>
      </c>
      <c r="O15" s="65">
        <v>14</v>
      </c>
      <c r="P15" s="65">
        <v>15</v>
      </c>
      <c r="Q15" s="66">
        <v>16</v>
      </c>
      <c r="R15" s="74">
        <v>17</v>
      </c>
      <c r="S15" s="65">
        <v>18</v>
      </c>
      <c r="T15" s="65">
        <v>19</v>
      </c>
      <c r="U15" s="65">
        <v>20</v>
      </c>
      <c r="V15" s="66">
        <v>21</v>
      </c>
      <c r="W15" s="74">
        <v>22</v>
      </c>
      <c r="X15" s="65">
        <v>23</v>
      </c>
      <c r="Y15" s="65">
        <v>24</v>
      </c>
      <c r="Z15" s="65">
        <v>25</v>
      </c>
      <c r="AA15" s="66">
        <v>26</v>
      </c>
      <c r="AB15" s="74">
        <v>27</v>
      </c>
      <c r="AC15" s="65">
        <v>28</v>
      </c>
      <c r="AD15" s="65">
        <v>29</v>
      </c>
      <c r="AE15" s="65">
        <v>30</v>
      </c>
      <c r="AF15" s="66">
        <v>31</v>
      </c>
      <c r="AG15" s="75">
        <v>32</v>
      </c>
      <c r="AH15" s="76">
        <v>33</v>
      </c>
    </row>
    <row r="16" spans="2:34" s="151" customFormat="1" ht="12" customHeight="1">
      <c r="B16" s="235" t="s">
        <v>88</v>
      </c>
      <c r="C16" s="167">
        <f>D16+E16</f>
        <v>16634</v>
      </c>
      <c r="D16" s="168">
        <v>14000</v>
      </c>
      <c r="E16" s="169">
        <f>F16+G16</f>
        <v>2634</v>
      </c>
      <c r="F16" s="168">
        <v>1946</v>
      </c>
      <c r="G16" s="170">
        <v>688</v>
      </c>
      <c r="H16" s="167">
        <f>I16+J16</f>
        <v>8247</v>
      </c>
      <c r="I16" s="168">
        <v>0</v>
      </c>
      <c r="J16" s="169">
        <f>K16+L16</f>
        <v>8247</v>
      </c>
      <c r="K16" s="168">
        <v>6343</v>
      </c>
      <c r="L16" s="170">
        <v>1904</v>
      </c>
      <c r="M16" s="167">
        <f>N16+O16</f>
        <v>4981</v>
      </c>
      <c r="N16" s="168">
        <v>0</v>
      </c>
      <c r="O16" s="169">
        <f>P16+Q16</f>
        <v>4981</v>
      </c>
      <c r="P16" s="168">
        <v>4521</v>
      </c>
      <c r="Q16" s="170">
        <v>460</v>
      </c>
      <c r="R16" s="167">
        <f>S16+T16</f>
        <v>1</v>
      </c>
      <c r="S16" s="168">
        <v>0</v>
      </c>
      <c r="T16" s="169">
        <f>U16+V16</f>
        <v>1</v>
      </c>
      <c r="U16" s="168">
        <v>1</v>
      </c>
      <c r="V16" s="170">
        <v>0</v>
      </c>
      <c r="W16" s="167">
        <f>X16+Y16</f>
        <v>0</v>
      </c>
      <c r="X16" s="168">
        <v>0</v>
      </c>
      <c r="Y16" s="169">
        <f>Z16+AA16</f>
        <v>0</v>
      </c>
      <c r="Z16" s="168">
        <v>0</v>
      </c>
      <c r="AA16" s="170">
        <v>0</v>
      </c>
      <c r="AB16" s="167">
        <f>AC16+AD16</f>
        <v>29863</v>
      </c>
      <c r="AC16" s="171">
        <f>D16+I16+N16+S16+X16</f>
        <v>14000</v>
      </c>
      <c r="AD16" s="169">
        <f>AE16+AF16</f>
        <v>15863</v>
      </c>
      <c r="AE16" s="171">
        <f>F16+K16+P16+U16+Z16</f>
        <v>12811</v>
      </c>
      <c r="AF16" s="171">
        <f>G16+L16+Q16+V16+AA16</f>
        <v>3052</v>
      </c>
      <c r="AG16" s="172">
        <v>27139</v>
      </c>
      <c r="AH16" s="173">
        <f>AB16+AG16</f>
        <v>57002</v>
      </c>
    </row>
    <row r="17" spans="2:34" s="151" customFormat="1" ht="12" customHeight="1">
      <c r="B17" s="236" t="s">
        <v>89</v>
      </c>
      <c r="C17" s="167">
        <f aca="true" t="shared" si="0" ref="C17:C40">D17+E17</f>
        <v>9733</v>
      </c>
      <c r="D17" s="168">
        <v>6864</v>
      </c>
      <c r="E17" s="169">
        <f aca="true" t="shared" si="1" ref="E17:E40">F17+G17</f>
        <v>2869</v>
      </c>
      <c r="F17" s="174">
        <v>2863</v>
      </c>
      <c r="G17" s="175">
        <v>6</v>
      </c>
      <c r="H17" s="167">
        <f aca="true" t="shared" si="2" ref="H17:H40">I17+J17</f>
        <v>7499</v>
      </c>
      <c r="I17" s="168">
        <v>50</v>
      </c>
      <c r="J17" s="169">
        <f aca="true" t="shared" si="3" ref="J17:J40">K17+L17</f>
        <v>7449</v>
      </c>
      <c r="K17" s="174">
        <v>6818</v>
      </c>
      <c r="L17" s="175">
        <v>631</v>
      </c>
      <c r="M17" s="167">
        <f aca="true" t="shared" si="4" ref="M17:M40">N17+O17</f>
        <v>11455</v>
      </c>
      <c r="N17" s="168">
        <v>0</v>
      </c>
      <c r="O17" s="169">
        <f aca="true" t="shared" si="5" ref="O17:O40">P17+Q17</f>
        <v>11455</v>
      </c>
      <c r="P17" s="174">
        <v>11455</v>
      </c>
      <c r="Q17" s="175">
        <v>0</v>
      </c>
      <c r="R17" s="167">
        <f aca="true" t="shared" si="6" ref="R17:R40">S17+T17</f>
        <v>140</v>
      </c>
      <c r="S17" s="168">
        <v>99</v>
      </c>
      <c r="T17" s="169">
        <f aca="true" t="shared" si="7" ref="T17:T40">U17+V17</f>
        <v>41</v>
      </c>
      <c r="U17" s="174">
        <v>14</v>
      </c>
      <c r="V17" s="175">
        <v>27</v>
      </c>
      <c r="W17" s="167">
        <f aca="true" t="shared" si="8" ref="W17:W40">X17+Y17</f>
        <v>0</v>
      </c>
      <c r="X17" s="168">
        <v>0</v>
      </c>
      <c r="Y17" s="169">
        <f aca="true" t="shared" si="9" ref="Y17:Y40">Z17+AA17</f>
        <v>0</v>
      </c>
      <c r="Z17" s="174">
        <v>0</v>
      </c>
      <c r="AA17" s="175">
        <v>0</v>
      </c>
      <c r="AB17" s="167">
        <f aca="true" t="shared" si="10" ref="AB17:AB40">AC17+AD17</f>
        <v>28827</v>
      </c>
      <c r="AC17" s="171">
        <f aca="true" t="shared" si="11" ref="AC17:AC40">D17+I17+N17+S17+X17</f>
        <v>7013</v>
      </c>
      <c r="AD17" s="169">
        <f aca="true" t="shared" si="12" ref="AD17:AD40">AE17+AF17</f>
        <v>21814</v>
      </c>
      <c r="AE17" s="171">
        <f aca="true" t="shared" si="13" ref="AE17:AE40">F17+K17+P17+U17+Z17</f>
        <v>21150</v>
      </c>
      <c r="AF17" s="171">
        <f aca="true" t="shared" si="14" ref="AF17:AF40">G17+L17+Q17+V17+AA17</f>
        <v>664</v>
      </c>
      <c r="AG17" s="176">
        <v>30224</v>
      </c>
      <c r="AH17" s="173">
        <f aca="true" t="shared" si="15" ref="AH17:AH40">AB17+AG17</f>
        <v>59051</v>
      </c>
    </row>
    <row r="18" spans="2:34" s="151" customFormat="1" ht="12" customHeight="1">
      <c r="B18" s="236" t="s">
        <v>90</v>
      </c>
      <c r="C18" s="167">
        <f t="shared" si="0"/>
        <v>11246</v>
      </c>
      <c r="D18" s="168">
        <v>10145</v>
      </c>
      <c r="E18" s="169">
        <f t="shared" si="1"/>
        <v>1101</v>
      </c>
      <c r="F18" s="174">
        <v>1097</v>
      </c>
      <c r="G18" s="175">
        <v>4</v>
      </c>
      <c r="H18" s="167">
        <f t="shared" si="2"/>
        <v>6394</v>
      </c>
      <c r="I18" s="168">
        <v>3724</v>
      </c>
      <c r="J18" s="169">
        <f t="shared" si="3"/>
        <v>2670</v>
      </c>
      <c r="K18" s="174">
        <v>2670</v>
      </c>
      <c r="L18" s="175">
        <v>0</v>
      </c>
      <c r="M18" s="167">
        <f t="shared" si="4"/>
        <v>855</v>
      </c>
      <c r="N18" s="168">
        <v>355</v>
      </c>
      <c r="O18" s="169">
        <f t="shared" si="5"/>
        <v>500</v>
      </c>
      <c r="P18" s="174">
        <v>500</v>
      </c>
      <c r="Q18" s="175">
        <v>0</v>
      </c>
      <c r="R18" s="167">
        <f t="shared" si="6"/>
        <v>791</v>
      </c>
      <c r="S18" s="168">
        <v>591</v>
      </c>
      <c r="T18" s="169">
        <f t="shared" si="7"/>
        <v>200</v>
      </c>
      <c r="U18" s="174">
        <v>199</v>
      </c>
      <c r="V18" s="175">
        <v>1</v>
      </c>
      <c r="W18" s="167">
        <f t="shared" si="8"/>
        <v>784</v>
      </c>
      <c r="X18" s="168">
        <v>404</v>
      </c>
      <c r="Y18" s="169">
        <f t="shared" si="9"/>
        <v>380</v>
      </c>
      <c r="Z18" s="174">
        <v>380</v>
      </c>
      <c r="AA18" s="175">
        <v>0</v>
      </c>
      <c r="AB18" s="167">
        <f t="shared" si="10"/>
        <v>20070</v>
      </c>
      <c r="AC18" s="171">
        <f t="shared" si="11"/>
        <v>15219</v>
      </c>
      <c r="AD18" s="169">
        <f t="shared" si="12"/>
        <v>4851</v>
      </c>
      <c r="AE18" s="171">
        <f t="shared" si="13"/>
        <v>4846</v>
      </c>
      <c r="AF18" s="171">
        <f t="shared" si="14"/>
        <v>5</v>
      </c>
      <c r="AG18" s="176">
        <v>15341</v>
      </c>
      <c r="AH18" s="173">
        <f t="shared" si="15"/>
        <v>35411</v>
      </c>
    </row>
    <row r="19" spans="2:34" s="151" customFormat="1" ht="12" customHeight="1">
      <c r="B19" s="236" t="s">
        <v>91</v>
      </c>
      <c r="C19" s="167">
        <f t="shared" si="0"/>
        <v>24504</v>
      </c>
      <c r="D19" s="168">
        <v>19595</v>
      </c>
      <c r="E19" s="169">
        <f t="shared" si="1"/>
        <v>4909</v>
      </c>
      <c r="F19" s="174">
        <v>4463</v>
      </c>
      <c r="G19" s="175">
        <v>446</v>
      </c>
      <c r="H19" s="167">
        <f t="shared" si="2"/>
        <v>21492</v>
      </c>
      <c r="I19" s="168">
        <v>2974</v>
      </c>
      <c r="J19" s="169">
        <f t="shared" si="3"/>
        <v>18518</v>
      </c>
      <c r="K19" s="174">
        <v>15883</v>
      </c>
      <c r="L19" s="175">
        <v>2635</v>
      </c>
      <c r="M19" s="167">
        <f t="shared" si="4"/>
        <v>7536</v>
      </c>
      <c r="N19" s="168">
        <v>46</v>
      </c>
      <c r="O19" s="169">
        <f t="shared" si="5"/>
        <v>7490</v>
      </c>
      <c r="P19" s="174">
        <v>7296</v>
      </c>
      <c r="Q19" s="175">
        <v>194</v>
      </c>
      <c r="R19" s="167">
        <f t="shared" si="6"/>
        <v>5272</v>
      </c>
      <c r="S19" s="168">
        <v>303</v>
      </c>
      <c r="T19" s="169">
        <f t="shared" si="7"/>
        <v>4969</v>
      </c>
      <c r="U19" s="174">
        <v>4844</v>
      </c>
      <c r="V19" s="175">
        <v>125</v>
      </c>
      <c r="W19" s="167">
        <f t="shared" si="8"/>
        <v>1188</v>
      </c>
      <c r="X19" s="168">
        <v>0</v>
      </c>
      <c r="Y19" s="169">
        <f t="shared" si="9"/>
        <v>1188</v>
      </c>
      <c r="Z19" s="174">
        <v>1188</v>
      </c>
      <c r="AA19" s="175">
        <v>0</v>
      </c>
      <c r="AB19" s="167">
        <f t="shared" si="10"/>
        <v>59992</v>
      </c>
      <c r="AC19" s="171">
        <f t="shared" si="11"/>
        <v>22918</v>
      </c>
      <c r="AD19" s="169">
        <f t="shared" si="12"/>
        <v>37074</v>
      </c>
      <c r="AE19" s="171">
        <f t="shared" si="13"/>
        <v>33674</v>
      </c>
      <c r="AF19" s="171">
        <f t="shared" si="14"/>
        <v>3400</v>
      </c>
      <c r="AG19" s="176">
        <v>29761</v>
      </c>
      <c r="AH19" s="173">
        <f t="shared" si="15"/>
        <v>89753</v>
      </c>
    </row>
    <row r="20" spans="2:34" s="151" customFormat="1" ht="12" customHeight="1">
      <c r="B20" s="236" t="s">
        <v>92</v>
      </c>
      <c r="C20" s="167">
        <f t="shared" si="0"/>
        <v>2279</v>
      </c>
      <c r="D20" s="168">
        <v>1073</v>
      </c>
      <c r="E20" s="169">
        <f t="shared" si="1"/>
        <v>1206</v>
      </c>
      <c r="F20" s="174">
        <v>434</v>
      </c>
      <c r="G20" s="175">
        <v>772</v>
      </c>
      <c r="H20" s="167">
        <f t="shared" si="2"/>
        <v>5237</v>
      </c>
      <c r="I20" s="168">
        <v>599</v>
      </c>
      <c r="J20" s="169">
        <f t="shared" si="3"/>
        <v>4638</v>
      </c>
      <c r="K20" s="174">
        <v>3553</v>
      </c>
      <c r="L20" s="175">
        <v>1085</v>
      </c>
      <c r="M20" s="167">
        <f t="shared" si="4"/>
        <v>568</v>
      </c>
      <c r="N20" s="168">
        <v>64</v>
      </c>
      <c r="O20" s="169">
        <f t="shared" si="5"/>
        <v>504</v>
      </c>
      <c r="P20" s="174">
        <v>504</v>
      </c>
      <c r="Q20" s="175">
        <v>0</v>
      </c>
      <c r="R20" s="167">
        <f t="shared" si="6"/>
        <v>4849</v>
      </c>
      <c r="S20" s="168">
        <v>29</v>
      </c>
      <c r="T20" s="169">
        <f t="shared" si="7"/>
        <v>4820</v>
      </c>
      <c r="U20" s="174">
        <v>4748</v>
      </c>
      <c r="V20" s="175">
        <v>72</v>
      </c>
      <c r="W20" s="167">
        <f t="shared" si="8"/>
        <v>290</v>
      </c>
      <c r="X20" s="168">
        <v>247</v>
      </c>
      <c r="Y20" s="169">
        <f t="shared" si="9"/>
        <v>43</v>
      </c>
      <c r="Z20" s="174">
        <v>38</v>
      </c>
      <c r="AA20" s="175">
        <v>5</v>
      </c>
      <c r="AB20" s="167">
        <f t="shared" si="10"/>
        <v>13223</v>
      </c>
      <c r="AC20" s="171">
        <f t="shared" si="11"/>
        <v>2012</v>
      </c>
      <c r="AD20" s="169">
        <f t="shared" si="12"/>
        <v>11211</v>
      </c>
      <c r="AE20" s="171">
        <f t="shared" si="13"/>
        <v>9277</v>
      </c>
      <c r="AF20" s="171">
        <f t="shared" si="14"/>
        <v>1934</v>
      </c>
      <c r="AG20" s="176">
        <v>24741</v>
      </c>
      <c r="AH20" s="173">
        <f t="shared" si="15"/>
        <v>37964</v>
      </c>
    </row>
    <row r="21" spans="2:34" s="151" customFormat="1" ht="12" customHeight="1">
      <c r="B21" s="236" t="s">
        <v>93</v>
      </c>
      <c r="C21" s="167">
        <f t="shared" si="0"/>
        <v>17832</v>
      </c>
      <c r="D21" s="168">
        <v>10852</v>
      </c>
      <c r="E21" s="169">
        <f t="shared" si="1"/>
        <v>6980</v>
      </c>
      <c r="F21" s="174">
        <v>6158</v>
      </c>
      <c r="G21" s="175">
        <v>822</v>
      </c>
      <c r="H21" s="167">
        <f t="shared" si="2"/>
        <v>20049</v>
      </c>
      <c r="I21" s="168">
        <v>917</v>
      </c>
      <c r="J21" s="169">
        <f t="shared" si="3"/>
        <v>19132</v>
      </c>
      <c r="K21" s="174">
        <v>16822</v>
      </c>
      <c r="L21" s="175">
        <v>2310</v>
      </c>
      <c r="M21" s="167">
        <f t="shared" si="4"/>
        <v>1218</v>
      </c>
      <c r="N21" s="168">
        <v>0</v>
      </c>
      <c r="O21" s="169">
        <f t="shared" si="5"/>
        <v>1218</v>
      </c>
      <c r="P21" s="174">
        <v>1070</v>
      </c>
      <c r="Q21" s="175">
        <v>148</v>
      </c>
      <c r="R21" s="167">
        <f t="shared" si="6"/>
        <v>3640</v>
      </c>
      <c r="S21" s="168">
        <v>355</v>
      </c>
      <c r="T21" s="169">
        <f t="shared" si="7"/>
        <v>3285</v>
      </c>
      <c r="U21" s="174">
        <v>2949</v>
      </c>
      <c r="V21" s="175">
        <v>336</v>
      </c>
      <c r="W21" s="167">
        <f t="shared" si="8"/>
        <v>1</v>
      </c>
      <c r="X21" s="168">
        <v>0</v>
      </c>
      <c r="Y21" s="169">
        <f t="shared" si="9"/>
        <v>1</v>
      </c>
      <c r="Z21" s="174">
        <v>1</v>
      </c>
      <c r="AA21" s="175">
        <v>0</v>
      </c>
      <c r="AB21" s="167">
        <f t="shared" si="10"/>
        <v>42740</v>
      </c>
      <c r="AC21" s="171">
        <f t="shared" si="11"/>
        <v>12124</v>
      </c>
      <c r="AD21" s="169">
        <f t="shared" si="12"/>
        <v>30616</v>
      </c>
      <c r="AE21" s="171">
        <f t="shared" si="13"/>
        <v>27000</v>
      </c>
      <c r="AF21" s="171">
        <f t="shared" si="14"/>
        <v>3616</v>
      </c>
      <c r="AG21" s="176">
        <v>33105</v>
      </c>
      <c r="AH21" s="173">
        <f t="shared" si="15"/>
        <v>75845</v>
      </c>
    </row>
    <row r="22" spans="2:34" s="151" customFormat="1" ht="12" customHeight="1">
      <c r="B22" s="236" t="s">
        <v>94</v>
      </c>
      <c r="C22" s="167">
        <f t="shared" si="0"/>
        <v>18183</v>
      </c>
      <c r="D22" s="168">
        <v>11049</v>
      </c>
      <c r="E22" s="169">
        <f t="shared" si="1"/>
        <v>7134</v>
      </c>
      <c r="F22" s="174">
        <v>6514</v>
      </c>
      <c r="G22" s="175">
        <v>620</v>
      </c>
      <c r="H22" s="167">
        <f t="shared" si="2"/>
        <v>24616</v>
      </c>
      <c r="I22" s="168">
        <v>1480</v>
      </c>
      <c r="J22" s="169">
        <f t="shared" si="3"/>
        <v>23136</v>
      </c>
      <c r="K22" s="174">
        <v>20814</v>
      </c>
      <c r="L22" s="175">
        <v>2322</v>
      </c>
      <c r="M22" s="167">
        <f t="shared" si="4"/>
        <v>4754</v>
      </c>
      <c r="N22" s="168">
        <v>285</v>
      </c>
      <c r="O22" s="169">
        <f t="shared" si="5"/>
        <v>4469</v>
      </c>
      <c r="P22" s="174">
        <v>3974</v>
      </c>
      <c r="Q22" s="175">
        <v>495</v>
      </c>
      <c r="R22" s="167">
        <f t="shared" si="6"/>
        <v>4457</v>
      </c>
      <c r="S22" s="168">
        <v>388</v>
      </c>
      <c r="T22" s="169">
        <f t="shared" si="7"/>
        <v>4069</v>
      </c>
      <c r="U22" s="174">
        <v>3610</v>
      </c>
      <c r="V22" s="175">
        <v>459</v>
      </c>
      <c r="W22" s="167">
        <f t="shared" si="8"/>
        <v>27</v>
      </c>
      <c r="X22" s="168">
        <v>0</v>
      </c>
      <c r="Y22" s="169">
        <f t="shared" si="9"/>
        <v>27</v>
      </c>
      <c r="Z22" s="174">
        <v>27</v>
      </c>
      <c r="AA22" s="175">
        <v>0</v>
      </c>
      <c r="AB22" s="167">
        <f t="shared" si="10"/>
        <v>52037</v>
      </c>
      <c r="AC22" s="171">
        <f t="shared" si="11"/>
        <v>13202</v>
      </c>
      <c r="AD22" s="169">
        <f t="shared" si="12"/>
        <v>38835</v>
      </c>
      <c r="AE22" s="171">
        <f t="shared" si="13"/>
        <v>34939</v>
      </c>
      <c r="AF22" s="171">
        <f t="shared" si="14"/>
        <v>3896</v>
      </c>
      <c r="AG22" s="176">
        <v>21126</v>
      </c>
      <c r="AH22" s="173">
        <f t="shared" si="15"/>
        <v>73163</v>
      </c>
    </row>
    <row r="23" spans="2:34" s="151" customFormat="1" ht="12" customHeight="1">
      <c r="B23" s="236" t="s">
        <v>95</v>
      </c>
      <c r="C23" s="167">
        <f t="shared" si="0"/>
        <v>36155</v>
      </c>
      <c r="D23" s="168">
        <v>13707</v>
      </c>
      <c r="E23" s="169">
        <f t="shared" si="1"/>
        <v>22448</v>
      </c>
      <c r="F23" s="174">
        <v>21651</v>
      </c>
      <c r="G23" s="175">
        <v>797</v>
      </c>
      <c r="H23" s="167">
        <f t="shared" si="2"/>
        <v>26486</v>
      </c>
      <c r="I23" s="168">
        <v>0</v>
      </c>
      <c r="J23" s="169">
        <f t="shared" si="3"/>
        <v>26486</v>
      </c>
      <c r="K23" s="174">
        <v>25415</v>
      </c>
      <c r="L23" s="175">
        <v>1071</v>
      </c>
      <c r="M23" s="167">
        <f t="shared" si="4"/>
        <v>3993</v>
      </c>
      <c r="N23" s="168">
        <v>42</v>
      </c>
      <c r="O23" s="169">
        <f t="shared" si="5"/>
        <v>3951</v>
      </c>
      <c r="P23" s="174">
        <v>3692</v>
      </c>
      <c r="Q23" s="175">
        <v>259</v>
      </c>
      <c r="R23" s="167">
        <f t="shared" si="6"/>
        <v>651</v>
      </c>
      <c r="S23" s="168">
        <v>0</v>
      </c>
      <c r="T23" s="169">
        <f t="shared" si="7"/>
        <v>651</v>
      </c>
      <c r="U23" s="174">
        <v>648</v>
      </c>
      <c r="V23" s="175">
        <v>3</v>
      </c>
      <c r="W23" s="167">
        <f t="shared" si="8"/>
        <v>2448</v>
      </c>
      <c r="X23" s="168">
        <v>0</v>
      </c>
      <c r="Y23" s="169">
        <f t="shared" si="9"/>
        <v>2448</v>
      </c>
      <c r="Z23" s="174">
        <v>2448</v>
      </c>
      <c r="AA23" s="175">
        <v>0</v>
      </c>
      <c r="AB23" s="167">
        <f t="shared" si="10"/>
        <v>69733</v>
      </c>
      <c r="AC23" s="171">
        <f t="shared" si="11"/>
        <v>13749</v>
      </c>
      <c r="AD23" s="169">
        <f t="shared" si="12"/>
        <v>55984</v>
      </c>
      <c r="AE23" s="171">
        <f t="shared" si="13"/>
        <v>53854</v>
      </c>
      <c r="AF23" s="171">
        <f t="shared" si="14"/>
        <v>2130</v>
      </c>
      <c r="AG23" s="176">
        <v>12441</v>
      </c>
      <c r="AH23" s="173">
        <f t="shared" si="15"/>
        <v>82174</v>
      </c>
    </row>
    <row r="24" spans="2:34" s="151" customFormat="1" ht="12" customHeight="1">
      <c r="B24" s="236" t="s">
        <v>96</v>
      </c>
      <c r="C24" s="167">
        <f t="shared" si="0"/>
        <v>24213</v>
      </c>
      <c r="D24" s="168">
        <v>7633</v>
      </c>
      <c r="E24" s="169">
        <f t="shared" si="1"/>
        <v>16580</v>
      </c>
      <c r="F24" s="174">
        <v>15429</v>
      </c>
      <c r="G24" s="175">
        <v>1151</v>
      </c>
      <c r="H24" s="167">
        <f t="shared" si="2"/>
        <v>37796</v>
      </c>
      <c r="I24" s="168">
        <v>0</v>
      </c>
      <c r="J24" s="169">
        <f t="shared" si="3"/>
        <v>37796</v>
      </c>
      <c r="K24" s="174">
        <v>35307</v>
      </c>
      <c r="L24" s="175">
        <v>2489</v>
      </c>
      <c r="M24" s="167">
        <f t="shared" si="4"/>
        <v>8335</v>
      </c>
      <c r="N24" s="168">
        <v>0</v>
      </c>
      <c r="O24" s="169">
        <f t="shared" si="5"/>
        <v>8335</v>
      </c>
      <c r="P24" s="174">
        <v>8321</v>
      </c>
      <c r="Q24" s="175">
        <v>14</v>
      </c>
      <c r="R24" s="167">
        <f t="shared" si="6"/>
        <v>7715</v>
      </c>
      <c r="S24" s="168">
        <v>0</v>
      </c>
      <c r="T24" s="169">
        <f t="shared" si="7"/>
        <v>7715</v>
      </c>
      <c r="U24" s="174">
        <v>7715</v>
      </c>
      <c r="V24" s="175">
        <v>0</v>
      </c>
      <c r="W24" s="167">
        <f t="shared" si="8"/>
        <v>0</v>
      </c>
      <c r="X24" s="168">
        <v>0</v>
      </c>
      <c r="Y24" s="169">
        <f t="shared" si="9"/>
        <v>0</v>
      </c>
      <c r="Z24" s="174">
        <v>0</v>
      </c>
      <c r="AA24" s="175">
        <v>0</v>
      </c>
      <c r="AB24" s="167">
        <f t="shared" si="10"/>
        <v>78059</v>
      </c>
      <c r="AC24" s="171">
        <f t="shared" si="11"/>
        <v>7633</v>
      </c>
      <c r="AD24" s="169">
        <f t="shared" si="12"/>
        <v>70426</v>
      </c>
      <c r="AE24" s="171">
        <f t="shared" si="13"/>
        <v>66772</v>
      </c>
      <c r="AF24" s="171">
        <f t="shared" si="14"/>
        <v>3654</v>
      </c>
      <c r="AG24" s="176">
        <v>22640</v>
      </c>
      <c r="AH24" s="173">
        <f t="shared" si="15"/>
        <v>100699</v>
      </c>
    </row>
    <row r="25" spans="2:34" s="151" customFormat="1" ht="12" customHeight="1">
      <c r="B25" s="236" t="s">
        <v>97</v>
      </c>
      <c r="C25" s="167">
        <f t="shared" si="0"/>
        <v>36614</v>
      </c>
      <c r="D25" s="168">
        <v>5342</v>
      </c>
      <c r="E25" s="169">
        <f t="shared" si="1"/>
        <v>31272</v>
      </c>
      <c r="F25" s="174">
        <v>29360</v>
      </c>
      <c r="G25" s="175">
        <v>1912</v>
      </c>
      <c r="H25" s="167">
        <f t="shared" si="2"/>
        <v>8130</v>
      </c>
      <c r="I25" s="168">
        <v>0</v>
      </c>
      <c r="J25" s="169">
        <f t="shared" si="3"/>
        <v>8130</v>
      </c>
      <c r="K25" s="174">
        <v>8130</v>
      </c>
      <c r="L25" s="175">
        <v>0</v>
      </c>
      <c r="M25" s="167">
        <f t="shared" si="4"/>
        <v>117</v>
      </c>
      <c r="N25" s="168">
        <v>0</v>
      </c>
      <c r="O25" s="169">
        <f t="shared" si="5"/>
        <v>117</v>
      </c>
      <c r="P25" s="174">
        <v>117</v>
      </c>
      <c r="Q25" s="175">
        <v>0</v>
      </c>
      <c r="R25" s="167">
        <f t="shared" si="6"/>
        <v>96</v>
      </c>
      <c r="S25" s="168">
        <v>0</v>
      </c>
      <c r="T25" s="169">
        <f t="shared" si="7"/>
        <v>96</v>
      </c>
      <c r="U25" s="174">
        <v>96</v>
      </c>
      <c r="V25" s="175">
        <v>0</v>
      </c>
      <c r="W25" s="167">
        <f t="shared" si="8"/>
        <v>306</v>
      </c>
      <c r="X25" s="168">
        <v>0</v>
      </c>
      <c r="Y25" s="169">
        <f t="shared" si="9"/>
        <v>306</v>
      </c>
      <c r="Z25" s="174">
        <v>306</v>
      </c>
      <c r="AA25" s="175">
        <v>0</v>
      </c>
      <c r="AB25" s="167">
        <f t="shared" si="10"/>
        <v>45263</v>
      </c>
      <c r="AC25" s="171">
        <f t="shared" si="11"/>
        <v>5342</v>
      </c>
      <c r="AD25" s="169">
        <f t="shared" si="12"/>
        <v>39921</v>
      </c>
      <c r="AE25" s="171">
        <f t="shared" si="13"/>
        <v>38009</v>
      </c>
      <c r="AF25" s="171">
        <f t="shared" si="14"/>
        <v>1912</v>
      </c>
      <c r="AG25" s="176">
        <v>12005</v>
      </c>
      <c r="AH25" s="173">
        <f t="shared" si="15"/>
        <v>57268</v>
      </c>
    </row>
    <row r="26" spans="2:34" s="151" customFormat="1" ht="12" customHeight="1">
      <c r="B26" s="236" t="s">
        <v>98</v>
      </c>
      <c r="C26" s="167">
        <f t="shared" si="0"/>
        <v>10608</v>
      </c>
      <c r="D26" s="168">
        <v>681</v>
      </c>
      <c r="E26" s="169">
        <f t="shared" si="1"/>
        <v>9927</v>
      </c>
      <c r="F26" s="174">
        <v>9910</v>
      </c>
      <c r="G26" s="175">
        <v>17</v>
      </c>
      <c r="H26" s="167">
        <f t="shared" si="2"/>
        <v>30635</v>
      </c>
      <c r="I26" s="168">
        <v>0</v>
      </c>
      <c r="J26" s="169">
        <f t="shared" si="3"/>
        <v>30635</v>
      </c>
      <c r="K26" s="174">
        <v>30635</v>
      </c>
      <c r="L26" s="175">
        <v>0</v>
      </c>
      <c r="M26" s="167">
        <f t="shared" si="4"/>
        <v>24</v>
      </c>
      <c r="N26" s="168">
        <v>0</v>
      </c>
      <c r="O26" s="169">
        <f t="shared" si="5"/>
        <v>24</v>
      </c>
      <c r="P26" s="174">
        <v>24</v>
      </c>
      <c r="Q26" s="175">
        <v>0</v>
      </c>
      <c r="R26" s="167">
        <f t="shared" si="6"/>
        <v>115</v>
      </c>
      <c r="S26" s="168">
        <v>0</v>
      </c>
      <c r="T26" s="169">
        <f t="shared" si="7"/>
        <v>115</v>
      </c>
      <c r="U26" s="174">
        <v>115</v>
      </c>
      <c r="V26" s="175">
        <v>0</v>
      </c>
      <c r="W26" s="167">
        <f t="shared" si="8"/>
        <v>0</v>
      </c>
      <c r="X26" s="168">
        <v>0</v>
      </c>
      <c r="Y26" s="169">
        <f t="shared" si="9"/>
        <v>0</v>
      </c>
      <c r="Z26" s="174">
        <v>0</v>
      </c>
      <c r="AA26" s="175">
        <v>0</v>
      </c>
      <c r="AB26" s="167">
        <f t="shared" si="10"/>
        <v>41382</v>
      </c>
      <c r="AC26" s="171">
        <f t="shared" si="11"/>
        <v>681</v>
      </c>
      <c r="AD26" s="169">
        <f t="shared" si="12"/>
        <v>40701</v>
      </c>
      <c r="AE26" s="171">
        <f t="shared" si="13"/>
        <v>40684</v>
      </c>
      <c r="AF26" s="171">
        <f t="shared" si="14"/>
        <v>17</v>
      </c>
      <c r="AG26" s="176">
        <v>24659</v>
      </c>
      <c r="AH26" s="173">
        <f t="shared" si="15"/>
        <v>66041</v>
      </c>
    </row>
    <row r="27" spans="2:34" s="151" customFormat="1" ht="12" customHeight="1">
      <c r="B27" s="236" t="s">
        <v>99</v>
      </c>
      <c r="C27" s="167">
        <f t="shared" si="0"/>
        <v>5426</v>
      </c>
      <c r="D27" s="168">
        <v>1279</v>
      </c>
      <c r="E27" s="169">
        <f t="shared" si="1"/>
        <v>4147</v>
      </c>
      <c r="F27" s="174">
        <v>4133</v>
      </c>
      <c r="G27" s="175">
        <v>14</v>
      </c>
      <c r="H27" s="167">
        <f t="shared" si="2"/>
        <v>45773</v>
      </c>
      <c r="I27" s="168">
        <v>37</v>
      </c>
      <c r="J27" s="169">
        <f t="shared" si="3"/>
        <v>45736</v>
      </c>
      <c r="K27" s="174">
        <v>45736</v>
      </c>
      <c r="L27" s="175">
        <v>0</v>
      </c>
      <c r="M27" s="167">
        <f t="shared" si="4"/>
        <v>7555</v>
      </c>
      <c r="N27" s="168">
        <v>31</v>
      </c>
      <c r="O27" s="169">
        <f t="shared" si="5"/>
        <v>7524</v>
      </c>
      <c r="P27" s="174">
        <v>7524</v>
      </c>
      <c r="Q27" s="175">
        <v>0</v>
      </c>
      <c r="R27" s="167">
        <f t="shared" si="6"/>
        <v>366</v>
      </c>
      <c r="S27" s="168">
        <v>5</v>
      </c>
      <c r="T27" s="169">
        <f t="shared" si="7"/>
        <v>361</v>
      </c>
      <c r="U27" s="174">
        <v>361</v>
      </c>
      <c r="V27" s="175">
        <v>0</v>
      </c>
      <c r="W27" s="167">
        <f t="shared" si="8"/>
        <v>0</v>
      </c>
      <c r="X27" s="168">
        <v>0</v>
      </c>
      <c r="Y27" s="169">
        <f t="shared" si="9"/>
        <v>0</v>
      </c>
      <c r="Z27" s="174">
        <v>0</v>
      </c>
      <c r="AA27" s="175">
        <v>0</v>
      </c>
      <c r="AB27" s="167">
        <f t="shared" si="10"/>
        <v>59120</v>
      </c>
      <c r="AC27" s="171">
        <f t="shared" si="11"/>
        <v>1352</v>
      </c>
      <c r="AD27" s="169">
        <f t="shared" si="12"/>
        <v>57768</v>
      </c>
      <c r="AE27" s="171">
        <f t="shared" si="13"/>
        <v>57754</v>
      </c>
      <c r="AF27" s="171">
        <f t="shared" si="14"/>
        <v>14</v>
      </c>
      <c r="AG27" s="176">
        <v>52954</v>
      </c>
      <c r="AH27" s="173">
        <f t="shared" si="15"/>
        <v>112074</v>
      </c>
    </row>
    <row r="28" spans="2:34" s="151" customFormat="1" ht="12" customHeight="1">
      <c r="B28" s="236" t="s">
        <v>100</v>
      </c>
      <c r="C28" s="167">
        <v>593</v>
      </c>
      <c r="D28" s="168">
        <v>98</v>
      </c>
      <c r="E28" s="169">
        <f t="shared" si="1"/>
        <v>495</v>
      </c>
      <c r="F28" s="174">
        <v>495</v>
      </c>
      <c r="G28" s="175">
        <v>0</v>
      </c>
      <c r="H28" s="167">
        <f t="shared" si="2"/>
        <v>3015</v>
      </c>
      <c r="I28" s="168">
        <v>30</v>
      </c>
      <c r="J28" s="169">
        <f t="shared" si="3"/>
        <v>2985</v>
      </c>
      <c r="K28" s="174">
        <v>2985</v>
      </c>
      <c r="L28" s="175">
        <v>0</v>
      </c>
      <c r="M28" s="167">
        <f t="shared" si="4"/>
        <v>3003</v>
      </c>
      <c r="N28" s="168">
        <v>0</v>
      </c>
      <c r="O28" s="169">
        <f t="shared" si="5"/>
        <v>3003</v>
      </c>
      <c r="P28" s="174">
        <v>3003</v>
      </c>
      <c r="Q28" s="175">
        <v>0</v>
      </c>
      <c r="R28" s="167">
        <f t="shared" si="6"/>
        <v>0</v>
      </c>
      <c r="S28" s="168">
        <v>0</v>
      </c>
      <c r="T28" s="169">
        <f t="shared" si="7"/>
        <v>0</v>
      </c>
      <c r="U28" s="174">
        <v>0</v>
      </c>
      <c r="V28" s="175">
        <v>0</v>
      </c>
      <c r="W28" s="167">
        <f t="shared" si="8"/>
        <v>0</v>
      </c>
      <c r="X28" s="168">
        <v>0</v>
      </c>
      <c r="Y28" s="169">
        <f t="shared" si="9"/>
        <v>0</v>
      </c>
      <c r="Z28" s="174">
        <v>0</v>
      </c>
      <c r="AA28" s="175">
        <v>0</v>
      </c>
      <c r="AB28" s="167">
        <f t="shared" si="10"/>
        <v>6611</v>
      </c>
      <c r="AC28" s="171">
        <f t="shared" si="11"/>
        <v>128</v>
      </c>
      <c r="AD28" s="169">
        <f t="shared" si="12"/>
        <v>6483</v>
      </c>
      <c r="AE28" s="171">
        <f t="shared" si="13"/>
        <v>6483</v>
      </c>
      <c r="AF28" s="171">
        <f t="shared" si="14"/>
        <v>0</v>
      </c>
      <c r="AG28" s="176">
        <v>29360</v>
      </c>
      <c r="AH28" s="173">
        <f t="shared" si="15"/>
        <v>35971</v>
      </c>
    </row>
    <row r="29" spans="2:34" s="151" customFormat="1" ht="12" customHeight="1">
      <c r="B29" s="236" t="s">
        <v>101</v>
      </c>
      <c r="C29" s="167">
        <f t="shared" si="0"/>
        <v>130</v>
      </c>
      <c r="D29" s="168">
        <v>104</v>
      </c>
      <c r="E29" s="169">
        <f t="shared" si="1"/>
        <v>26</v>
      </c>
      <c r="F29" s="174">
        <v>26</v>
      </c>
      <c r="G29" s="175">
        <v>0</v>
      </c>
      <c r="H29" s="167">
        <f t="shared" si="2"/>
        <v>350</v>
      </c>
      <c r="I29" s="168">
        <v>0</v>
      </c>
      <c r="J29" s="169">
        <f t="shared" si="3"/>
        <v>350</v>
      </c>
      <c r="K29" s="174">
        <v>350</v>
      </c>
      <c r="L29" s="175">
        <v>0</v>
      </c>
      <c r="M29" s="167">
        <f t="shared" si="4"/>
        <v>4830</v>
      </c>
      <c r="N29" s="168">
        <v>0</v>
      </c>
      <c r="O29" s="169">
        <f t="shared" si="5"/>
        <v>4830</v>
      </c>
      <c r="P29" s="174">
        <v>4748</v>
      </c>
      <c r="Q29" s="175">
        <v>82</v>
      </c>
      <c r="R29" s="167">
        <f t="shared" si="6"/>
        <v>18</v>
      </c>
      <c r="S29" s="168">
        <v>0</v>
      </c>
      <c r="T29" s="169">
        <f t="shared" si="7"/>
        <v>18</v>
      </c>
      <c r="U29" s="174">
        <v>18</v>
      </c>
      <c r="V29" s="175">
        <v>0</v>
      </c>
      <c r="W29" s="167">
        <f t="shared" si="8"/>
        <v>1</v>
      </c>
      <c r="X29" s="168">
        <v>0</v>
      </c>
      <c r="Y29" s="169">
        <f t="shared" si="9"/>
        <v>1</v>
      </c>
      <c r="Z29" s="174">
        <v>1</v>
      </c>
      <c r="AA29" s="175">
        <v>0</v>
      </c>
      <c r="AB29" s="167">
        <f t="shared" si="10"/>
        <v>5329</v>
      </c>
      <c r="AC29" s="171">
        <f t="shared" si="11"/>
        <v>104</v>
      </c>
      <c r="AD29" s="169">
        <f t="shared" si="12"/>
        <v>5225</v>
      </c>
      <c r="AE29" s="171">
        <f t="shared" si="13"/>
        <v>5143</v>
      </c>
      <c r="AF29" s="171">
        <f t="shared" si="14"/>
        <v>82</v>
      </c>
      <c r="AG29" s="176">
        <v>31822</v>
      </c>
      <c r="AH29" s="173">
        <f t="shared" si="15"/>
        <v>37151</v>
      </c>
    </row>
    <row r="30" spans="2:34" s="151" customFormat="1" ht="12" customHeight="1">
      <c r="B30" s="236" t="s">
        <v>102</v>
      </c>
      <c r="C30" s="167">
        <f t="shared" si="0"/>
        <v>1880</v>
      </c>
      <c r="D30" s="168">
        <v>979</v>
      </c>
      <c r="E30" s="169">
        <f t="shared" si="1"/>
        <v>901</v>
      </c>
      <c r="F30" s="174">
        <v>590</v>
      </c>
      <c r="G30" s="175">
        <v>311</v>
      </c>
      <c r="H30" s="167">
        <f t="shared" si="2"/>
        <v>8470</v>
      </c>
      <c r="I30" s="168">
        <v>783</v>
      </c>
      <c r="J30" s="169">
        <f t="shared" si="3"/>
        <v>7687</v>
      </c>
      <c r="K30" s="174">
        <v>7687</v>
      </c>
      <c r="L30" s="175">
        <v>0</v>
      </c>
      <c r="M30" s="167">
        <f t="shared" si="4"/>
        <v>13299</v>
      </c>
      <c r="N30" s="168">
        <v>1</v>
      </c>
      <c r="O30" s="169">
        <f t="shared" si="5"/>
        <v>13298</v>
      </c>
      <c r="P30" s="174">
        <v>13298</v>
      </c>
      <c r="Q30" s="175">
        <v>0</v>
      </c>
      <c r="R30" s="167">
        <f t="shared" si="6"/>
        <v>623</v>
      </c>
      <c r="S30" s="168">
        <v>1</v>
      </c>
      <c r="T30" s="169">
        <f t="shared" si="7"/>
        <v>622</v>
      </c>
      <c r="U30" s="174">
        <v>593</v>
      </c>
      <c r="V30" s="175">
        <v>29</v>
      </c>
      <c r="W30" s="167">
        <f t="shared" si="8"/>
        <v>0</v>
      </c>
      <c r="X30" s="168">
        <v>0</v>
      </c>
      <c r="Y30" s="169">
        <f t="shared" si="9"/>
        <v>0</v>
      </c>
      <c r="Z30" s="174">
        <v>0</v>
      </c>
      <c r="AA30" s="175">
        <v>0</v>
      </c>
      <c r="AB30" s="167">
        <f t="shared" si="10"/>
        <v>24272</v>
      </c>
      <c r="AC30" s="171">
        <f t="shared" si="11"/>
        <v>1764</v>
      </c>
      <c r="AD30" s="169">
        <f t="shared" si="12"/>
        <v>22508</v>
      </c>
      <c r="AE30" s="171">
        <f t="shared" si="13"/>
        <v>22168</v>
      </c>
      <c r="AF30" s="171">
        <f t="shared" si="14"/>
        <v>340</v>
      </c>
      <c r="AG30" s="176">
        <v>33281</v>
      </c>
      <c r="AH30" s="173">
        <f t="shared" si="15"/>
        <v>57553</v>
      </c>
    </row>
    <row r="31" spans="2:34" s="151" customFormat="1" ht="12" customHeight="1">
      <c r="B31" s="236" t="s">
        <v>103</v>
      </c>
      <c r="C31" s="167">
        <f t="shared" si="0"/>
        <v>1188</v>
      </c>
      <c r="D31" s="168">
        <v>982</v>
      </c>
      <c r="E31" s="169">
        <f t="shared" si="1"/>
        <v>206</v>
      </c>
      <c r="F31" s="174">
        <v>159</v>
      </c>
      <c r="G31" s="175">
        <v>47</v>
      </c>
      <c r="H31" s="167">
        <f t="shared" si="2"/>
        <v>5599</v>
      </c>
      <c r="I31" s="168">
        <v>1297</v>
      </c>
      <c r="J31" s="169">
        <f t="shared" si="3"/>
        <v>4302</v>
      </c>
      <c r="K31" s="174">
        <v>3628</v>
      </c>
      <c r="L31" s="175">
        <v>674</v>
      </c>
      <c r="M31" s="167">
        <f t="shared" si="4"/>
        <v>13136</v>
      </c>
      <c r="N31" s="168">
        <v>353</v>
      </c>
      <c r="O31" s="169">
        <f t="shared" si="5"/>
        <v>12783</v>
      </c>
      <c r="P31" s="174">
        <v>11827</v>
      </c>
      <c r="Q31" s="175">
        <v>956</v>
      </c>
      <c r="R31" s="167">
        <f t="shared" si="6"/>
        <v>12353</v>
      </c>
      <c r="S31" s="168">
        <v>68</v>
      </c>
      <c r="T31" s="169">
        <f t="shared" si="7"/>
        <v>12285</v>
      </c>
      <c r="U31" s="174">
        <v>12280</v>
      </c>
      <c r="V31" s="175">
        <v>5</v>
      </c>
      <c r="W31" s="167">
        <f t="shared" si="8"/>
        <v>55</v>
      </c>
      <c r="X31" s="168">
        <v>0</v>
      </c>
      <c r="Y31" s="169">
        <f t="shared" si="9"/>
        <v>55</v>
      </c>
      <c r="Z31" s="174">
        <v>55</v>
      </c>
      <c r="AA31" s="175">
        <v>0</v>
      </c>
      <c r="AB31" s="167">
        <f t="shared" si="10"/>
        <v>32331</v>
      </c>
      <c r="AC31" s="171">
        <f t="shared" si="11"/>
        <v>2700</v>
      </c>
      <c r="AD31" s="169">
        <f t="shared" si="12"/>
        <v>29631</v>
      </c>
      <c r="AE31" s="171">
        <f t="shared" si="13"/>
        <v>27949</v>
      </c>
      <c r="AF31" s="171">
        <f t="shared" si="14"/>
        <v>1682</v>
      </c>
      <c r="AG31" s="176">
        <v>32176</v>
      </c>
      <c r="AH31" s="173">
        <f t="shared" si="15"/>
        <v>64507</v>
      </c>
    </row>
    <row r="32" spans="2:34" s="151" customFormat="1" ht="12" customHeight="1">
      <c r="B32" s="236" t="s">
        <v>104</v>
      </c>
      <c r="C32" s="167">
        <f t="shared" si="0"/>
        <v>15859</v>
      </c>
      <c r="D32" s="168">
        <v>8555</v>
      </c>
      <c r="E32" s="169">
        <f t="shared" si="1"/>
        <v>7304</v>
      </c>
      <c r="F32" s="174">
        <v>6856</v>
      </c>
      <c r="G32" s="175">
        <v>448</v>
      </c>
      <c r="H32" s="167">
        <f t="shared" si="2"/>
        <v>21992</v>
      </c>
      <c r="I32" s="168">
        <v>132</v>
      </c>
      <c r="J32" s="169">
        <f t="shared" si="3"/>
        <v>21860</v>
      </c>
      <c r="K32" s="174">
        <v>21571</v>
      </c>
      <c r="L32" s="175">
        <v>289</v>
      </c>
      <c r="M32" s="167">
        <f t="shared" si="4"/>
        <v>5370</v>
      </c>
      <c r="N32" s="168">
        <v>24</v>
      </c>
      <c r="O32" s="169">
        <f t="shared" si="5"/>
        <v>5346</v>
      </c>
      <c r="P32" s="174">
        <v>5346</v>
      </c>
      <c r="Q32" s="175">
        <v>0</v>
      </c>
      <c r="R32" s="167">
        <f t="shared" si="6"/>
        <v>444</v>
      </c>
      <c r="S32" s="168">
        <v>45</v>
      </c>
      <c r="T32" s="169">
        <f t="shared" si="7"/>
        <v>399</v>
      </c>
      <c r="U32" s="174">
        <v>260</v>
      </c>
      <c r="V32" s="175">
        <v>139</v>
      </c>
      <c r="W32" s="167">
        <f t="shared" si="8"/>
        <v>1131</v>
      </c>
      <c r="X32" s="168">
        <v>0</v>
      </c>
      <c r="Y32" s="169">
        <f>Z32+AA32</f>
        <v>1131</v>
      </c>
      <c r="Z32" s="174">
        <v>1131</v>
      </c>
      <c r="AA32" s="175">
        <v>0</v>
      </c>
      <c r="AB32" s="167">
        <f t="shared" si="10"/>
        <v>44796</v>
      </c>
      <c r="AC32" s="171">
        <f t="shared" si="11"/>
        <v>8756</v>
      </c>
      <c r="AD32" s="169">
        <f t="shared" si="12"/>
        <v>36040</v>
      </c>
      <c r="AE32" s="171">
        <f t="shared" si="13"/>
        <v>35164</v>
      </c>
      <c r="AF32" s="171">
        <f t="shared" si="14"/>
        <v>876</v>
      </c>
      <c r="AG32" s="176">
        <v>42140</v>
      </c>
      <c r="AH32" s="173">
        <f t="shared" si="15"/>
        <v>86936</v>
      </c>
    </row>
    <row r="33" spans="2:34" s="151" customFormat="1" ht="12" customHeight="1">
      <c r="B33" s="236" t="s">
        <v>105</v>
      </c>
      <c r="C33" s="167">
        <f t="shared" si="0"/>
        <v>16206</v>
      </c>
      <c r="D33" s="168">
        <v>8631</v>
      </c>
      <c r="E33" s="169">
        <f t="shared" si="1"/>
        <v>7575</v>
      </c>
      <c r="F33" s="174">
        <v>7575</v>
      </c>
      <c r="G33" s="175">
        <v>0</v>
      </c>
      <c r="H33" s="167">
        <f t="shared" si="2"/>
        <v>11425</v>
      </c>
      <c r="I33" s="168">
        <v>661</v>
      </c>
      <c r="J33" s="169">
        <f t="shared" si="3"/>
        <v>10764</v>
      </c>
      <c r="K33" s="174">
        <v>10720</v>
      </c>
      <c r="L33" s="175">
        <v>44</v>
      </c>
      <c r="M33" s="167">
        <f t="shared" si="4"/>
        <v>4545</v>
      </c>
      <c r="N33" s="168">
        <v>0</v>
      </c>
      <c r="O33" s="169">
        <f t="shared" si="5"/>
        <v>4545</v>
      </c>
      <c r="P33" s="174">
        <v>4545</v>
      </c>
      <c r="Q33" s="175">
        <v>0</v>
      </c>
      <c r="R33" s="167">
        <f t="shared" si="6"/>
        <v>414</v>
      </c>
      <c r="S33" s="168">
        <v>3</v>
      </c>
      <c r="T33" s="169">
        <f t="shared" si="7"/>
        <v>411</v>
      </c>
      <c r="U33" s="174">
        <v>411</v>
      </c>
      <c r="V33" s="175">
        <v>0</v>
      </c>
      <c r="W33" s="167">
        <f t="shared" si="8"/>
        <v>352</v>
      </c>
      <c r="X33" s="168">
        <v>0</v>
      </c>
      <c r="Y33" s="169">
        <f t="shared" si="9"/>
        <v>352</v>
      </c>
      <c r="Z33" s="174">
        <v>352</v>
      </c>
      <c r="AA33" s="175">
        <v>0</v>
      </c>
      <c r="AB33" s="167">
        <f t="shared" si="10"/>
        <v>32942</v>
      </c>
      <c r="AC33" s="171">
        <f t="shared" si="11"/>
        <v>9295</v>
      </c>
      <c r="AD33" s="169">
        <f t="shared" si="12"/>
        <v>23647</v>
      </c>
      <c r="AE33" s="171">
        <f t="shared" si="13"/>
        <v>23603</v>
      </c>
      <c r="AF33" s="171">
        <f t="shared" si="14"/>
        <v>44</v>
      </c>
      <c r="AG33" s="176">
        <v>21663</v>
      </c>
      <c r="AH33" s="173">
        <f t="shared" si="15"/>
        <v>54605</v>
      </c>
    </row>
    <row r="34" spans="2:34" s="151" customFormat="1" ht="12" customHeight="1">
      <c r="B34" s="236" t="s">
        <v>106</v>
      </c>
      <c r="C34" s="167">
        <f t="shared" si="0"/>
        <v>12250</v>
      </c>
      <c r="D34" s="168">
        <v>7668</v>
      </c>
      <c r="E34" s="169">
        <f t="shared" si="1"/>
        <v>4582</v>
      </c>
      <c r="F34" s="174">
        <v>3822</v>
      </c>
      <c r="G34" s="175">
        <v>760</v>
      </c>
      <c r="H34" s="167">
        <f t="shared" si="2"/>
        <v>6253</v>
      </c>
      <c r="I34" s="168">
        <v>1460</v>
      </c>
      <c r="J34" s="169">
        <f t="shared" si="3"/>
        <v>4793</v>
      </c>
      <c r="K34" s="174">
        <v>4635</v>
      </c>
      <c r="L34" s="175">
        <v>158</v>
      </c>
      <c r="M34" s="167">
        <f t="shared" si="4"/>
        <v>5349</v>
      </c>
      <c r="N34" s="168">
        <v>70</v>
      </c>
      <c r="O34" s="169">
        <f t="shared" si="5"/>
        <v>5279</v>
      </c>
      <c r="P34" s="174">
        <v>5184</v>
      </c>
      <c r="Q34" s="175">
        <v>95</v>
      </c>
      <c r="R34" s="167">
        <f t="shared" si="6"/>
        <v>885</v>
      </c>
      <c r="S34" s="168">
        <v>60</v>
      </c>
      <c r="T34" s="169">
        <f t="shared" si="7"/>
        <v>825</v>
      </c>
      <c r="U34" s="174">
        <v>813</v>
      </c>
      <c r="V34" s="175">
        <v>12</v>
      </c>
      <c r="W34" s="167">
        <f t="shared" si="8"/>
        <v>365</v>
      </c>
      <c r="X34" s="168">
        <v>47</v>
      </c>
      <c r="Y34" s="169">
        <f t="shared" si="9"/>
        <v>318</v>
      </c>
      <c r="Z34" s="174">
        <v>260</v>
      </c>
      <c r="AA34" s="175">
        <v>58</v>
      </c>
      <c r="AB34" s="167">
        <f t="shared" si="10"/>
        <v>25102</v>
      </c>
      <c r="AC34" s="171">
        <f t="shared" si="11"/>
        <v>9305</v>
      </c>
      <c r="AD34" s="169">
        <f t="shared" si="12"/>
        <v>15797</v>
      </c>
      <c r="AE34" s="171">
        <f t="shared" si="13"/>
        <v>14714</v>
      </c>
      <c r="AF34" s="171">
        <f t="shared" si="14"/>
        <v>1083</v>
      </c>
      <c r="AG34" s="176">
        <v>26600</v>
      </c>
      <c r="AH34" s="173">
        <f t="shared" si="15"/>
        <v>51702</v>
      </c>
    </row>
    <row r="35" spans="2:34" s="151" customFormat="1" ht="12" customHeight="1">
      <c r="B35" s="236" t="s">
        <v>107</v>
      </c>
      <c r="C35" s="167">
        <f t="shared" si="0"/>
        <v>2886</v>
      </c>
      <c r="D35" s="168">
        <v>2116</v>
      </c>
      <c r="E35" s="169">
        <f t="shared" si="1"/>
        <v>770</v>
      </c>
      <c r="F35" s="174">
        <v>770</v>
      </c>
      <c r="G35" s="175">
        <v>0</v>
      </c>
      <c r="H35" s="167">
        <f t="shared" si="2"/>
        <v>25232</v>
      </c>
      <c r="I35" s="168">
        <v>805</v>
      </c>
      <c r="J35" s="169">
        <f t="shared" si="3"/>
        <v>24427</v>
      </c>
      <c r="K35" s="174">
        <v>24172</v>
      </c>
      <c r="L35" s="175">
        <v>255</v>
      </c>
      <c r="M35" s="167">
        <f t="shared" si="4"/>
        <v>12901</v>
      </c>
      <c r="N35" s="168">
        <v>0</v>
      </c>
      <c r="O35" s="169">
        <f t="shared" si="5"/>
        <v>12901</v>
      </c>
      <c r="P35" s="174">
        <v>12885</v>
      </c>
      <c r="Q35" s="175">
        <v>16</v>
      </c>
      <c r="R35" s="167">
        <f t="shared" si="6"/>
        <v>2281</v>
      </c>
      <c r="S35" s="168">
        <v>17</v>
      </c>
      <c r="T35" s="169">
        <f t="shared" si="7"/>
        <v>2264</v>
      </c>
      <c r="U35" s="174">
        <v>2264</v>
      </c>
      <c r="V35" s="175">
        <v>0</v>
      </c>
      <c r="W35" s="167">
        <f t="shared" si="8"/>
        <v>0</v>
      </c>
      <c r="X35" s="168">
        <v>0</v>
      </c>
      <c r="Y35" s="169">
        <f t="shared" si="9"/>
        <v>0</v>
      </c>
      <c r="Z35" s="174">
        <v>0</v>
      </c>
      <c r="AA35" s="175">
        <v>0</v>
      </c>
      <c r="AB35" s="167">
        <f t="shared" si="10"/>
        <v>43300</v>
      </c>
      <c r="AC35" s="171">
        <f t="shared" si="11"/>
        <v>2938</v>
      </c>
      <c r="AD35" s="169">
        <f t="shared" si="12"/>
        <v>40362</v>
      </c>
      <c r="AE35" s="171">
        <f t="shared" si="13"/>
        <v>40091</v>
      </c>
      <c r="AF35" s="171">
        <f t="shared" si="14"/>
        <v>271</v>
      </c>
      <c r="AG35" s="176">
        <v>31118</v>
      </c>
      <c r="AH35" s="173">
        <f t="shared" si="15"/>
        <v>74418</v>
      </c>
    </row>
    <row r="36" spans="2:34" s="151" customFormat="1" ht="12" customHeight="1">
      <c r="B36" s="236" t="s">
        <v>108</v>
      </c>
      <c r="C36" s="167">
        <f t="shared" si="0"/>
        <v>3918</v>
      </c>
      <c r="D36" s="168">
        <v>667</v>
      </c>
      <c r="E36" s="169">
        <f t="shared" si="1"/>
        <v>3251</v>
      </c>
      <c r="F36" s="174">
        <v>3251</v>
      </c>
      <c r="G36" s="175">
        <v>0</v>
      </c>
      <c r="H36" s="167">
        <f t="shared" si="2"/>
        <v>13799</v>
      </c>
      <c r="I36" s="168">
        <v>687</v>
      </c>
      <c r="J36" s="169">
        <f t="shared" si="3"/>
        <v>13112</v>
      </c>
      <c r="K36" s="174">
        <v>13112</v>
      </c>
      <c r="L36" s="175">
        <v>0</v>
      </c>
      <c r="M36" s="167">
        <f t="shared" si="4"/>
        <v>41897</v>
      </c>
      <c r="N36" s="168">
        <v>0</v>
      </c>
      <c r="O36" s="169">
        <f t="shared" si="5"/>
        <v>41897</v>
      </c>
      <c r="P36" s="174">
        <v>41897</v>
      </c>
      <c r="Q36" s="175">
        <v>0</v>
      </c>
      <c r="R36" s="167">
        <f t="shared" si="6"/>
        <v>8641</v>
      </c>
      <c r="S36" s="168">
        <v>198</v>
      </c>
      <c r="T36" s="169">
        <f t="shared" si="7"/>
        <v>8443</v>
      </c>
      <c r="U36" s="174">
        <v>8443</v>
      </c>
      <c r="V36" s="175">
        <v>0</v>
      </c>
      <c r="W36" s="167">
        <f t="shared" si="8"/>
        <v>0</v>
      </c>
      <c r="X36" s="168">
        <v>0</v>
      </c>
      <c r="Y36" s="169">
        <f t="shared" si="9"/>
        <v>0</v>
      </c>
      <c r="Z36" s="174">
        <v>0</v>
      </c>
      <c r="AA36" s="175">
        <v>0</v>
      </c>
      <c r="AB36" s="167">
        <f t="shared" si="10"/>
        <v>68255</v>
      </c>
      <c r="AC36" s="171">
        <f t="shared" si="11"/>
        <v>1552</v>
      </c>
      <c r="AD36" s="169">
        <f t="shared" si="12"/>
        <v>66703</v>
      </c>
      <c r="AE36" s="171">
        <f t="shared" si="13"/>
        <v>66703</v>
      </c>
      <c r="AF36" s="171">
        <f t="shared" si="14"/>
        <v>0</v>
      </c>
      <c r="AG36" s="176">
        <v>32855</v>
      </c>
      <c r="AH36" s="173">
        <f t="shared" si="15"/>
        <v>101110</v>
      </c>
    </row>
    <row r="37" spans="2:34" s="151" customFormat="1" ht="12" customHeight="1">
      <c r="B37" s="236" t="s">
        <v>109</v>
      </c>
      <c r="C37" s="167">
        <f t="shared" si="0"/>
        <v>27076</v>
      </c>
      <c r="D37" s="168">
        <v>8817</v>
      </c>
      <c r="E37" s="169">
        <f t="shared" si="1"/>
        <v>18259</v>
      </c>
      <c r="F37" s="174">
        <v>18259</v>
      </c>
      <c r="G37" s="175">
        <v>0</v>
      </c>
      <c r="H37" s="167">
        <f t="shared" si="2"/>
        <v>71489</v>
      </c>
      <c r="I37" s="168">
        <v>470</v>
      </c>
      <c r="J37" s="169">
        <f t="shared" si="3"/>
        <v>71019</v>
      </c>
      <c r="K37" s="174">
        <v>71019</v>
      </c>
      <c r="L37" s="175">
        <v>0</v>
      </c>
      <c r="M37" s="167">
        <f t="shared" si="4"/>
        <v>22236</v>
      </c>
      <c r="N37" s="168">
        <v>62</v>
      </c>
      <c r="O37" s="169">
        <f t="shared" si="5"/>
        <v>22174</v>
      </c>
      <c r="P37" s="174">
        <v>22174</v>
      </c>
      <c r="Q37" s="175">
        <v>0</v>
      </c>
      <c r="R37" s="167">
        <f t="shared" si="6"/>
        <v>15394</v>
      </c>
      <c r="S37" s="168">
        <v>293</v>
      </c>
      <c r="T37" s="169">
        <f t="shared" si="7"/>
        <v>15101</v>
      </c>
      <c r="U37" s="174">
        <v>15101</v>
      </c>
      <c r="V37" s="175">
        <v>0</v>
      </c>
      <c r="W37" s="167">
        <f t="shared" si="8"/>
        <v>13931</v>
      </c>
      <c r="X37" s="168">
        <v>13515</v>
      </c>
      <c r="Y37" s="169">
        <f t="shared" si="9"/>
        <v>416</v>
      </c>
      <c r="Z37" s="174">
        <v>416</v>
      </c>
      <c r="AA37" s="175">
        <v>0</v>
      </c>
      <c r="AB37" s="167">
        <f t="shared" si="10"/>
        <v>150126</v>
      </c>
      <c r="AC37" s="171">
        <f t="shared" si="11"/>
        <v>23157</v>
      </c>
      <c r="AD37" s="169">
        <f t="shared" si="12"/>
        <v>126969</v>
      </c>
      <c r="AE37" s="171">
        <f t="shared" si="13"/>
        <v>126969</v>
      </c>
      <c r="AF37" s="171">
        <f t="shared" si="14"/>
        <v>0</v>
      </c>
      <c r="AG37" s="176">
        <v>45312</v>
      </c>
      <c r="AH37" s="173">
        <f t="shared" si="15"/>
        <v>195438</v>
      </c>
    </row>
    <row r="38" spans="2:34" s="151" customFormat="1" ht="12" customHeight="1">
      <c r="B38" s="236" t="s">
        <v>110</v>
      </c>
      <c r="C38" s="167">
        <f t="shared" si="0"/>
        <v>16456</v>
      </c>
      <c r="D38" s="168">
        <v>5522</v>
      </c>
      <c r="E38" s="169">
        <f t="shared" si="1"/>
        <v>10934</v>
      </c>
      <c r="F38" s="174">
        <v>10934</v>
      </c>
      <c r="G38" s="175">
        <v>0</v>
      </c>
      <c r="H38" s="167">
        <f t="shared" si="2"/>
        <v>35896</v>
      </c>
      <c r="I38" s="168">
        <v>183</v>
      </c>
      <c r="J38" s="169">
        <f t="shared" si="3"/>
        <v>35713</v>
      </c>
      <c r="K38" s="174">
        <v>35713</v>
      </c>
      <c r="L38" s="175">
        <v>0</v>
      </c>
      <c r="M38" s="167">
        <f t="shared" si="4"/>
        <v>1136</v>
      </c>
      <c r="N38" s="168">
        <v>90</v>
      </c>
      <c r="O38" s="169">
        <f t="shared" si="5"/>
        <v>1046</v>
      </c>
      <c r="P38" s="174">
        <v>1046</v>
      </c>
      <c r="Q38" s="175">
        <v>0</v>
      </c>
      <c r="R38" s="167">
        <f t="shared" si="6"/>
        <v>688</v>
      </c>
      <c r="S38" s="168">
        <v>152</v>
      </c>
      <c r="T38" s="169">
        <f t="shared" si="7"/>
        <v>536</v>
      </c>
      <c r="U38" s="174">
        <v>536</v>
      </c>
      <c r="V38" s="175">
        <v>0</v>
      </c>
      <c r="W38" s="167">
        <f t="shared" si="8"/>
        <v>395</v>
      </c>
      <c r="X38" s="168">
        <v>395</v>
      </c>
      <c r="Y38" s="169">
        <f t="shared" si="9"/>
        <v>0</v>
      </c>
      <c r="Z38" s="174">
        <v>0</v>
      </c>
      <c r="AA38" s="175">
        <v>0</v>
      </c>
      <c r="AB38" s="167">
        <f t="shared" si="10"/>
        <v>54571</v>
      </c>
      <c r="AC38" s="171">
        <f t="shared" si="11"/>
        <v>6342</v>
      </c>
      <c r="AD38" s="169">
        <f t="shared" si="12"/>
        <v>48229</v>
      </c>
      <c r="AE38" s="171">
        <f t="shared" si="13"/>
        <v>48229</v>
      </c>
      <c r="AF38" s="171">
        <f t="shared" si="14"/>
        <v>0</v>
      </c>
      <c r="AG38" s="176">
        <v>39941</v>
      </c>
      <c r="AH38" s="173">
        <f t="shared" si="15"/>
        <v>94512</v>
      </c>
    </row>
    <row r="39" spans="2:34" s="151" customFormat="1" ht="12" customHeight="1">
      <c r="B39" s="236" t="s">
        <v>111</v>
      </c>
      <c r="C39" s="167">
        <f t="shared" si="0"/>
        <v>9665</v>
      </c>
      <c r="D39" s="168">
        <v>6466</v>
      </c>
      <c r="E39" s="169">
        <f t="shared" si="1"/>
        <v>3199</v>
      </c>
      <c r="F39" s="174">
        <v>2933</v>
      </c>
      <c r="G39" s="175">
        <v>266</v>
      </c>
      <c r="H39" s="167">
        <f t="shared" si="2"/>
        <v>13476</v>
      </c>
      <c r="I39" s="168">
        <v>697</v>
      </c>
      <c r="J39" s="169">
        <f t="shared" si="3"/>
        <v>12779</v>
      </c>
      <c r="K39" s="174">
        <v>12779</v>
      </c>
      <c r="L39" s="175">
        <v>0</v>
      </c>
      <c r="M39" s="167">
        <f t="shared" si="4"/>
        <v>489</v>
      </c>
      <c r="N39" s="168">
        <v>100</v>
      </c>
      <c r="O39" s="169">
        <f t="shared" si="5"/>
        <v>389</v>
      </c>
      <c r="P39" s="174">
        <v>389</v>
      </c>
      <c r="Q39" s="175">
        <v>0</v>
      </c>
      <c r="R39" s="167">
        <f t="shared" si="6"/>
        <v>1863</v>
      </c>
      <c r="S39" s="168">
        <v>138</v>
      </c>
      <c r="T39" s="169">
        <f t="shared" si="7"/>
        <v>1725</v>
      </c>
      <c r="U39" s="174">
        <v>1707</v>
      </c>
      <c r="V39" s="175">
        <v>18</v>
      </c>
      <c r="W39" s="167">
        <f t="shared" si="8"/>
        <v>4</v>
      </c>
      <c r="X39" s="168">
        <v>0</v>
      </c>
      <c r="Y39" s="169">
        <f t="shared" si="9"/>
        <v>4</v>
      </c>
      <c r="Z39" s="174">
        <v>4</v>
      </c>
      <c r="AA39" s="175">
        <v>0</v>
      </c>
      <c r="AB39" s="167">
        <f t="shared" si="10"/>
        <v>25497</v>
      </c>
      <c r="AC39" s="171">
        <f t="shared" si="11"/>
        <v>7401</v>
      </c>
      <c r="AD39" s="169">
        <f t="shared" si="12"/>
        <v>18096</v>
      </c>
      <c r="AE39" s="171">
        <f t="shared" si="13"/>
        <v>17812</v>
      </c>
      <c r="AF39" s="171">
        <f t="shared" si="14"/>
        <v>284</v>
      </c>
      <c r="AG39" s="176">
        <v>30697</v>
      </c>
      <c r="AH39" s="173">
        <f t="shared" si="15"/>
        <v>56194</v>
      </c>
    </row>
    <row r="40" spans="2:34" s="151" customFormat="1" ht="12" customHeight="1" thickBot="1">
      <c r="B40" s="237" t="s">
        <v>112</v>
      </c>
      <c r="C40" s="167">
        <f t="shared" si="0"/>
        <v>96</v>
      </c>
      <c r="D40" s="168">
        <v>96</v>
      </c>
      <c r="E40" s="169">
        <f t="shared" si="1"/>
        <v>0</v>
      </c>
      <c r="F40" s="177">
        <v>0</v>
      </c>
      <c r="G40" s="178">
        <v>0</v>
      </c>
      <c r="H40" s="167">
        <f t="shared" si="2"/>
        <v>0</v>
      </c>
      <c r="I40" s="168">
        <v>0</v>
      </c>
      <c r="J40" s="169">
        <f t="shared" si="3"/>
        <v>0</v>
      </c>
      <c r="K40" s="177">
        <v>0</v>
      </c>
      <c r="L40" s="178">
        <v>0</v>
      </c>
      <c r="M40" s="167">
        <f t="shared" si="4"/>
        <v>0</v>
      </c>
      <c r="N40" s="168">
        <v>0</v>
      </c>
      <c r="O40" s="169">
        <f t="shared" si="5"/>
        <v>0</v>
      </c>
      <c r="P40" s="177">
        <v>0</v>
      </c>
      <c r="Q40" s="178">
        <v>0</v>
      </c>
      <c r="R40" s="167">
        <f t="shared" si="6"/>
        <v>0</v>
      </c>
      <c r="S40" s="168">
        <v>0</v>
      </c>
      <c r="T40" s="169">
        <f t="shared" si="7"/>
        <v>0</v>
      </c>
      <c r="U40" s="177">
        <v>0</v>
      </c>
      <c r="V40" s="178">
        <v>0</v>
      </c>
      <c r="W40" s="167">
        <f t="shared" si="8"/>
        <v>40</v>
      </c>
      <c r="X40" s="168">
        <v>0</v>
      </c>
      <c r="Y40" s="169">
        <f t="shared" si="9"/>
        <v>40</v>
      </c>
      <c r="Z40" s="177">
        <v>40</v>
      </c>
      <c r="AA40" s="178">
        <v>0</v>
      </c>
      <c r="AB40" s="167">
        <f t="shared" si="10"/>
        <v>136</v>
      </c>
      <c r="AC40" s="171">
        <f t="shared" si="11"/>
        <v>96</v>
      </c>
      <c r="AD40" s="169">
        <f t="shared" si="12"/>
        <v>40</v>
      </c>
      <c r="AE40" s="171">
        <f t="shared" si="13"/>
        <v>40</v>
      </c>
      <c r="AF40" s="171">
        <f t="shared" si="14"/>
        <v>0</v>
      </c>
      <c r="AG40" s="179">
        <v>211</v>
      </c>
      <c r="AH40" s="173">
        <f t="shared" si="15"/>
        <v>347</v>
      </c>
    </row>
    <row r="41" spans="2:34" s="151" customFormat="1" ht="12" customHeight="1" thickBot="1">
      <c r="B41" s="180" t="s">
        <v>113</v>
      </c>
      <c r="C41" s="181">
        <f aca="true" t="shared" si="16" ref="C41:AH41">SUM(C16:C40)</f>
        <v>321630</v>
      </c>
      <c r="D41" s="182">
        <f t="shared" si="16"/>
        <v>152921</v>
      </c>
      <c r="E41" s="182">
        <f t="shared" si="16"/>
        <v>168709</v>
      </c>
      <c r="F41" s="182">
        <f t="shared" si="16"/>
        <v>159628</v>
      </c>
      <c r="G41" s="183">
        <f t="shared" si="16"/>
        <v>9081</v>
      </c>
      <c r="H41" s="181">
        <f t="shared" si="16"/>
        <v>459350</v>
      </c>
      <c r="I41" s="182">
        <f t="shared" si="16"/>
        <v>16986</v>
      </c>
      <c r="J41" s="182">
        <f t="shared" si="16"/>
        <v>442364</v>
      </c>
      <c r="K41" s="182">
        <f t="shared" si="16"/>
        <v>426497</v>
      </c>
      <c r="L41" s="183">
        <f t="shared" si="16"/>
        <v>15867</v>
      </c>
      <c r="M41" s="181">
        <f t="shared" si="16"/>
        <v>179582</v>
      </c>
      <c r="N41" s="182">
        <f t="shared" si="16"/>
        <v>1523</v>
      </c>
      <c r="O41" s="182">
        <f t="shared" si="16"/>
        <v>178059</v>
      </c>
      <c r="P41" s="182">
        <f t="shared" si="16"/>
        <v>175340</v>
      </c>
      <c r="Q41" s="183">
        <f t="shared" si="16"/>
        <v>2719</v>
      </c>
      <c r="R41" s="181">
        <f t="shared" si="16"/>
        <v>71697</v>
      </c>
      <c r="S41" s="182">
        <f t="shared" si="16"/>
        <v>2745</v>
      </c>
      <c r="T41" s="182">
        <f t="shared" si="16"/>
        <v>68952</v>
      </c>
      <c r="U41" s="182">
        <f t="shared" si="16"/>
        <v>67726</v>
      </c>
      <c r="V41" s="183">
        <f t="shared" si="16"/>
        <v>1226</v>
      </c>
      <c r="W41" s="181">
        <f t="shared" si="16"/>
        <v>21318</v>
      </c>
      <c r="X41" s="182">
        <f t="shared" si="16"/>
        <v>14608</v>
      </c>
      <c r="Y41" s="182">
        <f t="shared" si="16"/>
        <v>6710</v>
      </c>
      <c r="Z41" s="182">
        <f t="shared" si="16"/>
        <v>6647</v>
      </c>
      <c r="AA41" s="183">
        <f t="shared" si="16"/>
        <v>63</v>
      </c>
      <c r="AB41" s="184">
        <f t="shared" si="16"/>
        <v>1053577</v>
      </c>
      <c r="AC41" s="185">
        <f t="shared" si="16"/>
        <v>188783</v>
      </c>
      <c r="AD41" s="185">
        <f t="shared" si="16"/>
        <v>864794</v>
      </c>
      <c r="AE41" s="185">
        <f t="shared" si="16"/>
        <v>835838</v>
      </c>
      <c r="AF41" s="186">
        <f t="shared" si="16"/>
        <v>28956</v>
      </c>
      <c r="AG41" s="183">
        <f t="shared" si="16"/>
        <v>703312</v>
      </c>
      <c r="AH41" s="187">
        <f t="shared" si="16"/>
        <v>1756889</v>
      </c>
    </row>
    <row r="42" spans="1:34" s="222" customFormat="1" ht="12" customHeight="1" thickBot="1">
      <c r="A42" s="228"/>
      <c r="B42" s="229" t="s">
        <v>114</v>
      </c>
      <c r="C42" s="210">
        <f>D42+E42</f>
        <v>4208</v>
      </c>
      <c r="D42" s="211">
        <v>832</v>
      </c>
      <c r="E42" s="212">
        <f>F42+G42</f>
        <v>3376</v>
      </c>
      <c r="F42" s="211">
        <v>3376</v>
      </c>
      <c r="G42" s="213">
        <v>0</v>
      </c>
      <c r="H42" s="214">
        <f>I42+J42</f>
        <v>13001</v>
      </c>
      <c r="I42" s="211">
        <v>949</v>
      </c>
      <c r="J42" s="212">
        <f>K42+L42</f>
        <v>12052</v>
      </c>
      <c r="K42" s="276">
        <v>12052</v>
      </c>
      <c r="L42" s="213">
        <v>0</v>
      </c>
      <c r="M42" s="214">
        <f>N42+O42</f>
        <v>0</v>
      </c>
      <c r="N42" s="211">
        <v>0</v>
      </c>
      <c r="O42" s="212">
        <f>P42+Q42</f>
        <v>0</v>
      </c>
      <c r="P42" s="211">
        <v>0</v>
      </c>
      <c r="Q42" s="213">
        <v>0</v>
      </c>
      <c r="R42" s="214">
        <f>S42+T42</f>
        <v>614</v>
      </c>
      <c r="S42" s="211">
        <v>0</v>
      </c>
      <c r="T42" s="212">
        <f>U42+V42</f>
        <v>614</v>
      </c>
      <c r="U42" s="211">
        <v>614</v>
      </c>
      <c r="V42" s="213">
        <v>0</v>
      </c>
      <c r="W42" s="214">
        <f>X42+Y42</f>
        <v>4448</v>
      </c>
      <c r="X42" s="211">
        <v>4448</v>
      </c>
      <c r="Y42" s="215">
        <f>Z42+AA42</f>
        <v>0</v>
      </c>
      <c r="Z42" s="211">
        <v>0</v>
      </c>
      <c r="AA42" s="213">
        <v>0</v>
      </c>
      <c r="AB42" s="216">
        <f>AC42+AD42</f>
        <v>22271</v>
      </c>
      <c r="AC42" s="217">
        <f>D42+I42+N42+S42+X42</f>
        <v>6229</v>
      </c>
      <c r="AD42" s="218">
        <f>AE42+AF42</f>
        <v>16042</v>
      </c>
      <c r="AE42" s="217">
        <f>F42+K42+P42+U42+Z42</f>
        <v>16042</v>
      </c>
      <c r="AF42" s="219">
        <f>G42+L42+Q42+V42+AA42</f>
        <v>0</v>
      </c>
      <c r="AG42" s="220">
        <v>18457</v>
      </c>
      <c r="AH42" s="221">
        <f>AB42+AG42</f>
        <v>40728</v>
      </c>
    </row>
    <row r="43" spans="2:34" s="151" customFormat="1" ht="12" customHeight="1" thickBot="1">
      <c r="B43" s="180" t="s">
        <v>115</v>
      </c>
      <c r="C43" s="262">
        <f>D43+E43</f>
        <v>5813</v>
      </c>
      <c r="D43" s="263">
        <v>2800</v>
      </c>
      <c r="E43" s="264">
        <f>F43+G43</f>
        <v>3013</v>
      </c>
      <c r="F43" s="265">
        <v>2936</v>
      </c>
      <c r="G43" s="266">
        <v>77</v>
      </c>
      <c r="H43" s="267">
        <f>I43+J43</f>
        <v>36348</v>
      </c>
      <c r="I43" s="263">
        <v>711</v>
      </c>
      <c r="J43" s="264">
        <f>K43+L43</f>
        <v>35637</v>
      </c>
      <c r="K43" s="265">
        <v>35438</v>
      </c>
      <c r="L43" s="266">
        <v>199</v>
      </c>
      <c r="M43" s="267">
        <f>N43+O43</f>
        <v>11423</v>
      </c>
      <c r="N43" s="263">
        <v>12</v>
      </c>
      <c r="O43" s="264">
        <f>P43+Q43</f>
        <v>11411</v>
      </c>
      <c r="P43" s="265">
        <v>11411</v>
      </c>
      <c r="Q43" s="266">
        <v>0</v>
      </c>
      <c r="R43" s="267">
        <f>S43+T43</f>
        <v>556</v>
      </c>
      <c r="S43" s="263">
        <v>28</v>
      </c>
      <c r="T43" s="264">
        <f>U43+V43</f>
        <v>528</v>
      </c>
      <c r="U43" s="265">
        <v>525</v>
      </c>
      <c r="V43" s="266">
        <v>3</v>
      </c>
      <c r="W43" s="267">
        <f>X43+Y43</f>
        <v>243</v>
      </c>
      <c r="X43" s="263">
        <v>217</v>
      </c>
      <c r="Y43" s="268">
        <f>Z43+AA43</f>
        <v>26</v>
      </c>
      <c r="Z43" s="265">
        <v>26</v>
      </c>
      <c r="AA43" s="266">
        <v>0</v>
      </c>
      <c r="AB43" s="197">
        <f>AC43+AD43</f>
        <v>54383</v>
      </c>
      <c r="AC43" s="171">
        <f>D43+I43+N43+S43+X43</f>
        <v>3768</v>
      </c>
      <c r="AD43" s="169">
        <f>AE43+AF43</f>
        <v>50615</v>
      </c>
      <c r="AE43" s="171">
        <f>F43+K43+P43+U43+Z43</f>
        <v>50336</v>
      </c>
      <c r="AF43" s="269">
        <f>G43+L43+Q43+V43+AA43</f>
        <v>279</v>
      </c>
      <c r="AG43" s="270">
        <v>41631</v>
      </c>
      <c r="AH43" s="173">
        <f>AB43+AG43</f>
        <v>96014</v>
      </c>
    </row>
    <row r="44" spans="2:34" s="151" customFormat="1" ht="12" customHeight="1" thickBot="1">
      <c r="B44" s="188" t="s">
        <v>160</v>
      </c>
      <c r="C44" s="189">
        <f aca="true" t="shared" si="17" ref="C44:AH44">SUM(C41:C43)</f>
        <v>331651</v>
      </c>
      <c r="D44" s="190">
        <f t="shared" si="17"/>
        <v>156553</v>
      </c>
      <c r="E44" s="190">
        <f t="shared" si="17"/>
        <v>175098</v>
      </c>
      <c r="F44" s="190">
        <f t="shared" si="17"/>
        <v>165940</v>
      </c>
      <c r="G44" s="191">
        <f t="shared" si="17"/>
        <v>9158</v>
      </c>
      <c r="H44" s="189">
        <f t="shared" si="17"/>
        <v>508699</v>
      </c>
      <c r="I44" s="190">
        <f t="shared" si="17"/>
        <v>18646</v>
      </c>
      <c r="J44" s="190">
        <f t="shared" si="17"/>
        <v>490053</v>
      </c>
      <c r="K44" s="277">
        <f t="shared" si="17"/>
        <v>473987</v>
      </c>
      <c r="L44" s="191">
        <f t="shared" si="17"/>
        <v>16066</v>
      </c>
      <c r="M44" s="189">
        <f t="shared" si="17"/>
        <v>191005</v>
      </c>
      <c r="N44" s="190">
        <f t="shared" si="17"/>
        <v>1535</v>
      </c>
      <c r="O44" s="190">
        <f t="shared" si="17"/>
        <v>189470</v>
      </c>
      <c r="P44" s="190">
        <f t="shared" si="17"/>
        <v>186751</v>
      </c>
      <c r="Q44" s="191">
        <f t="shared" si="17"/>
        <v>2719</v>
      </c>
      <c r="R44" s="189">
        <f t="shared" si="17"/>
        <v>72867</v>
      </c>
      <c r="S44" s="190">
        <f t="shared" si="17"/>
        <v>2773</v>
      </c>
      <c r="T44" s="190">
        <f t="shared" si="17"/>
        <v>70094</v>
      </c>
      <c r="U44" s="190">
        <f t="shared" si="17"/>
        <v>68865</v>
      </c>
      <c r="V44" s="191">
        <f t="shared" si="17"/>
        <v>1229</v>
      </c>
      <c r="W44" s="189">
        <f t="shared" si="17"/>
        <v>26009</v>
      </c>
      <c r="X44" s="190">
        <f t="shared" si="17"/>
        <v>19273</v>
      </c>
      <c r="Y44" s="190">
        <f t="shared" si="17"/>
        <v>6736</v>
      </c>
      <c r="Z44" s="190">
        <f t="shared" si="17"/>
        <v>6673</v>
      </c>
      <c r="AA44" s="191">
        <f t="shared" si="17"/>
        <v>63</v>
      </c>
      <c r="AB44" s="192">
        <f t="shared" si="17"/>
        <v>1130231</v>
      </c>
      <c r="AC44" s="193">
        <f t="shared" si="17"/>
        <v>198780</v>
      </c>
      <c r="AD44" s="193">
        <f t="shared" si="17"/>
        <v>931451</v>
      </c>
      <c r="AE44" s="193">
        <f t="shared" si="17"/>
        <v>902216</v>
      </c>
      <c r="AF44" s="194">
        <f t="shared" si="17"/>
        <v>29235</v>
      </c>
      <c r="AG44" s="191">
        <f t="shared" si="17"/>
        <v>763400</v>
      </c>
      <c r="AH44" s="194">
        <f t="shared" si="17"/>
        <v>1893631</v>
      </c>
    </row>
    <row r="45" spans="2:34" s="151" customFormat="1" ht="12" customHeight="1">
      <c r="B45" s="199" t="s">
        <v>116</v>
      </c>
      <c r="C45" s="197">
        <f>D45+E45</f>
        <v>307</v>
      </c>
      <c r="D45" s="168">
        <v>183</v>
      </c>
      <c r="E45" s="169">
        <f>F45+G45</f>
        <v>124</v>
      </c>
      <c r="F45" s="195">
        <v>121</v>
      </c>
      <c r="G45" s="196">
        <v>3</v>
      </c>
      <c r="H45" s="167">
        <f>I45+J45</f>
        <v>1107</v>
      </c>
      <c r="I45" s="168">
        <v>168</v>
      </c>
      <c r="J45" s="169">
        <f>K45+L45</f>
        <v>939</v>
      </c>
      <c r="K45" s="195">
        <v>754</v>
      </c>
      <c r="L45" s="196">
        <v>185</v>
      </c>
      <c r="M45" s="167">
        <f>N45+O45</f>
        <v>1</v>
      </c>
      <c r="N45" s="168">
        <v>0</v>
      </c>
      <c r="O45" s="169">
        <f>P45+Q45</f>
        <v>1</v>
      </c>
      <c r="P45" s="195">
        <v>1</v>
      </c>
      <c r="Q45" s="196">
        <v>0</v>
      </c>
      <c r="R45" s="167">
        <f>S45+T45</f>
        <v>12</v>
      </c>
      <c r="S45" s="168">
        <v>12</v>
      </c>
      <c r="T45" s="169">
        <f>U45+V45</f>
        <v>0</v>
      </c>
      <c r="U45" s="195">
        <v>0</v>
      </c>
      <c r="V45" s="196">
        <v>0</v>
      </c>
      <c r="W45" s="167">
        <f>X45+Y45</f>
        <v>0</v>
      </c>
      <c r="X45" s="168">
        <v>0</v>
      </c>
      <c r="Y45" s="169">
        <f>Z45+AA45</f>
        <v>0</v>
      </c>
      <c r="Z45" s="195">
        <v>0</v>
      </c>
      <c r="AA45" s="196">
        <v>0</v>
      </c>
      <c r="AB45" s="167">
        <f>AC45+AD45</f>
        <v>1427</v>
      </c>
      <c r="AC45" s="171">
        <f>D45+I45+N45+S45+X45</f>
        <v>363</v>
      </c>
      <c r="AD45" s="169">
        <f>AE45+AF45</f>
        <v>1064</v>
      </c>
      <c r="AE45" s="171">
        <f aca="true" t="shared" si="18" ref="AE45:AF48">F45+K45+P45+U45+Z45</f>
        <v>876</v>
      </c>
      <c r="AF45" s="171">
        <f t="shared" si="18"/>
        <v>188</v>
      </c>
      <c r="AG45" s="198">
        <v>23822</v>
      </c>
      <c r="AH45" s="173">
        <f>AB45+AG45</f>
        <v>25249</v>
      </c>
    </row>
    <row r="46" spans="2:34" s="151" customFormat="1" ht="12" customHeight="1">
      <c r="B46" s="200" t="s">
        <v>117</v>
      </c>
      <c r="C46" s="197">
        <f>D46+E46</f>
        <v>735</v>
      </c>
      <c r="D46" s="168">
        <v>2</v>
      </c>
      <c r="E46" s="169">
        <f>F46+G46</f>
        <v>733</v>
      </c>
      <c r="F46" s="174">
        <v>731</v>
      </c>
      <c r="G46" s="175">
        <v>2</v>
      </c>
      <c r="H46" s="167">
        <f>I46+J46</f>
        <v>4622</v>
      </c>
      <c r="I46" s="168">
        <v>0</v>
      </c>
      <c r="J46" s="169">
        <f>K46+L46</f>
        <v>4622</v>
      </c>
      <c r="K46" s="174">
        <v>4622</v>
      </c>
      <c r="L46" s="175">
        <v>0</v>
      </c>
      <c r="M46" s="167">
        <f>N46+O46</f>
        <v>3253</v>
      </c>
      <c r="N46" s="168">
        <v>0</v>
      </c>
      <c r="O46" s="169">
        <f>P46+Q46</f>
        <v>3253</v>
      </c>
      <c r="P46" s="174">
        <v>3253</v>
      </c>
      <c r="Q46" s="175">
        <v>0</v>
      </c>
      <c r="R46" s="167">
        <f>S46+T46</f>
        <v>87</v>
      </c>
      <c r="S46" s="168">
        <v>0</v>
      </c>
      <c r="T46" s="169">
        <f>U46+V46</f>
        <v>87</v>
      </c>
      <c r="U46" s="174">
        <v>87</v>
      </c>
      <c r="V46" s="175">
        <v>0</v>
      </c>
      <c r="W46" s="167">
        <f>X46+Y46</f>
        <v>0</v>
      </c>
      <c r="X46" s="168">
        <v>0</v>
      </c>
      <c r="Y46" s="169">
        <f>Z46+AA46</f>
        <v>0</v>
      </c>
      <c r="Z46" s="174">
        <v>0</v>
      </c>
      <c r="AA46" s="175">
        <v>0</v>
      </c>
      <c r="AB46" s="167">
        <f>AC46+AD46</f>
        <v>8697</v>
      </c>
      <c r="AC46" s="171">
        <f>D46+I46+N46+S46+X46</f>
        <v>2</v>
      </c>
      <c r="AD46" s="169">
        <f>AE46+AF46</f>
        <v>8695</v>
      </c>
      <c r="AE46" s="171">
        <f t="shared" si="18"/>
        <v>8693</v>
      </c>
      <c r="AF46" s="171">
        <f t="shared" si="18"/>
        <v>2</v>
      </c>
      <c r="AG46" s="176">
        <v>9058</v>
      </c>
      <c r="AH46" s="173">
        <f>AB46+AG46</f>
        <v>17755</v>
      </c>
    </row>
    <row r="47" spans="2:34" s="151" customFormat="1" ht="12" customHeight="1">
      <c r="B47" s="200" t="s">
        <v>118</v>
      </c>
      <c r="C47" s="197">
        <f>D47+E47</f>
        <v>3710</v>
      </c>
      <c r="D47" s="168">
        <v>171</v>
      </c>
      <c r="E47" s="169">
        <f>F47+G47</f>
        <v>3539</v>
      </c>
      <c r="F47" s="174">
        <v>3276</v>
      </c>
      <c r="G47" s="175">
        <v>263</v>
      </c>
      <c r="H47" s="167">
        <f>I47+J47</f>
        <v>5189</v>
      </c>
      <c r="I47" s="168">
        <v>45</v>
      </c>
      <c r="J47" s="169">
        <f>K47+L47</f>
        <v>5144</v>
      </c>
      <c r="K47" s="168">
        <v>4743</v>
      </c>
      <c r="L47" s="170">
        <v>401</v>
      </c>
      <c r="M47" s="167">
        <f>N47+O47</f>
        <v>9114</v>
      </c>
      <c r="N47" s="168">
        <v>44</v>
      </c>
      <c r="O47" s="169">
        <f>P47+Q47</f>
        <v>9070</v>
      </c>
      <c r="P47" s="168">
        <v>9070</v>
      </c>
      <c r="Q47" s="170">
        <v>0</v>
      </c>
      <c r="R47" s="167">
        <f>S47+T47</f>
        <v>240</v>
      </c>
      <c r="S47" s="168">
        <v>25</v>
      </c>
      <c r="T47" s="169">
        <f>U47+V47</f>
        <v>215</v>
      </c>
      <c r="U47" s="168">
        <v>215</v>
      </c>
      <c r="V47" s="170">
        <v>0</v>
      </c>
      <c r="W47" s="167">
        <f>X47+Y47</f>
        <v>1268</v>
      </c>
      <c r="X47" s="168">
        <v>1242</v>
      </c>
      <c r="Y47" s="169">
        <f>Z47+AA47</f>
        <v>26</v>
      </c>
      <c r="Z47" s="168">
        <v>26</v>
      </c>
      <c r="AA47" s="170">
        <v>0</v>
      </c>
      <c r="AB47" s="167">
        <f>AC47+AD47</f>
        <v>19521</v>
      </c>
      <c r="AC47" s="171">
        <f>D47+I47+N47+S47+X47</f>
        <v>1527</v>
      </c>
      <c r="AD47" s="169">
        <f>AE47+AF47</f>
        <v>17994</v>
      </c>
      <c r="AE47" s="171">
        <f t="shared" si="18"/>
        <v>17330</v>
      </c>
      <c r="AF47" s="171">
        <f t="shared" si="18"/>
        <v>664</v>
      </c>
      <c r="AG47" s="172">
        <v>14853</v>
      </c>
      <c r="AH47" s="173">
        <f>AB47+AG47</f>
        <v>34374</v>
      </c>
    </row>
    <row r="48" spans="2:34" s="151" customFormat="1" ht="12" customHeight="1" thickBot="1">
      <c r="B48" s="201" t="s">
        <v>119</v>
      </c>
      <c r="C48" s="197">
        <f>D48+E48</f>
        <v>384</v>
      </c>
      <c r="D48" s="168">
        <v>0</v>
      </c>
      <c r="E48" s="169">
        <f>F48+G48</f>
        <v>384</v>
      </c>
      <c r="F48" s="177">
        <v>384</v>
      </c>
      <c r="G48" s="178">
        <v>0</v>
      </c>
      <c r="H48" s="167">
        <f>I48+J48</f>
        <v>1609</v>
      </c>
      <c r="I48" s="168">
        <v>0</v>
      </c>
      <c r="J48" s="169">
        <f>K48+L48</f>
        <v>1609</v>
      </c>
      <c r="K48" s="177">
        <v>1609</v>
      </c>
      <c r="L48" s="178">
        <v>0</v>
      </c>
      <c r="M48" s="167">
        <f>N48+O48</f>
        <v>0</v>
      </c>
      <c r="N48" s="168">
        <v>0</v>
      </c>
      <c r="O48" s="169">
        <f>P48+Q48</f>
        <v>0</v>
      </c>
      <c r="P48" s="177">
        <v>0</v>
      </c>
      <c r="Q48" s="178">
        <v>0</v>
      </c>
      <c r="R48" s="167">
        <f>S48+T48</f>
        <v>33</v>
      </c>
      <c r="S48" s="168">
        <v>0</v>
      </c>
      <c r="T48" s="169">
        <f>U48+V48</f>
        <v>33</v>
      </c>
      <c r="U48" s="177">
        <v>12</v>
      </c>
      <c r="V48" s="178">
        <v>21</v>
      </c>
      <c r="W48" s="167">
        <f>X48+Y48</f>
        <v>0</v>
      </c>
      <c r="X48" s="168">
        <v>0</v>
      </c>
      <c r="Y48" s="169">
        <f>Z48+AA48</f>
        <v>0</v>
      </c>
      <c r="Z48" s="177">
        <v>0</v>
      </c>
      <c r="AA48" s="178">
        <v>0</v>
      </c>
      <c r="AB48" s="167">
        <f>AC48+AD48</f>
        <v>2026</v>
      </c>
      <c r="AC48" s="171">
        <f>D48+I48+N48+S48+X48</f>
        <v>0</v>
      </c>
      <c r="AD48" s="169">
        <f>AE48+AF48</f>
        <v>2026</v>
      </c>
      <c r="AE48" s="171">
        <f t="shared" si="18"/>
        <v>2005</v>
      </c>
      <c r="AF48" s="171">
        <f t="shared" si="18"/>
        <v>21</v>
      </c>
      <c r="AG48" s="179">
        <v>15015</v>
      </c>
      <c r="AH48" s="173">
        <f>AB48+AG48</f>
        <v>17041</v>
      </c>
    </row>
    <row r="49" spans="2:34" s="151" customFormat="1" ht="12" customHeight="1" thickBot="1">
      <c r="B49" s="180" t="s">
        <v>120</v>
      </c>
      <c r="C49" s="181">
        <f aca="true" t="shared" si="19" ref="C49:AH49">SUM(C45:C48)</f>
        <v>5136</v>
      </c>
      <c r="D49" s="182">
        <f t="shared" si="19"/>
        <v>356</v>
      </c>
      <c r="E49" s="182">
        <f t="shared" si="19"/>
        <v>4780</v>
      </c>
      <c r="F49" s="182">
        <f t="shared" si="19"/>
        <v>4512</v>
      </c>
      <c r="G49" s="183">
        <f t="shared" si="19"/>
        <v>268</v>
      </c>
      <c r="H49" s="181">
        <f t="shared" si="19"/>
        <v>12527</v>
      </c>
      <c r="I49" s="182">
        <f t="shared" si="19"/>
        <v>213</v>
      </c>
      <c r="J49" s="182">
        <f t="shared" si="19"/>
        <v>12314</v>
      </c>
      <c r="K49" s="182">
        <f t="shared" si="19"/>
        <v>11728</v>
      </c>
      <c r="L49" s="183">
        <f t="shared" si="19"/>
        <v>586</v>
      </c>
      <c r="M49" s="181">
        <f t="shared" si="19"/>
        <v>12368</v>
      </c>
      <c r="N49" s="182">
        <f t="shared" si="19"/>
        <v>44</v>
      </c>
      <c r="O49" s="182">
        <f t="shared" si="19"/>
        <v>12324</v>
      </c>
      <c r="P49" s="182">
        <f t="shared" si="19"/>
        <v>12324</v>
      </c>
      <c r="Q49" s="183">
        <f t="shared" si="19"/>
        <v>0</v>
      </c>
      <c r="R49" s="181">
        <f t="shared" si="19"/>
        <v>372</v>
      </c>
      <c r="S49" s="182">
        <f t="shared" si="19"/>
        <v>37</v>
      </c>
      <c r="T49" s="182">
        <f t="shared" si="19"/>
        <v>335</v>
      </c>
      <c r="U49" s="182">
        <f t="shared" si="19"/>
        <v>314</v>
      </c>
      <c r="V49" s="183">
        <f t="shared" si="19"/>
        <v>21</v>
      </c>
      <c r="W49" s="181">
        <f t="shared" si="19"/>
        <v>1268</v>
      </c>
      <c r="X49" s="182">
        <f t="shared" si="19"/>
        <v>1242</v>
      </c>
      <c r="Y49" s="182">
        <f t="shared" si="19"/>
        <v>26</v>
      </c>
      <c r="Z49" s="182">
        <f t="shared" si="19"/>
        <v>26</v>
      </c>
      <c r="AA49" s="183">
        <f t="shared" si="19"/>
        <v>0</v>
      </c>
      <c r="AB49" s="181">
        <f t="shared" si="19"/>
        <v>31671</v>
      </c>
      <c r="AC49" s="182">
        <f t="shared" si="19"/>
        <v>1892</v>
      </c>
      <c r="AD49" s="182">
        <f t="shared" si="19"/>
        <v>29779</v>
      </c>
      <c r="AE49" s="182">
        <f t="shared" si="19"/>
        <v>28904</v>
      </c>
      <c r="AF49" s="183">
        <f t="shared" si="19"/>
        <v>875</v>
      </c>
      <c r="AG49" s="186">
        <f t="shared" si="19"/>
        <v>62748</v>
      </c>
      <c r="AH49" s="186">
        <f t="shared" si="19"/>
        <v>94419</v>
      </c>
    </row>
    <row r="50" spans="2:34" s="151" customFormat="1" ht="12" customHeight="1" thickBot="1">
      <c r="B50" s="180" t="s">
        <v>121</v>
      </c>
      <c r="C50" s="192">
        <f aca="true" t="shared" si="20" ref="C50:AH50">C44+C49</f>
        <v>336787</v>
      </c>
      <c r="D50" s="193">
        <f t="shared" si="20"/>
        <v>156909</v>
      </c>
      <c r="E50" s="193">
        <f t="shared" si="20"/>
        <v>179878</v>
      </c>
      <c r="F50" s="193">
        <f t="shared" si="20"/>
        <v>170452</v>
      </c>
      <c r="G50" s="194">
        <f t="shared" si="20"/>
        <v>9426</v>
      </c>
      <c r="H50" s="192">
        <f t="shared" si="20"/>
        <v>521226</v>
      </c>
      <c r="I50" s="193">
        <f t="shared" si="20"/>
        <v>18859</v>
      </c>
      <c r="J50" s="193">
        <f t="shared" si="20"/>
        <v>502367</v>
      </c>
      <c r="K50" s="193">
        <f t="shared" si="20"/>
        <v>485715</v>
      </c>
      <c r="L50" s="194">
        <f t="shared" si="20"/>
        <v>16652</v>
      </c>
      <c r="M50" s="192">
        <f t="shared" si="20"/>
        <v>203373</v>
      </c>
      <c r="N50" s="193">
        <f t="shared" si="20"/>
        <v>1579</v>
      </c>
      <c r="O50" s="193">
        <f t="shared" si="20"/>
        <v>201794</v>
      </c>
      <c r="P50" s="193">
        <f t="shared" si="20"/>
        <v>199075</v>
      </c>
      <c r="Q50" s="194">
        <f t="shared" si="20"/>
        <v>2719</v>
      </c>
      <c r="R50" s="192">
        <f t="shared" si="20"/>
        <v>73239</v>
      </c>
      <c r="S50" s="193">
        <f t="shared" si="20"/>
        <v>2810</v>
      </c>
      <c r="T50" s="193">
        <f t="shared" si="20"/>
        <v>70429</v>
      </c>
      <c r="U50" s="193">
        <f t="shared" si="20"/>
        <v>69179</v>
      </c>
      <c r="V50" s="194">
        <f t="shared" si="20"/>
        <v>1250</v>
      </c>
      <c r="W50" s="192">
        <f t="shared" si="20"/>
        <v>27277</v>
      </c>
      <c r="X50" s="193">
        <f t="shared" si="20"/>
        <v>20515</v>
      </c>
      <c r="Y50" s="193">
        <f t="shared" si="20"/>
        <v>6762</v>
      </c>
      <c r="Z50" s="193">
        <f t="shared" si="20"/>
        <v>6699</v>
      </c>
      <c r="AA50" s="194">
        <f t="shared" si="20"/>
        <v>63</v>
      </c>
      <c r="AB50" s="192">
        <f t="shared" si="20"/>
        <v>1161902</v>
      </c>
      <c r="AC50" s="193">
        <f t="shared" si="20"/>
        <v>200672</v>
      </c>
      <c r="AD50" s="193">
        <f t="shared" si="20"/>
        <v>961230</v>
      </c>
      <c r="AE50" s="193">
        <f t="shared" si="20"/>
        <v>931120</v>
      </c>
      <c r="AF50" s="194">
        <f t="shared" si="20"/>
        <v>30110</v>
      </c>
      <c r="AG50" s="194">
        <f t="shared" si="20"/>
        <v>826148</v>
      </c>
      <c r="AH50" s="194">
        <f t="shared" si="20"/>
        <v>1988050</v>
      </c>
    </row>
    <row r="51" s="151" customFormat="1" ht="12" customHeight="1"/>
    <row r="52" s="151" customFormat="1" ht="12" customHeight="1">
      <c r="AA52" s="151" t="s">
        <v>155</v>
      </c>
    </row>
    <row r="53" s="151" customFormat="1" ht="12" customHeight="1"/>
    <row r="54" s="151" customFormat="1" ht="12" customHeight="1"/>
    <row r="55" ht="12" customHeight="1"/>
    <row r="56" ht="12" customHeight="1"/>
    <row r="57" ht="12" customHeight="1"/>
    <row r="58" ht="12" customHeight="1">
      <c r="Y58" s="29">
        <v>1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41">
    <mergeCell ref="E13:E14"/>
    <mergeCell ref="C11:G11"/>
    <mergeCell ref="B3:AH3"/>
    <mergeCell ref="B10:B14"/>
    <mergeCell ref="C10:AF10"/>
    <mergeCell ref="AG10:AG14"/>
    <mergeCell ref="AH10:AH14"/>
    <mergeCell ref="W11:AA11"/>
    <mergeCell ref="AE13:AF13"/>
    <mergeCell ref="AD12:AF12"/>
    <mergeCell ref="AB12:AB14"/>
    <mergeCell ref="H11:L11"/>
    <mergeCell ref="N12:N14"/>
    <mergeCell ref="S12:S14"/>
    <mergeCell ref="C12:C14"/>
    <mergeCell ref="D12:D14"/>
    <mergeCell ref="E12:G12"/>
    <mergeCell ref="R12:R14"/>
    <mergeCell ref="H12:H14"/>
    <mergeCell ref="I12:I14"/>
    <mergeCell ref="K13:L13"/>
    <mergeCell ref="O13:O14"/>
    <mergeCell ref="M12:M14"/>
    <mergeCell ref="F13:G13"/>
    <mergeCell ref="X12:X14"/>
    <mergeCell ref="AC12:AC14"/>
    <mergeCell ref="Y12:AA12"/>
    <mergeCell ref="Z13:AA13"/>
    <mergeCell ref="W12:W14"/>
    <mergeCell ref="R11:V11"/>
    <mergeCell ref="T13:T14"/>
    <mergeCell ref="Y13:Y14"/>
    <mergeCell ref="AB11:AF11"/>
    <mergeCell ref="AD13:AD14"/>
    <mergeCell ref="M11:Q11"/>
    <mergeCell ref="U13:V13"/>
    <mergeCell ref="T12:V12"/>
    <mergeCell ref="O12:Q12"/>
    <mergeCell ref="P13:Q13"/>
    <mergeCell ref="J12:L12"/>
    <mergeCell ref="J13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dusan.horvath</dc:creator>
  <cp:keywords/>
  <dc:description/>
  <cp:lastModifiedBy>Hušťáková Eva</cp:lastModifiedBy>
  <cp:lastPrinted>2013-04-30T09:02:24Z</cp:lastPrinted>
  <dcterms:created xsi:type="dcterms:W3CDTF">2006-10-03T05:45:41Z</dcterms:created>
  <dcterms:modified xsi:type="dcterms:W3CDTF">2013-05-22T11:05:06Z</dcterms:modified>
  <cp:category/>
  <cp:version/>
  <cp:contentType/>
  <cp:contentStatus/>
</cp:coreProperties>
</file>