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80" windowWidth="15360" windowHeight="8220" firstSheet="1" activeTab="14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2a" sheetId="13" r:id="rId13"/>
    <sheet name="Tab. č. 13" sheetId="14" r:id="rId14"/>
    <sheet name="Tab. č. 13 a" sheetId="15" r:id="rId15"/>
    <sheet name="Tab č. 14" sheetId="16" r:id="rId16"/>
  </sheets>
  <definedNames/>
  <calcPr fullCalcOnLoad="1"/>
</workbook>
</file>

<file path=xl/sharedStrings.xml><?xml version="1.0" encoding="utf-8"?>
<sst xmlns="http://schemas.openxmlformats.org/spreadsheetml/2006/main" count="732" uniqueCount="361">
  <si>
    <t>Tabuľka č. 3</t>
  </si>
  <si>
    <t>Tabuľka č. 5</t>
  </si>
  <si>
    <t>Tabuľka č. 6</t>
  </si>
  <si>
    <t xml:space="preserve">Akciová spoločnosť       </t>
  </si>
  <si>
    <t xml:space="preserve">Štátny podnik            </t>
  </si>
  <si>
    <t xml:space="preserve">Rozpočtová organizácia   </t>
  </si>
  <si>
    <t xml:space="preserve">Príspevková organizácia  </t>
  </si>
  <si>
    <t xml:space="preserve">Zahraničná osoba         </t>
  </si>
  <si>
    <t xml:space="preserve">Cirkevná organizácia     </t>
  </si>
  <si>
    <t>1  -  9</t>
  </si>
  <si>
    <t>10  -  49</t>
  </si>
  <si>
    <t>50  -  249</t>
  </si>
  <si>
    <t>250 a viac</t>
  </si>
  <si>
    <t>Spoločnosť s ručením obmedzeným</t>
  </si>
  <si>
    <t>Verejná obchodná spoločnosť</t>
  </si>
  <si>
    <t>Združenie (zväz, spolok...)</t>
  </si>
  <si>
    <t>Záujmové združenie právnických osôb</t>
  </si>
  <si>
    <t>Fyzické osoby spolu</t>
  </si>
  <si>
    <t xml:space="preserve">Počet kontrolovaných subjektov  </t>
  </si>
  <si>
    <t>Právna forma subjektu</t>
  </si>
  <si>
    <t>Nezisková organizácia</t>
  </si>
  <si>
    <t>Verejnoprávna inštitúcia</t>
  </si>
  <si>
    <t xml:space="preserve">Spoločenstvá vlastníkov pozemkov, bytov a pod. </t>
  </si>
  <si>
    <t xml:space="preserve">Obec (obecný úrad), mesto (mestský úrad)     </t>
  </si>
  <si>
    <t>Samosprávny kraj (úrad samosprávneho kraja)</t>
  </si>
  <si>
    <t>Komanditná spoločnosť</t>
  </si>
  <si>
    <t xml:space="preserve">Iné          </t>
  </si>
  <si>
    <t>Spolu</t>
  </si>
  <si>
    <t>spolu</t>
  </si>
  <si>
    <t>Tabuľka č. 1</t>
  </si>
  <si>
    <r>
      <t>rozdelenie podľa počtu zamestnancov</t>
    </r>
    <r>
      <rPr>
        <vertAlign val="superscript"/>
        <sz val="11"/>
        <rFont val="Times New Roman CE"/>
        <family val="0"/>
      </rPr>
      <t>*)</t>
    </r>
  </si>
  <si>
    <r>
      <t xml:space="preserve">*) </t>
    </r>
    <r>
      <rPr>
        <sz val="10"/>
        <rFont val="Times New Roman CE"/>
        <family val="0"/>
      </rPr>
      <t>len počet príslušníkov ZVJS a zamestnancov ZVJS</t>
    </r>
  </si>
  <si>
    <t>III.</t>
  </si>
  <si>
    <t>Kód</t>
  </si>
  <si>
    <t xml:space="preserve"> B O Z P</t>
  </si>
  <si>
    <t>P o č e t</t>
  </si>
  <si>
    <t>% porovnania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</si>
  <si>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</si>
  <si>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</si>
  <si>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</si>
  <si>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</si>
  <si>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</si>
  <si>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</si>
  <si>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</si>
  <si>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konaní, či zmene užívaní  </t>
  </si>
  <si>
    <t>22/D</t>
  </si>
  <si>
    <t>Vybavovanie sťažností</t>
  </si>
  <si>
    <t>22/E</t>
  </si>
  <si>
    <t xml:space="preserve">Vybavovanie podnetov </t>
  </si>
  <si>
    <t>41/J-47/J</t>
  </si>
  <si>
    <t>Vyšetrovanie udalostí</t>
  </si>
  <si>
    <t>22/H</t>
  </si>
  <si>
    <t>Vyjadrenia k pravidlám BOZP, udeľovanie výnimiek</t>
  </si>
  <si>
    <t>22/G</t>
  </si>
  <si>
    <t xml:space="preserve">Poradenská činnosť </t>
  </si>
  <si>
    <t>P o č e t   v ý k o n o v - BOZP</t>
  </si>
  <si>
    <t>T r h o v ý   d o h ľ a d</t>
  </si>
  <si>
    <t>23/A</t>
  </si>
  <si>
    <t>Previerky podľa plánu práce</t>
  </si>
  <si>
    <t>23/B</t>
  </si>
  <si>
    <t>23/F</t>
  </si>
  <si>
    <t>23/C</t>
  </si>
  <si>
    <t>Účasť na kolaudačnom konaní</t>
  </si>
  <si>
    <t>23/E</t>
  </si>
  <si>
    <t>23/J</t>
  </si>
  <si>
    <t>23/G</t>
  </si>
  <si>
    <t>Poradenská činnosť ostatná</t>
  </si>
  <si>
    <t>P o č e t   v ý k o n o v - trhový dohľad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</si>
  <si>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</si>
  <si>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</si>
  <si>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</si>
  <si>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</si>
  <si>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</si>
  <si>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</si>
  <si>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</si>
  <si>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Poradenská činnosť na vyžiadanie</t>
  </si>
  <si>
    <t>P o č e t   v ý k o n o v  - PPV</t>
  </si>
  <si>
    <t>25/A</t>
  </si>
  <si>
    <t>25/B</t>
  </si>
  <si>
    <t>25/F</t>
  </si>
  <si>
    <t>25/E</t>
  </si>
  <si>
    <t>25/J</t>
  </si>
  <si>
    <t>25/G</t>
  </si>
  <si>
    <t>P o č e t   v ý k o n o v - KNZ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</si>
  <si>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</si>
  <si>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</si>
  <si>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</si>
  <si>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</si>
  <si>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</si>
  <si>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</si>
  <si>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</si>
  <si>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</si>
  <si>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</si>
  <si>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</si>
  <si>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</si>
  <si>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</si>
  <si>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</si>
  <si>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</si>
  <si>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</si>
  <si>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</si>
  <si>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</si>
  <si>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</si>
  <si>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</si>
  <si>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</si>
  <si>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</si>
  <si>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</si>
  <si>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</si>
  <si>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</si>
  <si>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</si>
  <si>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</si>
  <si>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</si>
  <si>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</si>
  <si>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</si>
  <si>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</si>
  <si>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9900</t>
  </si>
  <si>
    <t>Bližšie nešpecifikovaný</t>
  </si>
  <si>
    <t xml:space="preserve"> S   p   o   l   u</t>
  </si>
  <si>
    <t>Prehľad porušení predpisov (nedostatkov) podľa ŠKEČ</t>
  </si>
  <si>
    <t>Názov odvetvia (ŠKEČ)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</si>
  <si>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</si>
  <si>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</si>
  <si>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</si>
  <si>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</si>
  <si>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</si>
  <si>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</si>
  <si>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</si>
  <si>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</si>
  <si>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</si>
  <si>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</si>
  <si>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</si>
  <si>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</si>
  <si>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</si>
  <si>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</si>
  <si>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</si>
  <si>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</si>
  <si>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</si>
  <si>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</si>
  <si>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</si>
  <si>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</si>
  <si>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</si>
  <si>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</si>
  <si>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</si>
  <si>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</si>
  <si>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</si>
  <si>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</si>
  <si>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</si>
  <si>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</si>
  <si>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</si>
  <si>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</si>
  <si>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</si>
  <si>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</si>
  <si>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</si>
  <si>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</si>
  <si>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</si>
  <si>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</si>
  <si>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</si>
  <si>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</si>
  <si>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>Druh činnosti, pri ktorej bola                       pokuta uložená</t>
  </si>
  <si>
    <t>Počet pokút</t>
  </si>
  <si>
    <t>porovn.</t>
  </si>
  <si>
    <t>Sumy pokút v €</t>
  </si>
  <si>
    <t>Násl. previerky - kontrola uložených opatrení</t>
  </si>
  <si>
    <t xml:space="preserve">S p o l u   pokuty uložené organizáciám </t>
  </si>
  <si>
    <t xml:space="preserve">S p o l u   pokuty uložené jednotlivcom </t>
  </si>
  <si>
    <t>Blokové pokuty</t>
  </si>
  <si>
    <t>Druh výkonu</t>
  </si>
  <si>
    <t>Kontrola BOZP</t>
  </si>
  <si>
    <t>Kontrola PPV</t>
  </si>
  <si>
    <t>Kontrola NZ</t>
  </si>
  <si>
    <t>S p o l u   pokuty uložené jednotlivcom</t>
  </si>
  <si>
    <t xml:space="preserve">Prehľad rozhodnutí orgánu dozoru ZVJS podľa druhu 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</si>
  <si>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</si>
  <si>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</si>
  <si>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</si>
  <si>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</si>
  <si>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</si>
  <si>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</si>
  <si>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</si>
  <si>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</si>
  <si>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</si>
  <si>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</si>
  <si>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práce nadčas ostatných</t>
  </si>
  <si>
    <t>Zákaz ostatných prác bez oprávnenia, resp. kvalifikácie</t>
  </si>
  <si>
    <t>Zákaz ostatných prác proti predpisom</t>
  </si>
  <si>
    <t>Práce bez právneho titulu - nelegálne zamestnávanie</t>
  </si>
  <si>
    <t>Zákaz činnosti vodiča</t>
  </si>
  <si>
    <t>Tabuľka č. 7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</si>
  <si>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</si>
  <si>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</si>
  <si>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</si>
  <si>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</si>
  <si>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</si>
  <si>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</si>
  <si>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</si>
  <si>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</si>
  <si>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</si>
  <si>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</si>
  <si>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</si>
  <si>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</si>
  <si>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</si>
  <si>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</si>
  <si>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</si>
  <si>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</si>
  <si>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</si>
  <si>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</si>
  <si>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</si>
  <si>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</si>
  <si>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</si>
  <si>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</si>
  <si>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</si>
  <si>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</si>
  <si>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r>
      <t>Zdrojová skupina</t>
    </r>
    <r>
      <rPr>
        <sz val="10"/>
        <color indexed="8"/>
        <rFont val="Times New Roman"/>
        <family val="1"/>
      </rPr>
      <t xml:space="preserve"> (vyhl. SÚBP a SBÚ  č. 111/1975 Zb./vyhl. MPSVR SR č. 500/2006 Z. z.)</t>
    </r>
  </si>
  <si>
    <t>1.-6. nesiac</t>
  </si>
  <si>
    <t>7.-12. mesiac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</si>
  <si>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</si>
  <si>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</si>
  <si>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</si>
  <si>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</si>
  <si>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</si>
  <si>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</si>
  <si>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</si>
  <si>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</si>
  <si>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</si>
  <si>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</si>
  <si>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</si>
  <si>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</si>
  <si>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</si>
  <si>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</si>
  <si>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</si>
  <si>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</si>
  <si>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</si>
  <si>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</si>
  <si>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</si>
  <si>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</si>
  <si>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</si>
  <si>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</si>
  <si>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</si>
  <si>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</si>
  <si>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</si>
  <si>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</si>
  <si>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</si>
  <si>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</si>
  <si>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</si>
  <si>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</si>
  <si>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</si>
  <si>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t>Tabuľka č. 12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</si>
  <si>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</si>
  <si>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</si>
  <si>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</si>
  <si>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</si>
  <si>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</si>
  <si>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t>Tabuľka č. 13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</si>
  <si>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</si>
  <si>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Zamestnanci ZVJS</t>
  </si>
  <si>
    <t>Obvinení / odsúdení</t>
  </si>
  <si>
    <t xml:space="preserve"> </t>
  </si>
  <si>
    <t>Tabuľka č. 14</t>
  </si>
  <si>
    <t>Tabuľka č. 4</t>
  </si>
  <si>
    <t>Tabuľka č. 2</t>
  </si>
  <si>
    <t xml:space="preserve">       Spolu</t>
  </si>
  <si>
    <t>2011**</t>
  </si>
  <si>
    <t>Zamestnávateľ</t>
  </si>
  <si>
    <r>
      <t xml:space="preserve">Spolu príčiny spočívajúce v konaní samotného postihnutého             </t>
    </r>
    <r>
      <rPr>
        <sz val="10"/>
        <color indexed="8"/>
        <rFont val="Times New Roman"/>
        <family val="1"/>
      </rPr>
      <t xml:space="preserve"> (kódy 8 až 10)</t>
    </r>
  </si>
  <si>
    <t>Od roku 2011 ZPÚ s PN najmenej 42 dní u obvinených, odsúdených a zamestnancov ZVJS okrem príslušníkov ZVJS</t>
  </si>
  <si>
    <t>Nepoužívanie (nesprávne používanie) predpísaných a pridelených OOPP (prístrojov)</t>
  </si>
  <si>
    <r>
      <t xml:space="preserve"> </t>
    </r>
    <r>
      <rPr>
        <sz val="12"/>
        <rFont val="Times New Roman"/>
        <family val="1"/>
      </rPr>
      <t>Od roku 2011 ostatné registrované pracovné úrazy obvinených, odsúdených a zamestnancov ZVJS okrem príslušníkov ZVJS.</t>
    </r>
  </si>
  <si>
    <t>Poznámka:</t>
  </si>
  <si>
    <t>Len SPÚ (pracovné úrazy s následkom smrti) obvinených, odsúdených a zamestnancov ZVJS okrem príslušníkov ZVJS.</t>
  </si>
  <si>
    <t>Príslušníci ZVJS</t>
  </si>
  <si>
    <t>Tabuľka č. 12a)</t>
  </si>
  <si>
    <r>
      <t xml:space="preserve">Skupina príčin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</si>
  <si>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</si>
  <si>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Podiely hlavných skupín zdrojov na celkovom počte ostatných registrovaných služobných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2013 – 2020</t>
    </r>
  </si>
  <si>
    <t xml:space="preserve">Navrhnuté pokuty uložené organizáciám </t>
  </si>
  <si>
    <t xml:space="preserve">Navrhnuté pokuty uložené jednotlivcom </t>
  </si>
  <si>
    <t xml:space="preserve">Rozdelenie navrhnutých pokút podľa druhu výkonu </t>
  </si>
  <si>
    <t>Jadrový dozor</t>
  </si>
  <si>
    <t>SLvD</t>
  </si>
  <si>
    <t xml:space="preserve">Družstvá                 </t>
  </si>
  <si>
    <t>Sociálna poisťovňa a zdravotné poisťovne</t>
  </si>
  <si>
    <t>22/K1, 2</t>
  </si>
  <si>
    <t>Závažné priemyselné havárie - posudzovanie BS, prevencia</t>
  </si>
  <si>
    <t>22/K 3, 4</t>
  </si>
  <si>
    <t>Závažné priemyselné havárie - vyšetrovanie ZPH a ohrozenia</t>
  </si>
  <si>
    <t>Pracovnoprávne vzťahy (PPV)</t>
  </si>
  <si>
    <t>Kontrola nelegálneho zamestnania (KNZ)</t>
  </si>
  <si>
    <t>Zákaz prevádzky VTZ plynových</t>
  </si>
  <si>
    <t>Zákaz nočnej práce mladistvých</t>
  </si>
  <si>
    <t>Zákaz ostatných prác mladistvých a žien</t>
  </si>
  <si>
    <t>Uloženie blokových pokút v €</t>
  </si>
  <si>
    <t>Právoplatné pokuty organizáciám v €</t>
  </si>
  <si>
    <t>Právoplatné pokuty jednotlivcom v €</t>
  </si>
  <si>
    <t xml:space="preserve">Podiely hlavných skupín zdrojov na celkovom počte smrteľných pracovných úrazov v organizáciách </t>
  </si>
  <si>
    <t>Od roku 2011 len u obvinených, odsúdených a zamestnancov ZVJS okrem príslušníkov ZVJS.</t>
  </si>
  <si>
    <r>
      <t xml:space="preserve"> </t>
    </r>
    <r>
      <rPr>
        <sz val="12"/>
        <rFont val="Times New Roman"/>
        <family val="1"/>
      </rPr>
      <t>Od roku 2011 iba pracovné úrazy obvinených, odsúdených a zamestnancov ZVJS okrem príslušníkov ZVJS.</t>
    </r>
  </si>
  <si>
    <r>
      <t xml:space="preserve">Podiely jednotlivých skupín príčin na celkovom počte služobných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2013 - 2020</t>
    </r>
  </si>
  <si>
    <t>Tabuľka č. 11</t>
  </si>
  <si>
    <t>Rok</t>
  </si>
  <si>
    <t>Priemerný počet nem. poistených zamestnan.</t>
  </si>
  <si>
    <t>Počet novohlásených prípadov PN pre pracovovné úrazy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</si>
  <si>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</si>
  <si>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</si>
  <si>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</si>
  <si>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</si>
  <si>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</si>
  <si>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</si>
  <si>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</si>
  <si>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Počet chorôb z povolania</t>
  </si>
  <si>
    <t>rok 2014</t>
  </si>
  <si>
    <t>Tabuľka č. 13a)</t>
  </si>
  <si>
    <t>Počet subjektov kontrolovaných orgánom dozoru ZVJS v roku 2015</t>
  </si>
  <si>
    <t>Prehľad výkonov orgánu dozoru ZVJS za rok 2015</t>
  </si>
  <si>
    <t>rok 2015</t>
  </si>
  <si>
    <t>rok 2015/2014</t>
  </si>
  <si>
    <t>podliehajúcich orgánu dozoru ZVJS v rokoch 2004 - 2015</t>
  </si>
  <si>
    <t xml:space="preserve">Podiely hlavných skupín zdrojov na celkovom počte ťažkých pracovných úrazov/úrazov s ťažkou ujmou na zdraví            v organizáciach podliehajúcich orgánu dozoru ZVJS v rokoch 2004 - 2015 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</si>
  <si>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2015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</si>
  <si>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2004 - 2015</t>
    </r>
  </si>
  <si>
    <r>
      <t>Prehľad o počte registrovaných pracovných úrazoch v ZVJS       v roku 2015 podľa služobných úradov</t>
    </r>
    <r>
      <rPr>
        <sz val="12"/>
        <rFont val="Times New Roman"/>
        <family val="1"/>
      </rPr>
      <t xml:space="preserve">
</t>
    </r>
  </si>
  <si>
    <r>
      <t>a)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Závažné pracovné (služobné) úrazy (ZPÚ): s následkom smrti alebo s ťažkou ujmou na zdraví v roku 2015</t>
    </r>
  </si>
  <si>
    <t>b)  Ostatné registrované pracovné úrazy (ORPÚ) v roku 2015</t>
  </si>
  <si>
    <t>Vývoj pracovnej úrazovosti a chorôb z povolania u príslušníkov ZVJS v rokoch 2013 - 2015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</si>
  <si>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2015 - pokračovanie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</si>
  <si>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2004 - 2015  - pokračovanie</t>
    </r>
  </si>
  <si>
    <t xml:space="preserve">Podiely jednotlivých skupín príčin na celkovom počte ťažkých pracovných úrazov/ úrazov                                                                                </t>
  </si>
  <si>
    <t xml:space="preserve"> s ťažkou ujmou na zdraví v organizáciach podliehajúcich orgánu dozoru ZVJS v rokoch                                                                                       </t>
  </si>
  <si>
    <t>2004 -2015</t>
  </si>
  <si>
    <t>GR ZVJS Bratislava</t>
  </si>
  <si>
    <t>ÚVV a ÚVTOS  Banská Bystrica</t>
  </si>
  <si>
    <t>ÚVTOS Banská Bystrica - Kráľová</t>
  </si>
  <si>
    <t>ÚVV a ÚVTOS Bratislava</t>
  </si>
  <si>
    <t>ÚVTOS Dubnica nad Váhom</t>
  </si>
  <si>
    <t>ÚVTOS Hrnčiarovce nad Parnou</t>
  </si>
  <si>
    <t>ÚVTOS a ÚVV Ilava</t>
  </si>
  <si>
    <t>ÚVV a ÚVTOS Košice</t>
  </si>
  <si>
    <t>ÚVTOS Košice - Šaca</t>
  </si>
  <si>
    <t>ÚVTOS a ÚVV Leopoldov</t>
  </si>
  <si>
    <t>ÚVTOS Levoča</t>
  </si>
  <si>
    <t>ÚVTOS pre mladistvých Sučany</t>
  </si>
  <si>
    <t>Nemocnica pre obvinených a odsúdených a ÚVTOS Trenčín</t>
  </si>
  <si>
    <t>ÚVTOS Želiezovce</t>
  </si>
  <si>
    <t>ÚVV a ÚVTOS Žilina</t>
  </si>
  <si>
    <t>ÚVV a ÚVTOS Nitra</t>
  </si>
  <si>
    <t>ÚVTOS Nitra – Chrenová</t>
  </si>
  <si>
    <t>ÚVV a ÚVTOS Prešov</t>
  </si>
  <si>
    <t>CELKOM ZPÚ         v ZVJS</t>
  </si>
  <si>
    <t>ÚVTOS Banská Bystrica – Kráľová</t>
  </si>
  <si>
    <t>ÚVTOS  Hrnčiarovce nad Parnou</t>
  </si>
  <si>
    <t>ÚVTOS Ružomberok</t>
  </si>
  <si>
    <t>ÚVTOS pre mladistvých Sučany</t>
  </si>
  <si>
    <t>ÚVV a ÚVTOS Žilina</t>
  </si>
  <si>
    <t>CELKOM ORPÚ     v ZVJS</t>
  </si>
  <si>
    <t xml:space="preserve">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</si>
  <si>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Tabuľka č. 9</t>
    </r>
  </si>
  <si>
    <r>
      <t xml:space="preserve">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Tabuľka č. 10</t>
    </r>
  </si>
  <si>
    <r>
      <t>Spolu iné príčiny</t>
    </r>
    <r>
      <rPr>
        <sz val="10"/>
        <color indexed="9"/>
        <rFont val="Times New Roman"/>
        <family val="1"/>
      </rPr>
      <t xml:space="preserve"> (kódy 11 až 14)</t>
    </r>
  </si>
  <si>
    <r>
      <t xml:space="preserve">Spolu príčiny spočívajúce v konaní samotného postihnutého        </t>
    </r>
    <r>
      <rPr>
        <sz val="10"/>
        <color indexed="9"/>
        <rFont val="Times New Roman"/>
        <family val="1"/>
      </rPr>
      <t xml:space="preserve"> (kódy 8 až 10)</t>
    </r>
  </si>
  <si>
    <r>
      <t xml:space="preserve">Spolu príčiny, za ktoré nesie zodpovednosť zamestnávateľ     </t>
    </r>
    <r>
      <rPr>
        <sz val="10"/>
        <color indexed="9"/>
        <rFont val="Times New Roman"/>
        <family val="1"/>
      </rPr>
      <t xml:space="preserve"> (kódy 1 až 7)</t>
    </r>
  </si>
  <si>
    <r>
      <t xml:space="preserve">Spolu príčiny, za ktoré nesie zodpovednosť zamestnávateľ </t>
    </r>
    <r>
      <rPr>
        <sz val="10"/>
        <color indexed="9"/>
        <rFont val="Times New Roman"/>
        <family val="1"/>
      </rPr>
      <t>(kódy 1 až 7)</t>
    </r>
  </si>
  <si>
    <r>
      <t xml:space="preserve">Spolu príčiny spočívajúce v konaní samotného postihnutého </t>
    </r>
    <r>
      <rPr>
        <sz val="10"/>
        <color indexed="9"/>
        <rFont val="Times New Roman"/>
        <family val="1"/>
      </rPr>
      <t>(kódy 8 až 10)</t>
    </r>
  </si>
  <si>
    <r>
      <t xml:space="preserve">Spolu iné príčiny </t>
    </r>
    <r>
      <rPr>
        <sz val="10"/>
        <color indexed="9"/>
        <rFont val="Times New Roman"/>
        <family val="1"/>
      </rPr>
      <t>(kódy 11 až 14)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</si>
</sst>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00"/>
    <numFmt numFmtId="189" formatCode="_-* #\ ##0"/>
    <numFmt numFmtId="190" formatCode="_-* #\ ###\ ##0"/>
    <numFmt numFmtId="191" formatCode="0.000"/>
    <numFmt numFmtId="192" formatCode="0.0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0.0000"/>
    <numFmt numFmtId="198" formatCode="0.00;[Red]0.00"/>
  </numFmts>
  <fonts count="76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"/>
      <family val="1"/>
    </font>
    <font>
      <vertAlign val="superscript"/>
      <sz val="11"/>
      <name val="Times New Roman CE"/>
      <family val="0"/>
    </font>
    <font>
      <vertAlign val="superscript"/>
      <sz val="10"/>
      <name val="Times New Roman CE"/>
      <family val="1"/>
    </font>
    <font>
      <sz val="10"/>
      <name val="Times New Roman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u val="single"/>
      <sz val="12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88" fontId="8" fillId="0" borderId="27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left" indent="1"/>
    </xf>
    <xf numFmtId="3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14" xfId="0" applyFont="1" applyBorder="1" applyAlignment="1">
      <alignment horizontal="left" indent="1"/>
    </xf>
    <xf numFmtId="3" fontId="10" fillId="0" borderId="3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left" indent="1"/>
    </xf>
    <xf numFmtId="3" fontId="10" fillId="0" borderId="14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88" fontId="8" fillId="0" borderId="13" xfId="0" applyNumberFormat="1" applyFont="1" applyBorder="1" applyAlignment="1">
      <alignment horizontal="centerContinuous"/>
    </xf>
    <xf numFmtId="188" fontId="8" fillId="0" borderId="33" xfId="0" applyNumberFormat="1" applyFont="1" applyBorder="1" applyAlignment="1">
      <alignment horizontal="centerContinuous"/>
    </xf>
    <xf numFmtId="188" fontId="8" fillId="0" borderId="34" xfId="0" applyNumberFormat="1" applyFont="1" applyBorder="1" applyAlignment="1">
      <alignment horizontal="centerContinuous"/>
    </xf>
    <xf numFmtId="0" fontId="8" fillId="0" borderId="35" xfId="0" applyFont="1" applyBorder="1" applyAlignment="1">
      <alignment horizontal="left" indent="1"/>
    </xf>
    <xf numFmtId="3" fontId="10" fillId="0" borderId="36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 horizontal="centerContinuous"/>
    </xf>
    <xf numFmtId="0" fontId="11" fillId="0" borderId="39" xfId="0" applyFont="1" applyBorder="1" applyAlignment="1">
      <alignment/>
    </xf>
    <xf numFmtId="3" fontId="13" fillId="0" borderId="40" xfId="0" applyNumberFormat="1" applyFont="1" applyBorder="1" applyAlignment="1">
      <alignment/>
    </xf>
    <xf numFmtId="189" fontId="11" fillId="0" borderId="41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189" fontId="8" fillId="0" borderId="35" xfId="0" applyNumberFormat="1" applyFont="1" applyBorder="1" applyAlignment="1">
      <alignment/>
    </xf>
    <xf numFmtId="189" fontId="8" fillId="0" borderId="14" xfId="0" applyNumberFormat="1" applyFont="1" applyBorder="1" applyAlignment="1">
      <alignment/>
    </xf>
    <xf numFmtId="0" fontId="8" fillId="0" borderId="30" xfId="0" applyFont="1" applyBorder="1" applyAlignment="1">
      <alignment horizontal="left" indent="1"/>
    </xf>
    <xf numFmtId="0" fontId="10" fillId="0" borderId="14" xfId="0" applyFont="1" applyBorder="1" applyAlignment="1">
      <alignment/>
    </xf>
    <xf numFmtId="188" fontId="8" fillId="0" borderId="42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left" indent="1"/>
    </xf>
    <xf numFmtId="189" fontId="8" fillId="0" borderId="36" xfId="0" applyNumberFormat="1" applyFont="1" applyBorder="1" applyAlignment="1">
      <alignment/>
    </xf>
    <xf numFmtId="189" fontId="11" fillId="0" borderId="40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189" fontId="8" fillId="0" borderId="31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89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 horizontal="left" indent="1"/>
    </xf>
    <xf numFmtId="0" fontId="11" fillId="0" borderId="46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41" xfId="0" applyFont="1" applyBorder="1" applyAlignment="1">
      <alignment horizontal="centerContinuous"/>
    </xf>
    <xf numFmtId="0" fontId="11" fillId="0" borderId="41" xfId="0" applyFont="1" applyBorder="1" applyAlignment="1">
      <alignment/>
    </xf>
    <xf numFmtId="0" fontId="8" fillId="0" borderId="38" xfId="0" applyFont="1" applyBorder="1" applyAlignment="1">
      <alignment/>
    </xf>
    <xf numFmtId="189" fontId="11" fillId="0" borderId="47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4" fillId="0" borderId="48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189" fontId="3" fillId="0" borderId="50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89" fontId="3" fillId="0" borderId="50" xfId="0" applyNumberFormat="1" applyFont="1" applyBorder="1" applyAlignment="1">
      <alignment horizontal="right"/>
    </xf>
    <xf numFmtId="49" fontId="3" fillId="0" borderId="42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indent="1"/>
    </xf>
    <xf numFmtId="189" fontId="3" fillId="0" borderId="36" xfId="0" applyNumberFormat="1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 indent="1"/>
    </xf>
    <xf numFmtId="189" fontId="4" fillId="0" borderId="47" xfId="0" applyNumberFormat="1" applyFont="1" applyBorder="1" applyAlignment="1">
      <alignment/>
    </xf>
    <xf numFmtId="4" fontId="4" fillId="0" borderId="43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indent="1"/>
    </xf>
    <xf numFmtId="0" fontId="3" fillId="0" borderId="50" xfId="0" applyFont="1" applyBorder="1" applyAlignment="1">
      <alignment horizontal="left" indent="1"/>
    </xf>
    <xf numFmtId="3" fontId="3" fillId="0" borderId="27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3" fontId="4" fillId="0" borderId="54" xfId="0" applyNumberFormat="1" applyFont="1" applyBorder="1" applyAlignment="1">
      <alignment/>
    </xf>
    <xf numFmtId="0" fontId="15" fillId="0" borderId="55" xfId="0" applyFont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0" fontId="8" fillId="0" borderId="5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190" fontId="3" fillId="0" borderId="60" xfId="0" applyNumberFormat="1" applyFont="1" applyBorder="1" applyAlignment="1">
      <alignment horizontal="right"/>
    </xf>
    <xf numFmtId="190" fontId="3" fillId="0" borderId="61" xfId="0" applyNumberFormat="1" applyFont="1" applyBorder="1" applyAlignment="1">
      <alignment horizontal="right"/>
    </xf>
    <xf numFmtId="190" fontId="3" fillId="0" borderId="29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3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190" fontId="4" fillId="0" borderId="63" xfId="0" applyNumberFormat="1" applyFont="1" applyBorder="1" applyAlignment="1">
      <alignment horizontal="center"/>
    </xf>
    <xf numFmtId="190" fontId="4" fillId="0" borderId="63" xfId="0" applyNumberFormat="1" applyFont="1" applyBorder="1" applyAlignment="1">
      <alignment/>
    </xf>
    <xf numFmtId="190" fontId="4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67" xfId="0" applyFont="1" applyBorder="1" applyAlignment="1">
      <alignment/>
    </xf>
    <xf numFmtId="0" fontId="3" fillId="0" borderId="56" xfId="0" applyFont="1" applyBorder="1" applyAlignment="1">
      <alignment horizontal="centerContinuous"/>
    </xf>
    <xf numFmtId="0" fontId="3" fillId="0" borderId="57" xfId="0" applyFont="1" applyBorder="1" applyAlignment="1">
      <alignment horizontal="centerContinuous"/>
    </xf>
    <xf numFmtId="189" fontId="3" fillId="0" borderId="60" xfId="0" applyNumberFormat="1" applyFont="1" applyBorder="1" applyAlignment="1">
      <alignment horizontal="right"/>
    </xf>
    <xf numFmtId="189" fontId="3" fillId="0" borderId="61" xfId="0" applyNumberFormat="1" applyFont="1" applyBorder="1" applyAlignment="1">
      <alignment horizontal="right"/>
    </xf>
    <xf numFmtId="0" fontId="4" fillId="0" borderId="68" xfId="0" applyFont="1" applyBorder="1" applyAlignment="1">
      <alignment horizontal="left" indent="1"/>
    </xf>
    <xf numFmtId="0" fontId="4" fillId="0" borderId="69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89" fontId="4" fillId="0" borderId="69" xfId="0" applyNumberFormat="1" applyFont="1" applyBorder="1" applyAlignment="1">
      <alignment horizontal="right"/>
    </xf>
    <xf numFmtId="190" fontId="4" fillId="0" borderId="24" xfId="0" applyNumberFormat="1" applyFont="1" applyBorder="1" applyAlignment="1">
      <alignment horizontal="center"/>
    </xf>
    <xf numFmtId="189" fontId="4" fillId="0" borderId="63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70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3" fillId="0" borderId="71" xfId="0" applyFont="1" applyBorder="1" applyAlignment="1">
      <alignment horizontal="center"/>
    </xf>
    <xf numFmtId="190" fontId="3" fillId="0" borderId="71" xfId="0" applyNumberFormat="1" applyFont="1" applyBorder="1" applyAlignment="1">
      <alignment horizontal="right"/>
    </xf>
    <xf numFmtId="0" fontId="4" fillId="0" borderId="72" xfId="0" applyFont="1" applyBorder="1" applyAlignment="1">
      <alignment horizontal="left" indent="1"/>
    </xf>
    <xf numFmtId="0" fontId="4" fillId="0" borderId="73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3" xfId="0" applyNumberFormat="1" applyFont="1" applyBorder="1" applyAlignment="1">
      <alignment horizontal="right"/>
    </xf>
    <xf numFmtId="190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54" xfId="0" applyFont="1" applyBorder="1" applyAlignment="1">
      <alignment horizontal="centerContinuous"/>
    </xf>
    <xf numFmtId="0" fontId="4" fillId="0" borderId="47" xfId="0" applyFont="1" applyBorder="1" applyAlignment="1">
      <alignment horizontal="centerContinuous"/>
    </xf>
    <xf numFmtId="2" fontId="4" fillId="0" borderId="74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right"/>
    </xf>
    <xf numFmtId="189" fontId="4" fillId="0" borderId="74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8" fillId="0" borderId="35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8" fillId="33" borderId="44" xfId="0" applyFont="1" applyFill="1" applyBorder="1" applyAlignment="1">
      <alignment horizontal="left"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left" vertical="top" wrapText="1"/>
    </xf>
    <xf numFmtId="3" fontId="19" fillId="0" borderId="76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0" fontId="19" fillId="0" borderId="50" xfId="0" applyFont="1" applyBorder="1" applyAlignment="1">
      <alignment horizontal="left" vertical="top" wrapText="1"/>
    </xf>
    <xf numFmtId="3" fontId="19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vertical="top" wrapText="1"/>
    </xf>
    <xf numFmtId="3" fontId="19" fillId="0" borderId="77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3" fontId="19" fillId="0" borderId="76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8" fillId="0" borderId="78" xfId="0" applyFont="1" applyBorder="1" applyAlignment="1">
      <alignment/>
    </xf>
    <xf numFmtId="0" fontId="27" fillId="0" borderId="79" xfId="0" applyFont="1" applyBorder="1" applyAlignment="1">
      <alignment horizontal="center" vertical="top" wrapText="1"/>
    </xf>
    <xf numFmtId="0" fontId="0" fillId="0" borderId="80" xfId="0" applyBorder="1" applyAlignment="1">
      <alignment vertical="top" wrapText="1"/>
    </xf>
    <xf numFmtId="0" fontId="27" fillId="0" borderId="81" xfId="0" applyFont="1" applyBorder="1" applyAlignment="1">
      <alignment horizontal="center" vertical="top" wrapText="1"/>
    </xf>
    <xf numFmtId="0" fontId="0" fillId="0" borderId="57" xfId="0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0" fontId="29" fillId="0" borderId="80" xfId="0" applyFont="1" applyBorder="1" applyAlignment="1">
      <alignment vertical="top" wrapText="1"/>
    </xf>
    <xf numFmtId="0" fontId="29" fillId="0" borderId="57" xfId="0" applyFont="1" applyBorder="1" applyAlignment="1">
      <alignment horizontal="right" vertical="top" wrapText="1"/>
    </xf>
    <xf numFmtId="0" fontId="27" fillId="0" borderId="80" xfId="0" applyFont="1" applyBorder="1" applyAlignment="1">
      <alignment vertical="top" wrapText="1"/>
    </xf>
    <xf numFmtId="0" fontId="27" fillId="0" borderId="57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2" fontId="8" fillId="0" borderId="35" xfId="0" applyNumberFormat="1" applyFont="1" applyBorder="1" applyAlignment="1">
      <alignment horizontal="center"/>
    </xf>
    <xf numFmtId="0" fontId="29" fillId="0" borderId="82" xfId="0" applyFont="1" applyBorder="1" applyAlignment="1">
      <alignment vertical="top" wrapText="1"/>
    </xf>
    <xf numFmtId="0" fontId="29" fillId="0" borderId="82" xfId="0" applyFont="1" applyBorder="1" applyAlignment="1">
      <alignment horizontal="right" vertical="top" wrapText="1"/>
    </xf>
    <xf numFmtId="189" fontId="3" fillId="0" borderId="13" xfId="0" applyNumberFormat="1" applyFont="1" applyBorder="1" applyAlignment="1">
      <alignment/>
    </xf>
    <xf numFmtId="189" fontId="3" fillId="0" borderId="83" xfId="0" applyNumberFormat="1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84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75" xfId="0" applyFont="1" applyBorder="1" applyAlignment="1">
      <alignment horizontal="left" indent="1"/>
    </xf>
    <xf numFmtId="0" fontId="3" fillId="0" borderId="85" xfId="0" applyFont="1" applyBorder="1" applyAlignment="1">
      <alignment horizontal="left" indent="1"/>
    </xf>
    <xf numFmtId="0" fontId="3" fillId="0" borderId="7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86" xfId="0" applyFont="1" applyBorder="1" applyAlignment="1">
      <alignment horizontal="left" inden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4" fontId="3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0" fontId="4" fillId="0" borderId="71" xfId="0" applyFont="1" applyBorder="1" applyAlignment="1">
      <alignment horizontal="center"/>
    </xf>
    <xf numFmtId="4" fontId="13" fillId="0" borderId="40" xfId="0" applyNumberFormat="1" applyFont="1" applyBorder="1" applyAlignment="1">
      <alignment/>
    </xf>
    <xf numFmtId="0" fontId="4" fillId="0" borderId="87" xfId="0" applyFont="1" applyBorder="1" applyAlignment="1">
      <alignment horizontal="left" indent="1"/>
    </xf>
    <xf numFmtId="0" fontId="3" fillId="0" borderId="88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3" fontId="4" fillId="0" borderId="9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90" fontId="4" fillId="0" borderId="91" xfId="0" applyNumberFormat="1" applyFont="1" applyBorder="1" applyAlignment="1">
      <alignment horizontal="right"/>
    </xf>
    <xf numFmtId="190" fontId="4" fillId="0" borderId="32" xfId="0" applyNumberFormat="1" applyFont="1" applyBorder="1" applyAlignment="1">
      <alignment horizontal="center"/>
    </xf>
    <xf numFmtId="190" fontId="3" fillId="0" borderId="19" xfId="0" applyNumberFormat="1" applyFont="1" applyBorder="1" applyAlignment="1">
      <alignment horizontal="center"/>
    </xf>
    <xf numFmtId="188" fontId="8" fillId="0" borderId="49" xfId="0" applyNumberFormat="1" applyFont="1" applyBorder="1" applyAlignment="1">
      <alignment horizontal="centerContinuous"/>
    </xf>
    <xf numFmtId="0" fontId="8" fillId="0" borderId="44" xfId="0" applyFont="1" applyBorder="1" applyAlignment="1">
      <alignment horizontal="left" indent="1"/>
    </xf>
    <xf numFmtId="0" fontId="10" fillId="0" borderId="44" xfId="0" applyFont="1" applyBorder="1" applyAlignment="1">
      <alignment/>
    </xf>
    <xf numFmtId="0" fontId="9" fillId="0" borderId="0" xfId="0" applyFont="1" applyAlignment="1">
      <alignment/>
    </xf>
    <xf numFmtId="3" fontId="19" fillId="34" borderId="76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3" fontId="19" fillId="34" borderId="30" xfId="0" applyNumberFormat="1" applyFont="1" applyFill="1" applyBorder="1" applyAlignment="1">
      <alignment horizontal="center" wrapText="1"/>
    </xf>
    <xf numFmtId="3" fontId="19" fillId="34" borderId="77" xfId="0" applyNumberFormat="1" applyFont="1" applyFill="1" applyBorder="1" applyAlignment="1">
      <alignment horizontal="center" wrapText="1"/>
    </xf>
    <xf numFmtId="3" fontId="4" fillId="0" borderId="80" xfId="0" applyNumberFormat="1" applyFont="1" applyBorder="1" applyAlignment="1">
      <alignment horizontal="right"/>
    </xf>
    <xf numFmtId="3" fontId="3" fillId="0" borderId="86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0" fillId="0" borderId="92" xfId="0" applyBorder="1" applyAlignment="1">
      <alignment/>
    </xf>
    <xf numFmtId="0" fontId="18" fillId="34" borderId="0" xfId="0" applyFont="1" applyFill="1" applyBorder="1" applyAlignment="1">
      <alignment horizontal="left" vertical="top" wrapText="1"/>
    </xf>
    <xf numFmtId="1" fontId="18" fillId="34" borderId="0" xfId="0" applyNumberFormat="1" applyFont="1" applyFill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32" fillId="0" borderId="93" xfId="45" applyFont="1" applyBorder="1" applyAlignment="1">
      <alignment horizontal="center" vertical="center" wrapText="1"/>
      <protection/>
    </xf>
    <xf numFmtId="0" fontId="33" fillId="0" borderId="93" xfId="45" applyFont="1" applyBorder="1" applyAlignment="1">
      <alignment horizontal="center" vertical="center" wrapText="1"/>
      <protection/>
    </xf>
    <xf numFmtId="0" fontId="33" fillId="0" borderId="93" xfId="45" applyFont="1" applyFill="1" applyBorder="1" applyAlignment="1">
      <alignment horizontal="center" vertical="center" wrapText="1"/>
      <protection/>
    </xf>
    <xf numFmtId="0" fontId="13" fillId="0" borderId="93" xfId="45" applyFont="1" applyBorder="1" applyAlignment="1">
      <alignment horizontal="center" wrapText="1"/>
      <protection/>
    </xf>
    <xf numFmtId="3" fontId="10" fillId="0" borderId="93" xfId="45" applyNumberFormat="1" applyFont="1" applyBorder="1" applyAlignment="1">
      <alignment horizontal="center" wrapText="1"/>
      <protection/>
    </xf>
    <xf numFmtId="2" fontId="10" fillId="0" borderId="93" xfId="45" applyNumberFormat="1" applyFont="1" applyBorder="1" applyAlignment="1">
      <alignment horizontal="center" wrapText="1"/>
      <protection/>
    </xf>
    <xf numFmtId="4" fontId="10" fillId="0" borderId="93" xfId="45" applyNumberFormat="1" applyFont="1" applyBorder="1" applyAlignment="1">
      <alignment horizontal="center" wrapText="1"/>
      <protection/>
    </xf>
    <xf numFmtId="0" fontId="10" fillId="0" borderId="93" xfId="45" applyFont="1" applyBorder="1" applyAlignment="1">
      <alignment horizontal="center" wrapText="1"/>
      <protection/>
    </xf>
    <xf numFmtId="0" fontId="0" fillId="0" borderId="0" xfId="0" applyAlignment="1">
      <alignment shrinkToFit="1"/>
    </xf>
    <xf numFmtId="2" fontId="19" fillId="0" borderId="35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right"/>
    </xf>
    <xf numFmtId="0" fontId="18" fillId="0" borderId="14" xfId="0" applyFont="1" applyFill="1" applyBorder="1" applyAlignment="1">
      <alignment horizontal="left" vertical="top" wrapText="1"/>
    </xf>
    <xf numFmtId="1" fontId="18" fillId="0" borderId="90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top" wrapText="1"/>
    </xf>
    <xf numFmtId="1" fontId="18" fillId="0" borderId="44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top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right" vertical="top" wrapText="1"/>
    </xf>
    <xf numFmtId="0" fontId="75" fillId="33" borderId="16" xfId="0" applyFont="1" applyFill="1" applyBorder="1" applyAlignment="1">
      <alignment horizontal="left" vertical="top" wrapText="1"/>
    </xf>
    <xf numFmtId="0" fontId="75" fillId="33" borderId="16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right" vertical="top" wrapText="1"/>
    </xf>
    <xf numFmtId="0" fontId="75" fillId="33" borderId="14" xfId="0" applyFont="1" applyFill="1" applyBorder="1" applyAlignment="1">
      <alignment horizontal="left" vertical="top" wrapText="1"/>
    </xf>
    <xf numFmtId="0" fontId="75" fillId="33" borderId="14" xfId="0" applyFont="1" applyFill="1" applyBorder="1" applyAlignment="1">
      <alignment horizontal="center" vertical="top" wrapText="1"/>
    </xf>
    <xf numFmtId="0" fontId="75" fillId="33" borderId="44" xfId="0" applyFont="1" applyFill="1" applyBorder="1" applyAlignment="1">
      <alignment horizontal="left" vertical="top" wrapText="1"/>
    </xf>
    <xf numFmtId="1" fontId="75" fillId="33" borderId="44" xfId="0" applyNumberFormat="1" applyFont="1" applyFill="1" applyBorder="1" applyAlignment="1">
      <alignment horizontal="center" vertical="center"/>
    </xf>
    <xf numFmtId="1" fontId="75" fillId="33" borderId="16" xfId="0" applyNumberFormat="1" applyFont="1" applyFill="1" applyBorder="1" applyAlignment="1">
      <alignment horizontal="center" vertical="center"/>
    </xf>
    <xf numFmtId="1" fontId="75" fillId="33" borderId="14" xfId="0" applyNumberFormat="1" applyFont="1" applyFill="1" applyBorder="1" applyAlignment="1">
      <alignment horizontal="center" vertical="center"/>
    </xf>
    <xf numFmtId="0" fontId="13" fillId="0" borderId="93" xfId="45" applyFont="1" applyFill="1" applyBorder="1" applyAlignment="1">
      <alignment horizontal="center" wrapText="1"/>
      <protection/>
    </xf>
    <xf numFmtId="3" fontId="10" fillId="0" borderId="93" xfId="45" applyNumberFormat="1" applyFont="1" applyFill="1" applyBorder="1" applyAlignment="1">
      <alignment horizontal="center" wrapText="1"/>
      <protection/>
    </xf>
    <xf numFmtId="2" fontId="10" fillId="0" borderId="93" xfId="45" applyNumberFormat="1" applyFont="1" applyFill="1" applyBorder="1" applyAlignment="1">
      <alignment horizontal="center" wrapText="1"/>
      <protection/>
    </xf>
    <xf numFmtId="4" fontId="10" fillId="0" borderId="93" xfId="45" applyNumberFormat="1" applyFont="1" applyFill="1" applyBorder="1" applyAlignment="1">
      <alignment horizontal="center" wrapText="1"/>
      <protection/>
    </xf>
    <xf numFmtId="0" fontId="10" fillId="0" borderId="93" xfId="45" applyFont="1" applyFill="1" applyBorder="1" applyAlignment="1">
      <alignment horizontal="center" wrapText="1"/>
      <protection/>
    </xf>
    <xf numFmtId="0" fontId="75" fillId="35" borderId="16" xfId="0" applyFont="1" applyFill="1" applyBorder="1" applyAlignment="1">
      <alignment horizontal="right" vertical="top" wrapText="1"/>
    </xf>
    <xf numFmtId="0" fontId="75" fillId="35" borderId="16" xfId="0" applyFont="1" applyFill="1" applyBorder="1" applyAlignment="1">
      <alignment horizontal="left" vertical="top" wrapText="1"/>
    </xf>
    <xf numFmtId="3" fontId="75" fillId="35" borderId="35" xfId="0" applyNumberFormat="1" applyFont="1" applyFill="1" applyBorder="1" applyAlignment="1">
      <alignment horizontal="center" wrapText="1"/>
    </xf>
    <xf numFmtId="3" fontId="75" fillId="35" borderId="16" xfId="0" applyNumberFormat="1" applyFont="1" applyFill="1" applyBorder="1" applyAlignment="1">
      <alignment horizontal="center" wrapText="1"/>
    </xf>
    <xf numFmtId="192" fontId="75" fillId="35" borderId="16" xfId="0" applyNumberFormat="1" applyFont="1" applyFill="1" applyBorder="1" applyAlignment="1">
      <alignment horizontal="center" wrapText="1"/>
    </xf>
    <xf numFmtId="3" fontId="75" fillId="33" borderId="90" xfId="0" applyNumberFormat="1" applyFont="1" applyFill="1" applyBorder="1" applyAlignment="1">
      <alignment horizontal="center" vertical="center"/>
    </xf>
    <xf numFmtId="3" fontId="75" fillId="33" borderId="14" xfId="0" applyNumberFormat="1" applyFont="1" applyFill="1" applyBorder="1" applyAlignment="1">
      <alignment horizontal="center" vertical="center"/>
    </xf>
    <xf numFmtId="3" fontId="75" fillId="33" borderId="44" xfId="0" applyNumberFormat="1" applyFont="1" applyFill="1" applyBorder="1" applyAlignment="1">
      <alignment horizontal="center" vertical="center"/>
    </xf>
    <xf numFmtId="3" fontId="75" fillId="33" borderId="16" xfId="0" applyNumberFormat="1" applyFont="1" applyFill="1" applyBorder="1" applyAlignment="1">
      <alignment horizontal="center" vertical="center"/>
    </xf>
    <xf numFmtId="2" fontId="75" fillId="33" borderId="14" xfId="0" applyNumberFormat="1" applyFont="1" applyFill="1" applyBorder="1" applyAlignment="1">
      <alignment horizontal="center" vertical="center"/>
    </xf>
    <xf numFmtId="2" fontId="75" fillId="33" borderId="44" xfId="0" applyNumberFormat="1" applyFont="1" applyFill="1" applyBorder="1" applyAlignment="1">
      <alignment horizontal="center" vertical="center"/>
    </xf>
    <xf numFmtId="192" fontId="75" fillId="33" borderId="16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49" fontId="4" fillId="0" borderId="97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9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2" fontId="4" fillId="0" borderId="82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textRotation="90"/>
    </xf>
    <xf numFmtId="0" fontId="4" fillId="0" borderId="100" xfId="0" applyFont="1" applyBorder="1" applyAlignment="1">
      <alignment horizontal="center" textRotation="90"/>
    </xf>
    <xf numFmtId="0" fontId="4" fillId="0" borderId="71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right"/>
    </xf>
    <xf numFmtId="0" fontId="0" fillId="0" borderId="108" xfId="0" applyFont="1" applyBorder="1" applyAlignment="1">
      <alignment horizontal="right"/>
    </xf>
    <xf numFmtId="0" fontId="0" fillId="0" borderId="109" xfId="0" applyFont="1" applyBorder="1" applyAlignment="1">
      <alignment horizontal="right"/>
    </xf>
    <xf numFmtId="0" fontId="1" fillId="0" borderId="11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0" fillId="0" borderId="112" xfId="0" applyBorder="1" applyAlignment="1">
      <alignment/>
    </xf>
    <xf numFmtId="0" fontId="3" fillId="0" borderId="54" xfId="0" applyFont="1" applyBorder="1" applyAlignment="1">
      <alignment horizontal="left" vertical="center" indent="2"/>
    </xf>
    <xf numFmtId="0" fontId="0" fillId="0" borderId="43" xfId="0" applyBorder="1" applyAlignment="1">
      <alignment horizontal="left" indent="2"/>
    </xf>
    <xf numFmtId="0" fontId="3" fillId="0" borderId="113" xfId="0" applyFont="1" applyBorder="1" applyAlignment="1">
      <alignment horizontal="left" vertical="center" indent="2"/>
    </xf>
    <xf numFmtId="0" fontId="0" fillId="0" borderId="114" xfId="0" applyBorder="1" applyAlignment="1">
      <alignment horizontal="left" indent="2"/>
    </xf>
    <xf numFmtId="0" fontId="4" fillId="0" borderId="8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49" fontId="4" fillId="0" borderId="115" xfId="0" applyNumberFormat="1" applyFont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0" fillId="0" borderId="116" xfId="0" applyBorder="1" applyAlignment="1">
      <alignment/>
    </xf>
    <xf numFmtId="0" fontId="26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 vertical="top" wrapText="1"/>
    </xf>
    <xf numFmtId="0" fontId="22" fillId="0" borderId="4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8" fillId="0" borderId="44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6" fillId="0" borderId="0" xfId="45" applyFont="1" applyAlignment="1">
      <alignment horizontal="right"/>
      <protection/>
    </xf>
    <xf numFmtId="0" fontId="17" fillId="0" borderId="0" xfId="45" applyFont="1" applyAlignment="1">
      <alignment horizontal="center" wrapText="1"/>
      <protection/>
    </xf>
    <xf numFmtId="0" fontId="17" fillId="0" borderId="0" xfId="45" applyFont="1" applyBorder="1" applyAlignment="1">
      <alignment horizontal="center" wrapText="1"/>
      <protection/>
    </xf>
    <xf numFmtId="0" fontId="18" fillId="0" borderId="44" xfId="0" applyFont="1" applyBorder="1" applyAlignment="1">
      <alignment horizontal="justify" vertical="center" wrapText="1"/>
    </xf>
    <xf numFmtId="0" fontId="18" fillId="0" borderId="90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35" xfId="0" applyFont="1" applyBorder="1" applyAlignment="1">
      <alignment horizontal="center" vertical="center" wrapText="1"/>
    </xf>
    <xf numFmtId="0" fontId="26" fillId="0" borderId="117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85" xfId="0" applyFont="1" applyBorder="1" applyAlignment="1">
      <alignment horizontal="center" vertical="center" wrapText="1"/>
    </xf>
    <xf numFmtId="0" fontId="26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24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0" fontId="18" fillId="0" borderId="44" xfId="0" applyFont="1" applyBorder="1" applyAlignment="1">
      <alignment horizontal="center" vertical="center" textRotation="90" wrapText="1"/>
    </xf>
    <xf numFmtId="0" fontId="18" fillId="0" borderId="90" xfId="0" applyFont="1" applyBorder="1" applyAlignment="1">
      <alignment horizontal="center" vertical="center" textRotation="90" wrapText="1"/>
    </xf>
    <xf numFmtId="0" fontId="18" fillId="0" borderId="100" xfId="0" applyFont="1" applyBorder="1" applyAlignment="1">
      <alignment horizontal="center" vertical="center" textRotation="90" wrapText="1"/>
    </xf>
    <xf numFmtId="0" fontId="21" fillId="36" borderId="0" xfId="0" applyFont="1" applyFill="1" applyBorder="1" applyAlignment="1">
      <alignment horizontal="center" vertical="top" wrapText="1"/>
    </xf>
    <xf numFmtId="0" fontId="0" fillId="0" borderId="8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2" fillId="0" borderId="100" xfId="0" applyFont="1" applyBorder="1" applyAlignment="1">
      <alignment horizontal="center" vertical="center" wrapText="1"/>
    </xf>
    <xf numFmtId="0" fontId="21" fillId="36" borderId="11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7" fillId="0" borderId="55" xfId="0" applyFont="1" applyBorder="1" applyAlignment="1">
      <alignment horizontal="left" vertical="top" wrapText="1" indent="2"/>
    </xf>
    <xf numFmtId="0" fontId="27" fillId="0" borderId="56" xfId="0" applyFont="1" applyBorder="1" applyAlignment="1">
      <alignment horizontal="left" vertical="top" wrapText="1" indent="2"/>
    </xf>
    <xf numFmtId="0" fontId="27" fillId="0" borderId="57" xfId="0" applyFont="1" applyBorder="1" applyAlignment="1">
      <alignment horizontal="left" vertical="top" wrapText="1" indent="2"/>
    </xf>
    <xf numFmtId="0" fontId="29" fillId="0" borderId="82" xfId="0" applyFont="1" applyBorder="1" applyAlignment="1">
      <alignment vertical="top" wrapText="1"/>
    </xf>
    <xf numFmtId="0" fontId="29" fillId="0" borderId="80" xfId="0" applyFont="1" applyBorder="1" applyAlignment="1">
      <alignment vertical="top" wrapText="1"/>
    </xf>
    <xf numFmtId="0" fontId="29" fillId="0" borderId="82" xfId="0" applyFont="1" applyBorder="1" applyAlignment="1">
      <alignment horizontal="right" vertical="top" wrapText="1"/>
    </xf>
    <xf numFmtId="0" fontId="29" fillId="0" borderId="80" xfId="0" applyFont="1" applyBorder="1" applyAlignment="1">
      <alignment horizontal="right" vertical="top" wrapText="1"/>
    </xf>
    <xf numFmtId="0" fontId="27" fillId="0" borderId="27" xfId="0" applyFont="1" applyBorder="1" applyAlignment="1">
      <alignment horizontal="left" vertical="top" wrapText="1" indent="2"/>
    </xf>
    <xf numFmtId="0" fontId="27" fillId="0" borderId="85" xfId="0" applyFont="1" applyBorder="1" applyAlignment="1">
      <alignment horizontal="left" vertical="top" wrapText="1" indent="2"/>
    </xf>
    <xf numFmtId="0" fontId="27" fillId="0" borderId="96" xfId="0" applyFont="1" applyBorder="1" applyAlignment="1">
      <alignment horizontal="left" vertical="top" wrapText="1" indent="2"/>
    </xf>
    <xf numFmtId="0" fontId="17" fillId="0" borderId="31" xfId="0" applyFont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5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6" sqref="J6"/>
    </sheetView>
  </sheetViews>
  <sheetFormatPr defaultColWidth="8.796875" defaultRowHeight="15"/>
  <cols>
    <col min="1" max="1" width="32.69921875" style="1" customWidth="1"/>
    <col min="2" max="2" width="6.19921875" style="1" customWidth="1"/>
    <col min="3" max="3" width="6.3984375" style="1" customWidth="1"/>
    <col min="4" max="6" width="7.3984375" style="1" customWidth="1"/>
    <col min="7" max="7" width="7.59765625" style="1" customWidth="1"/>
    <col min="8" max="16384" width="8.8984375" style="1" customWidth="1"/>
  </cols>
  <sheetData>
    <row r="1" spans="1:7" ht="15.75">
      <c r="A1" s="301" t="s">
        <v>352</v>
      </c>
      <c r="B1" s="301"/>
      <c r="C1" s="301"/>
      <c r="D1" s="301"/>
      <c r="E1" s="301"/>
      <c r="F1" s="301"/>
      <c r="G1" s="301"/>
    </row>
    <row r="2" spans="1:7" ht="15.75">
      <c r="A2" s="301"/>
      <c r="B2" s="301"/>
      <c r="C2" s="301"/>
      <c r="D2" s="301"/>
      <c r="E2" s="301"/>
      <c r="F2" s="301"/>
      <c r="G2" s="301"/>
    </row>
    <row r="3" spans="1:7" ht="15.75">
      <c r="A3" s="312"/>
      <c r="B3" s="312"/>
      <c r="C3" s="312"/>
      <c r="D3" s="312"/>
      <c r="E3" s="312"/>
      <c r="F3" s="312"/>
      <c r="G3" s="312"/>
    </row>
    <row r="4" spans="1:7" ht="15.75">
      <c r="A4" s="302" t="s">
        <v>29</v>
      </c>
      <c r="B4" s="302"/>
      <c r="C4" s="302"/>
      <c r="D4" s="302"/>
      <c r="E4" s="302"/>
      <c r="F4" s="302"/>
      <c r="G4" s="302"/>
    </row>
    <row r="5" spans="1:7" ht="38.25" customHeight="1" thickBot="1">
      <c r="A5" s="305" t="s">
        <v>310</v>
      </c>
      <c r="B5" s="305"/>
      <c r="C5" s="305"/>
      <c r="D5" s="305"/>
      <c r="E5" s="305"/>
      <c r="F5" s="305"/>
      <c r="G5" s="305"/>
    </row>
    <row r="6" spans="1:7" s="5" customFormat="1" ht="15.75" customHeight="1">
      <c r="A6" s="309" t="s">
        <v>19</v>
      </c>
      <c r="B6" s="303" t="s">
        <v>18</v>
      </c>
      <c r="C6" s="303"/>
      <c r="D6" s="303"/>
      <c r="E6" s="303"/>
      <c r="F6" s="303"/>
      <c r="G6" s="304"/>
    </row>
    <row r="7" spans="1:7" s="5" customFormat="1" ht="15.75" customHeight="1">
      <c r="A7" s="310"/>
      <c r="B7" s="306" t="s">
        <v>30</v>
      </c>
      <c r="C7" s="307"/>
      <c r="D7" s="307"/>
      <c r="E7" s="307"/>
      <c r="F7" s="307"/>
      <c r="G7" s="308"/>
    </row>
    <row r="8" spans="1:8" s="14" customFormat="1" ht="15.75" customHeight="1" thickBot="1">
      <c r="A8" s="311"/>
      <c r="B8" s="11">
        <f>0</f>
        <v>0</v>
      </c>
      <c r="C8" s="11" t="s">
        <v>9</v>
      </c>
      <c r="D8" s="11" t="s">
        <v>10</v>
      </c>
      <c r="E8" s="11" t="s">
        <v>11</v>
      </c>
      <c r="F8" s="11" t="s">
        <v>12</v>
      </c>
      <c r="G8" s="12" t="s">
        <v>28</v>
      </c>
      <c r="H8" s="13"/>
    </row>
    <row r="9" spans="1:7" s="5" customFormat="1" ht="18" customHeight="1" thickTop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15">
        <f aca="true" t="shared" si="0" ref="G9:G27">SUM(B9:F9)</f>
        <v>0</v>
      </c>
    </row>
    <row r="10" spans="1:7" s="5" customFormat="1" ht="18" customHeight="1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6">
        <f t="shared" si="0"/>
        <v>0</v>
      </c>
    </row>
    <row r="11" spans="1:7" s="5" customFormat="1" ht="18" customHeight="1">
      <c r="A11" s="6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6">
        <f t="shared" si="0"/>
        <v>0</v>
      </c>
    </row>
    <row r="12" spans="1:7" s="5" customFormat="1" ht="18" customHeight="1">
      <c r="A12" s="6" t="s">
        <v>25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6">
        <f t="shared" si="0"/>
        <v>0</v>
      </c>
    </row>
    <row r="13" spans="1:7" s="5" customFormat="1" ht="18" customHeight="1">
      <c r="A13" s="6" t="s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6">
        <f t="shared" si="0"/>
        <v>0</v>
      </c>
    </row>
    <row r="14" spans="1:7" s="5" customFormat="1" ht="18" customHeight="1">
      <c r="A14" s="6" t="s">
        <v>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6">
        <f t="shared" si="0"/>
        <v>0</v>
      </c>
    </row>
    <row r="15" spans="1:7" s="5" customFormat="1" ht="18" customHeight="1">
      <c r="A15" s="6" t="s">
        <v>278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16">
        <f t="shared" si="0"/>
        <v>0</v>
      </c>
    </row>
    <row r="16" spans="1:7" s="5" customFormat="1" ht="18" customHeight="1">
      <c r="A16" s="6" t="s">
        <v>22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6">
        <f t="shared" si="0"/>
        <v>0</v>
      </c>
    </row>
    <row r="17" spans="1:7" s="5" customFormat="1" ht="18" customHeight="1">
      <c r="A17" s="6" t="s">
        <v>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6">
        <f t="shared" si="0"/>
        <v>0</v>
      </c>
    </row>
    <row r="18" spans="1:7" s="5" customFormat="1" ht="18" customHeight="1">
      <c r="A18" s="6" t="s">
        <v>5</v>
      </c>
      <c r="B18" s="7">
        <v>0</v>
      </c>
      <c r="C18" s="7">
        <v>0</v>
      </c>
      <c r="D18" s="7">
        <v>0</v>
      </c>
      <c r="E18" s="7">
        <v>3</v>
      </c>
      <c r="F18" s="7">
        <v>4</v>
      </c>
      <c r="G18" s="16">
        <f t="shared" si="0"/>
        <v>7</v>
      </c>
    </row>
    <row r="19" spans="1:7" s="5" customFormat="1" ht="18" customHeight="1">
      <c r="A19" s="6" t="s">
        <v>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6">
        <f t="shared" si="0"/>
        <v>0</v>
      </c>
    </row>
    <row r="20" spans="1:7" s="5" customFormat="1" ht="18" customHeight="1">
      <c r="A20" s="6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16">
        <f t="shared" si="0"/>
        <v>0</v>
      </c>
    </row>
    <row r="21" spans="1:7" s="5" customFormat="1" ht="18" customHeight="1">
      <c r="A21" s="6" t="s">
        <v>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6">
        <f t="shared" si="0"/>
        <v>0</v>
      </c>
    </row>
    <row r="22" spans="1:7" s="5" customFormat="1" ht="18" customHeight="1">
      <c r="A22" s="6" t="s">
        <v>279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6">
        <f t="shared" si="0"/>
        <v>0</v>
      </c>
    </row>
    <row r="23" spans="1:7" s="5" customFormat="1" ht="18" customHeight="1">
      <c r="A23" s="6" t="s">
        <v>15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6">
        <f t="shared" si="0"/>
        <v>0</v>
      </c>
    </row>
    <row r="24" spans="1:7" s="5" customFormat="1" ht="18" customHeight="1">
      <c r="A24" s="6" t="s">
        <v>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6">
        <f t="shared" si="0"/>
        <v>0</v>
      </c>
    </row>
    <row r="25" spans="1:7" s="5" customFormat="1" ht="18" customHeight="1">
      <c r="A25" s="6" t="s">
        <v>16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16">
        <f t="shared" si="0"/>
        <v>0</v>
      </c>
    </row>
    <row r="26" spans="1:7" s="5" customFormat="1" ht="18" customHeight="1">
      <c r="A26" s="6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16">
        <f t="shared" si="0"/>
        <v>0</v>
      </c>
    </row>
    <row r="27" spans="1:7" s="5" customFormat="1" ht="18" customHeight="1" thickBot="1">
      <c r="A27" s="6" t="s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18">
        <f t="shared" si="0"/>
        <v>0</v>
      </c>
    </row>
    <row r="28" spans="1:7" s="5" customFormat="1" ht="18" customHeight="1" thickBot="1" thickTop="1">
      <c r="A28" s="2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4">
        <f>SUM(B28:F28)</f>
        <v>0</v>
      </c>
    </row>
    <row r="29" spans="1:7" ht="21.75" customHeight="1" thickBot="1" thickTop="1">
      <c r="A29" s="10" t="s">
        <v>27</v>
      </c>
      <c r="B29" s="17">
        <f aca="true" t="shared" si="1" ref="B29:G29">SUM(B9:B28)</f>
        <v>0</v>
      </c>
      <c r="C29" s="17">
        <f t="shared" si="1"/>
        <v>0</v>
      </c>
      <c r="D29" s="17">
        <f t="shared" si="1"/>
        <v>0</v>
      </c>
      <c r="E29" s="17">
        <f t="shared" si="1"/>
        <v>3</v>
      </c>
      <c r="F29" s="17">
        <f t="shared" si="1"/>
        <v>4</v>
      </c>
      <c r="G29" s="19">
        <f t="shared" si="1"/>
        <v>7</v>
      </c>
    </row>
    <row r="30" spans="1:7" ht="16.5">
      <c r="A30" s="299" t="s">
        <v>31</v>
      </c>
      <c r="B30" s="300"/>
      <c r="C30" s="300"/>
      <c r="D30" s="300"/>
      <c r="E30" s="300"/>
      <c r="F30" s="300"/>
      <c r="G30" s="300"/>
    </row>
  </sheetData>
  <sheetProtection/>
  <mergeCells count="9">
    <mergeCell ref="A30:G30"/>
    <mergeCell ref="A1:G1"/>
    <mergeCell ref="A2:G2"/>
    <mergeCell ref="A4:G4"/>
    <mergeCell ref="B6:G6"/>
    <mergeCell ref="A5:G5"/>
    <mergeCell ref="B7:G7"/>
    <mergeCell ref="A6:A8"/>
    <mergeCell ref="A3:G3"/>
  </mergeCells>
  <printOptions horizontalCentered="1"/>
  <pageMargins left="0.59" right="0.34" top="0.9055118110236221" bottom="0.5511811023622047" header="0.5118110236220472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22">
      <selection activeCell="J19" sqref="J19"/>
    </sheetView>
  </sheetViews>
  <sheetFormatPr defaultColWidth="8.796875" defaultRowHeight="15"/>
  <cols>
    <col min="1" max="1" width="3.3984375" style="0" customWidth="1"/>
    <col min="2" max="2" width="10.59765625" style="0" customWidth="1"/>
    <col min="3" max="6" width="4.19921875" style="0" customWidth="1"/>
    <col min="7" max="10" width="4.3984375" style="0" customWidth="1"/>
    <col min="11" max="11" width="5.296875" style="0" customWidth="1"/>
    <col min="12" max="15" width="4.3984375" style="0" customWidth="1"/>
  </cols>
  <sheetData>
    <row r="1" spans="1:15" ht="15.75">
      <c r="A1" s="401" t="s">
        <v>354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ht="15.75">
      <c r="A2" s="261" t="s">
        <v>324</v>
      </c>
      <c r="B2" s="262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63"/>
      <c r="O2" s="263"/>
    </row>
    <row r="3" spans="1:15" ht="15.75">
      <c r="A3" s="405" t="s">
        <v>325</v>
      </c>
      <c r="B3" s="406"/>
      <c r="C3" s="406"/>
      <c r="D3" s="406"/>
      <c r="E3" s="406"/>
      <c r="F3" s="406"/>
      <c r="G3" s="406"/>
      <c r="H3" s="406"/>
      <c r="I3" s="406"/>
      <c r="J3" s="406"/>
      <c r="K3" s="402"/>
      <c r="L3" s="402"/>
      <c r="M3" s="402"/>
      <c r="N3" s="402"/>
      <c r="O3" s="402"/>
    </row>
    <row r="4" spans="1:15" ht="15.75">
      <c r="A4" s="396" t="s">
        <v>326</v>
      </c>
      <c r="B4" s="407"/>
      <c r="C4" s="407"/>
      <c r="D4" s="407"/>
      <c r="E4" s="407"/>
      <c r="F4" s="407"/>
      <c r="G4" s="407"/>
      <c r="H4" s="407"/>
      <c r="I4" s="407"/>
      <c r="J4" s="407"/>
      <c r="K4" s="322"/>
      <c r="L4" s="322"/>
      <c r="M4" s="322"/>
      <c r="N4" s="322"/>
      <c r="O4" s="322"/>
    </row>
    <row r="5" spans="1:15" ht="15">
      <c r="A5" s="397" t="s">
        <v>33</v>
      </c>
      <c r="B5" s="397" t="s">
        <v>214</v>
      </c>
      <c r="C5" s="397">
        <v>2004</v>
      </c>
      <c r="D5" s="397">
        <v>2005</v>
      </c>
      <c r="E5" s="403">
        <v>2006</v>
      </c>
      <c r="F5" s="404"/>
      <c r="G5" s="397">
        <v>2007</v>
      </c>
      <c r="H5" s="397">
        <v>2008</v>
      </c>
      <c r="I5" s="397">
        <v>2009</v>
      </c>
      <c r="J5" s="397">
        <v>2010</v>
      </c>
      <c r="K5" s="397">
        <v>2011</v>
      </c>
      <c r="L5" s="397">
        <v>2012</v>
      </c>
      <c r="M5" s="397">
        <v>2013</v>
      </c>
      <c r="N5" s="397">
        <v>2014</v>
      </c>
      <c r="O5" s="397">
        <v>2015</v>
      </c>
    </row>
    <row r="6" spans="1:15" ht="15">
      <c r="A6" s="398"/>
      <c r="B6" s="398"/>
      <c r="C6" s="398"/>
      <c r="D6" s="398"/>
      <c r="E6" s="392" t="s">
        <v>212</v>
      </c>
      <c r="F6" s="392" t="s">
        <v>213</v>
      </c>
      <c r="G6" s="398"/>
      <c r="H6" s="398"/>
      <c r="I6" s="398"/>
      <c r="J6" s="398"/>
      <c r="K6" s="398"/>
      <c r="L6" s="398"/>
      <c r="M6" s="398"/>
      <c r="N6" s="398"/>
      <c r="O6" s="398"/>
    </row>
    <row r="7" spans="1:15" ht="64.5" customHeight="1" thickBot="1">
      <c r="A7" s="399"/>
      <c r="B7" s="399"/>
      <c r="C7" s="399"/>
      <c r="D7" s="399"/>
      <c r="E7" s="400"/>
      <c r="F7" s="400"/>
      <c r="G7" s="399"/>
      <c r="H7" s="399"/>
      <c r="I7" s="399"/>
      <c r="J7" s="399"/>
      <c r="K7" s="399"/>
      <c r="L7" s="399"/>
      <c r="M7" s="399"/>
      <c r="N7" s="399"/>
      <c r="O7" s="399"/>
    </row>
    <row r="8" spans="1:15" ht="44.25" customHeight="1" thickTop="1">
      <c r="A8" s="165" t="s">
        <v>215</v>
      </c>
      <c r="B8" s="155" t="s">
        <v>216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3">
        <v>0</v>
      </c>
      <c r="J8" s="173">
        <v>0</v>
      </c>
      <c r="K8" s="173">
        <v>1</v>
      </c>
      <c r="L8" s="173">
        <v>0</v>
      </c>
      <c r="M8" s="173">
        <v>0</v>
      </c>
      <c r="N8" s="173">
        <v>0</v>
      </c>
      <c r="O8" s="173">
        <v>0</v>
      </c>
    </row>
    <row r="9" spans="1:15" ht="68.25" customHeight="1">
      <c r="A9" s="168" t="s">
        <v>217</v>
      </c>
      <c r="B9" s="158" t="s">
        <v>218</v>
      </c>
      <c r="C9" s="174">
        <v>0</v>
      </c>
      <c r="D9" s="174">
        <v>0</v>
      </c>
      <c r="E9" s="174">
        <v>1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</row>
    <row r="10" spans="1:15" ht="67.5" customHeight="1">
      <c r="A10" s="168" t="s">
        <v>219</v>
      </c>
      <c r="B10" s="158" t="s">
        <v>220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</row>
    <row r="11" spans="1:15" ht="71.25" customHeight="1">
      <c r="A11" s="168" t="s">
        <v>221</v>
      </c>
      <c r="B11" s="158" t="s">
        <v>222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1</v>
      </c>
      <c r="I11" s="174">
        <v>0</v>
      </c>
      <c r="J11" s="174">
        <v>1</v>
      </c>
      <c r="K11" s="174">
        <v>0</v>
      </c>
      <c r="L11" s="174">
        <v>0</v>
      </c>
      <c r="M11" s="174">
        <v>0</v>
      </c>
      <c r="N11" s="174">
        <v>0</v>
      </c>
      <c r="O11" s="174">
        <v>0</v>
      </c>
    </row>
    <row r="12" spans="1:15" ht="103.5" customHeight="1">
      <c r="A12" s="168" t="s">
        <v>223</v>
      </c>
      <c r="B12" s="158" t="s">
        <v>224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</row>
    <row r="13" spans="1:15" ht="42" customHeight="1">
      <c r="A13" s="168" t="s">
        <v>225</v>
      </c>
      <c r="B13" s="158" t="s">
        <v>226</v>
      </c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</row>
    <row r="14" spans="1:15" ht="77.25" customHeight="1">
      <c r="A14" s="168" t="s">
        <v>227</v>
      </c>
      <c r="B14" s="158" t="s">
        <v>228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2</v>
      </c>
      <c r="J14" s="174">
        <v>0</v>
      </c>
      <c r="K14" s="174">
        <v>0</v>
      </c>
      <c r="L14" s="174">
        <v>0</v>
      </c>
      <c r="M14" s="174">
        <v>2</v>
      </c>
      <c r="N14" s="174">
        <v>0</v>
      </c>
      <c r="O14" s="174">
        <v>0</v>
      </c>
    </row>
    <row r="15" spans="1:15" ht="65.25" customHeight="1">
      <c r="A15" s="265"/>
      <c r="B15" s="265" t="s">
        <v>244</v>
      </c>
      <c r="C15" s="267">
        <f aca="true" t="shared" si="0" ref="C15:J15">SUM(C8:C14)</f>
        <v>0</v>
      </c>
      <c r="D15" s="267">
        <f t="shared" si="0"/>
        <v>0</v>
      </c>
      <c r="E15" s="267">
        <f t="shared" si="0"/>
        <v>1</v>
      </c>
      <c r="F15" s="267">
        <f t="shared" si="0"/>
        <v>0</v>
      </c>
      <c r="G15" s="267">
        <f t="shared" si="0"/>
        <v>0</v>
      </c>
      <c r="H15" s="267">
        <f t="shared" si="0"/>
        <v>1</v>
      </c>
      <c r="I15" s="267">
        <f>SUM(I8:I14)</f>
        <v>2</v>
      </c>
      <c r="J15" s="267">
        <f t="shared" si="0"/>
        <v>1</v>
      </c>
      <c r="K15" s="267">
        <f>SUM(K8:K14)</f>
        <v>1</v>
      </c>
      <c r="L15" s="267">
        <f>SUM(L8:L14)</f>
        <v>0</v>
      </c>
      <c r="M15" s="267">
        <f>SUM(M8:M14)</f>
        <v>2</v>
      </c>
      <c r="N15" s="267">
        <f>SUM(N8:N14)</f>
        <v>0</v>
      </c>
      <c r="O15" s="267">
        <f>SUM(O8:O14)</f>
        <v>0</v>
      </c>
    </row>
    <row r="16" spans="1:15" ht="65.25" customHeight="1">
      <c r="A16" s="386" t="s">
        <v>33</v>
      </c>
      <c r="B16" s="386" t="s">
        <v>214</v>
      </c>
      <c r="C16" s="386">
        <v>2004</v>
      </c>
      <c r="D16" s="386">
        <v>2005</v>
      </c>
      <c r="E16" s="386">
        <v>2006</v>
      </c>
      <c r="F16" s="386"/>
      <c r="G16" s="386">
        <v>2007</v>
      </c>
      <c r="H16" s="386">
        <v>2008</v>
      </c>
      <c r="I16" s="386">
        <v>2009</v>
      </c>
      <c r="J16" s="386">
        <v>2010</v>
      </c>
      <c r="K16" s="386">
        <v>2011</v>
      </c>
      <c r="L16" s="386">
        <v>2012</v>
      </c>
      <c r="M16" s="386">
        <v>2013</v>
      </c>
      <c r="N16" s="386">
        <v>2014</v>
      </c>
      <c r="O16" s="386">
        <v>2015</v>
      </c>
    </row>
    <row r="17" spans="1:15" ht="13.5" customHeight="1">
      <c r="A17" s="386"/>
      <c r="B17" s="386"/>
      <c r="C17" s="386"/>
      <c r="D17" s="386"/>
      <c r="E17" s="408" t="s">
        <v>212</v>
      </c>
      <c r="F17" s="408" t="s">
        <v>213</v>
      </c>
      <c r="G17" s="386"/>
      <c r="H17" s="386"/>
      <c r="I17" s="386"/>
      <c r="J17" s="386"/>
      <c r="K17" s="386"/>
      <c r="L17" s="386"/>
      <c r="M17" s="386"/>
      <c r="N17" s="386"/>
      <c r="O17" s="386"/>
    </row>
    <row r="18" spans="1:15" ht="26.25" customHeight="1">
      <c r="A18" s="386"/>
      <c r="B18" s="386"/>
      <c r="C18" s="386"/>
      <c r="D18" s="386"/>
      <c r="E18" s="409"/>
      <c r="F18" s="409"/>
      <c r="G18" s="386"/>
      <c r="H18" s="386"/>
      <c r="I18" s="386"/>
      <c r="J18" s="386"/>
      <c r="K18" s="386"/>
      <c r="L18" s="386"/>
      <c r="M18" s="386"/>
      <c r="N18" s="386"/>
      <c r="O18" s="386"/>
    </row>
    <row r="19" spans="1:15" ht="91.5" customHeight="1">
      <c r="A19" s="165" t="s">
        <v>233</v>
      </c>
      <c r="B19" s="155" t="s">
        <v>264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</row>
    <row r="20" spans="1:15" ht="81.75" customHeight="1">
      <c r="A20" s="265"/>
      <c r="B20" s="265" t="s">
        <v>262</v>
      </c>
      <c r="C20" s="266">
        <f aca="true" t="shared" si="1" ref="C20:J20">SUM(C17:C19)</f>
        <v>0</v>
      </c>
      <c r="D20" s="266">
        <f t="shared" si="1"/>
        <v>0</v>
      </c>
      <c r="E20" s="266">
        <f t="shared" si="1"/>
        <v>0</v>
      </c>
      <c r="F20" s="266">
        <f t="shared" si="1"/>
        <v>0</v>
      </c>
      <c r="G20" s="266">
        <f t="shared" si="1"/>
        <v>0</v>
      </c>
      <c r="H20" s="266">
        <f t="shared" si="1"/>
        <v>0</v>
      </c>
      <c r="I20" s="267">
        <f>SUM(I17:I19)</f>
        <v>0</v>
      </c>
      <c r="J20" s="267">
        <f t="shared" si="1"/>
        <v>0</v>
      </c>
      <c r="K20" s="267">
        <f>SUM(K17:K19)</f>
        <v>0</v>
      </c>
      <c r="L20" s="267">
        <f>SUM(L17:L19)</f>
        <v>0</v>
      </c>
      <c r="M20" s="267">
        <f>SUM(M17:M19)</f>
        <v>0</v>
      </c>
      <c r="N20" s="267">
        <f>SUM(N17:N19)</f>
        <v>0</v>
      </c>
      <c r="O20" s="267">
        <f>SUM(O17:O19)</f>
        <v>0</v>
      </c>
    </row>
    <row r="21" spans="1:15" ht="93" customHeight="1">
      <c r="A21" s="168" t="s">
        <v>235</v>
      </c>
      <c r="B21" s="158" t="s">
        <v>236</v>
      </c>
      <c r="C21" s="174">
        <v>0</v>
      </c>
      <c r="D21" s="174">
        <v>0</v>
      </c>
      <c r="E21" s="174">
        <v>0</v>
      </c>
      <c r="F21" s="174">
        <v>1</v>
      </c>
      <c r="G21" s="174">
        <v>0</v>
      </c>
      <c r="H21" s="174">
        <v>0</v>
      </c>
      <c r="I21" s="174">
        <v>1</v>
      </c>
      <c r="J21" s="174">
        <v>0</v>
      </c>
      <c r="K21" s="174">
        <v>0</v>
      </c>
      <c r="L21" s="174">
        <v>1</v>
      </c>
      <c r="M21" s="174">
        <v>0</v>
      </c>
      <c r="N21" s="174">
        <v>0</v>
      </c>
      <c r="O21" s="174">
        <v>0</v>
      </c>
    </row>
    <row r="22" spans="1:15" ht="69.75" customHeight="1">
      <c r="A22" s="168" t="s">
        <v>237</v>
      </c>
      <c r="B22" s="158" t="s">
        <v>238</v>
      </c>
      <c r="C22" s="174">
        <v>0</v>
      </c>
      <c r="D22" s="174">
        <v>0</v>
      </c>
      <c r="E22" s="174">
        <v>0</v>
      </c>
      <c r="F22" s="174">
        <v>0</v>
      </c>
      <c r="G22" s="174">
        <v>3</v>
      </c>
      <c r="H22" s="174">
        <v>2</v>
      </c>
      <c r="I22" s="174">
        <v>8</v>
      </c>
      <c r="J22" s="174">
        <v>4</v>
      </c>
      <c r="K22" s="174">
        <v>5</v>
      </c>
      <c r="L22" s="174">
        <v>2</v>
      </c>
      <c r="M22" s="174">
        <v>0</v>
      </c>
      <c r="N22" s="174">
        <v>1</v>
      </c>
      <c r="O22" s="174">
        <v>0</v>
      </c>
    </row>
    <row r="23" spans="1:15" ht="51.75" customHeight="1">
      <c r="A23" s="168" t="s">
        <v>239</v>
      </c>
      <c r="B23" s="158" t="s">
        <v>240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</row>
    <row r="24" spans="1:15" ht="31.5" customHeight="1">
      <c r="A24" s="168" t="s">
        <v>241</v>
      </c>
      <c r="B24" s="158" t="s">
        <v>242</v>
      </c>
      <c r="C24" s="174">
        <v>0</v>
      </c>
      <c r="D24" s="174">
        <v>0</v>
      </c>
      <c r="E24" s="174">
        <v>0</v>
      </c>
      <c r="F24" s="174">
        <v>0</v>
      </c>
      <c r="G24" s="174">
        <v>2</v>
      </c>
      <c r="H24" s="174">
        <v>1</v>
      </c>
      <c r="I24" s="174">
        <v>2</v>
      </c>
      <c r="J24" s="174">
        <v>1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</row>
    <row r="25" spans="1:15" ht="39" thickBot="1">
      <c r="A25" s="268"/>
      <c r="B25" s="268" t="s">
        <v>243</v>
      </c>
      <c r="C25" s="269">
        <f aca="true" t="shared" si="2" ref="C25:J25">SUM(C21:C24)</f>
        <v>0</v>
      </c>
      <c r="D25" s="269">
        <f t="shared" si="2"/>
        <v>0</v>
      </c>
      <c r="E25" s="269">
        <f t="shared" si="2"/>
        <v>0</v>
      </c>
      <c r="F25" s="269">
        <f t="shared" si="2"/>
        <v>1</v>
      </c>
      <c r="G25" s="269">
        <f t="shared" si="2"/>
        <v>5</v>
      </c>
      <c r="H25" s="269">
        <f t="shared" si="2"/>
        <v>3</v>
      </c>
      <c r="I25" s="269">
        <f>SUM(I21:I24)</f>
        <v>11</v>
      </c>
      <c r="J25" s="269">
        <f t="shared" si="2"/>
        <v>5</v>
      </c>
      <c r="K25" s="269">
        <f>SUM(K21:K24)</f>
        <v>5</v>
      </c>
      <c r="L25" s="269">
        <f>SUM(L21:L24)</f>
        <v>3</v>
      </c>
      <c r="M25" s="269">
        <f>SUM(M21:M24)</f>
        <v>0</v>
      </c>
      <c r="N25" s="269">
        <f>SUM(N21:N24)</f>
        <v>1</v>
      </c>
      <c r="O25" s="269">
        <f>SUM(O21:O24)</f>
        <v>0</v>
      </c>
    </row>
    <row r="26" spans="1:15" ht="15.75" thickTop="1">
      <c r="A26" s="270"/>
      <c r="B26" s="270" t="s">
        <v>209</v>
      </c>
      <c r="C26" s="271">
        <f aca="true" t="shared" si="3" ref="C26:J26">C15+C20+C25</f>
        <v>0</v>
      </c>
      <c r="D26" s="271">
        <f t="shared" si="3"/>
        <v>0</v>
      </c>
      <c r="E26" s="271">
        <f t="shared" si="3"/>
        <v>1</v>
      </c>
      <c r="F26" s="271">
        <f t="shared" si="3"/>
        <v>1</v>
      </c>
      <c r="G26" s="271">
        <f t="shared" si="3"/>
        <v>5</v>
      </c>
      <c r="H26" s="271">
        <f t="shared" si="3"/>
        <v>4</v>
      </c>
      <c r="I26" s="271">
        <f>I15+I20+I25</f>
        <v>13</v>
      </c>
      <c r="J26" s="271">
        <f t="shared" si="3"/>
        <v>6</v>
      </c>
      <c r="K26" s="271">
        <f>K15+K20+K25</f>
        <v>6</v>
      </c>
      <c r="L26" s="271">
        <f>L15+L20+L25</f>
        <v>3</v>
      </c>
      <c r="M26" s="271">
        <f>M15+M20+M25</f>
        <v>2</v>
      </c>
      <c r="N26" s="271">
        <f>N15+N20+N25</f>
        <v>1</v>
      </c>
      <c r="O26" s="271">
        <f>O15+O20+O25</f>
        <v>0</v>
      </c>
    </row>
    <row r="27" spans="1:15" ht="15" customHeight="1">
      <c r="A27" s="401" t="s">
        <v>263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1"/>
      <c r="L27" s="411"/>
      <c r="M27" s="411"/>
      <c r="N27" s="411"/>
      <c r="O27" s="411"/>
    </row>
    <row r="28" spans="1:15" ht="15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</row>
  </sheetData>
  <sheetProtection/>
  <mergeCells count="36">
    <mergeCell ref="E17:E18"/>
    <mergeCell ref="F17:F18"/>
    <mergeCell ref="A27:O27"/>
    <mergeCell ref="J16:J18"/>
    <mergeCell ref="K16:K18"/>
    <mergeCell ref="L16:L18"/>
    <mergeCell ref="M16:M18"/>
    <mergeCell ref="N16:N18"/>
    <mergeCell ref="O16:O18"/>
    <mergeCell ref="A3:O3"/>
    <mergeCell ref="A4:O4"/>
    <mergeCell ref="E16:F16"/>
    <mergeCell ref="A16:A18"/>
    <mergeCell ref="B16:B18"/>
    <mergeCell ref="C16:C18"/>
    <mergeCell ref="D16:D18"/>
    <mergeCell ref="G16:G18"/>
    <mergeCell ref="H16:H18"/>
    <mergeCell ref="I16:I18"/>
    <mergeCell ref="A1:O1"/>
    <mergeCell ref="E5:F5"/>
    <mergeCell ref="G5:G7"/>
    <mergeCell ref="H5:H7"/>
    <mergeCell ref="I5:I7"/>
    <mergeCell ref="A5:A7"/>
    <mergeCell ref="B5:B7"/>
    <mergeCell ref="C5:C7"/>
    <mergeCell ref="D5:D7"/>
    <mergeCell ref="O5:O7"/>
    <mergeCell ref="N5:N7"/>
    <mergeCell ref="L5:L7"/>
    <mergeCell ref="J5:J7"/>
    <mergeCell ref="E6:E7"/>
    <mergeCell ref="F6:F7"/>
    <mergeCell ref="K5:K7"/>
    <mergeCell ref="M5:M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21" sqref="D21"/>
    </sheetView>
  </sheetViews>
  <sheetFormatPr defaultColWidth="8.796875" defaultRowHeight="15"/>
  <cols>
    <col min="3" max="3" width="9.3984375" style="0" customWidth="1"/>
  </cols>
  <sheetData>
    <row r="1" spans="1:11" ht="15.75">
      <c r="A1" s="412" t="s">
        <v>296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5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15.75" thickBo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54" thickBot="1" thickTop="1">
      <c r="A4" s="246" t="s">
        <v>297</v>
      </c>
      <c r="B4" s="247" t="s">
        <v>298</v>
      </c>
      <c r="C4" s="248" t="s">
        <v>299</v>
      </c>
      <c r="D4" s="247" t="s">
        <v>300</v>
      </c>
      <c r="E4" s="247" t="s">
        <v>301</v>
      </c>
      <c r="F4" s="247" t="s">
        <v>302</v>
      </c>
      <c r="G4" s="247" t="s">
        <v>303</v>
      </c>
      <c r="H4" s="247" t="s">
        <v>304</v>
      </c>
      <c r="I4" s="247" t="s">
        <v>305</v>
      </c>
      <c r="J4" s="247" t="s">
        <v>306</v>
      </c>
      <c r="K4" s="246" t="s">
        <v>307</v>
      </c>
    </row>
    <row r="5" spans="1:11" ht="16.5" thickBot="1" thickTop="1">
      <c r="A5" s="249">
        <v>2013</v>
      </c>
      <c r="B5" s="250">
        <v>4473</v>
      </c>
      <c r="C5" s="250">
        <v>36</v>
      </c>
      <c r="D5" s="250">
        <v>936</v>
      </c>
      <c r="E5" s="251">
        <v>0.8</v>
      </c>
      <c r="F5" s="251">
        <f>(D5*100)/(B5*365)</f>
        <v>0.05733028306827265</v>
      </c>
      <c r="G5" s="251">
        <v>26</v>
      </c>
      <c r="H5" s="252">
        <v>2.56</v>
      </c>
      <c r="I5" s="253">
        <v>0</v>
      </c>
      <c r="J5" s="251">
        <v>0</v>
      </c>
      <c r="K5" s="250">
        <v>0</v>
      </c>
    </row>
    <row r="6" spans="1:11" ht="16.5" thickBot="1" thickTop="1">
      <c r="A6" s="282">
        <v>2014</v>
      </c>
      <c r="B6" s="283">
        <v>4516</v>
      </c>
      <c r="C6" s="283">
        <v>28</v>
      </c>
      <c r="D6" s="283">
        <v>1087</v>
      </c>
      <c r="E6" s="284">
        <v>0.62</v>
      </c>
      <c r="F6" s="284">
        <f>(D6*100)/(B6*365)</f>
        <v>0.0659451326789376</v>
      </c>
      <c r="G6" s="284">
        <v>38.82</v>
      </c>
      <c r="H6" s="285">
        <v>2.98</v>
      </c>
      <c r="I6" s="286">
        <v>0</v>
      </c>
      <c r="J6" s="284">
        <v>0</v>
      </c>
      <c r="K6" s="283">
        <v>0</v>
      </c>
    </row>
    <row r="7" spans="1:11" ht="16.5" thickBot="1" thickTop="1">
      <c r="A7" s="249">
        <v>2015</v>
      </c>
      <c r="B7" s="250">
        <v>4494</v>
      </c>
      <c r="C7" s="250">
        <v>30</v>
      </c>
      <c r="D7" s="250">
        <v>923</v>
      </c>
      <c r="E7" s="251">
        <v>0.66</v>
      </c>
      <c r="F7" s="251">
        <f>(D7*100)/(B7*365)</f>
        <v>0.05626985143052228</v>
      </c>
      <c r="G7" s="251">
        <v>30.77</v>
      </c>
      <c r="H7" s="252">
        <f>(E7*100)/(B7*365)</f>
        <v>4.023629679755656E-05</v>
      </c>
      <c r="I7" s="253">
        <v>0</v>
      </c>
      <c r="J7" s="251">
        <v>0</v>
      </c>
      <c r="K7" s="250">
        <v>1</v>
      </c>
    </row>
    <row r="8" spans="1:2" ht="15.75" thickTop="1">
      <c r="A8" s="233"/>
      <c r="B8" s="233"/>
    </row>
  </sheetData>
  <sheetProtection/>
  <mergeCells count="2">
    <mergeCell ref="A1:K1"/>
    <mergeCell ref="A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P41" sqref="P41"/>
    </sheetView>
  </sheetViews>
  <sheetFormatPr defaultColWidth="8.796875" defaultRowHeight="15"/>
  <cols>
    <col min="1" max="1" width="3.296875" style="0" customWidth="1"/>
    <col min="2" max="2" width="23.296875" style="0" customWidth="1"/>
    <col min="3" max="10" width="4.796875" style="0" customWidth="1"/>
    <col min="11" max="12" width="5.3984375" style="0" customWidth="1"/>
    <col min="13" max="15" width="5.19921875" style="0" customWidth="1"/>
  </cols>
  <sheetData>
    <row r="1" spans="1:15" ht="15.75">
      <c r="A1" s="302" t="s">
        <v>245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39" customHeight="1">
      <c r="A2" s="423" t="s">
        <v>316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15" customHeight="1">
      <c r="A3" s="397" t="s">
        <v>33</v>
      </c>
      <c r="B3" s="415" t="s">
        <v>246</v>
      </c>
      <c r="C3" s="403" t="s">
        <v>247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04"/>
    </row>
    <row r="4" spans="1:15" ht="15">
      <c r="A4" s="398"/>
      <c r="B4" s="416"/>
      <c r="C4" s="397">
        <v>2004</v>
      </c>
      <c r="D4" s="397">
        <v>2005</v>
      </c>
      <c r="E4" s="403">
        <v>2006</v>
      </c>
      <c r="F4" s="404"/>
      <c r="G4" s="397">
        <v>2007</v>
      </c>
      <c r="H4" s="397">
        <v>2008</v>
      </c>
      <c r="I4" s="397">
        <v>2009</v>
      </c>
      <c r="J4" s="397">
        <v>2010</v>
      </c>
      <c r="K4" s="397">
        <v>2011</v>
      </c>
      <c r="L4" s="397">
        <v>2012</v>
      </c>
      <c r="M4" s="397">
        <v>2013</v>
      </c>
      <c r="N4" s="397">
        <v>2014</v>
      </c>
      <c r="O4" s="397">
        <v>2015</v>
      </c>
    </row>
    <row r="5" spans="1:15" ht="15" customHeight="1">
      <c r="A5" s="398"/>
      <c r="B5" s="416"/>
      <c r="C5" s="398"/>
      <c r="D5" s="398"/>
      <c r="E5" s="392" t="s">
        <v>212</v>
      </c>
      <c r="F5" s="392" t="s">
        <v>213</v>
      </c>
      <c r="G5" s="398"/>
      <c r="H5" s="398"/>
      <c r="I5" s="398"/>
      <c r="J5" s="398"/>
      <c r="K5" s="398"/>
      <c r="L5" s="398"/>
      <c r="M5" s="398"/>
      <c r="N5" s="398"/>
      <c r="O5" s="398"/>
    </row>
    <row r="6" spans="1:15" ht="15">
      <c r="A6" s="418"/>
      <c r="B6" s="417"/>
      <c r="C6" s="418"/>
      <c r="D6" s="418"/>
      <c r="E6" s="421"/>
      <c r="F6" s="421"/>
      <c r="G6" s="418"/>
      <c r="H6" s="418"/>
      <c r="I6" s="418"/>
      <c r="J6" s="418"/>
      <c r="K6" s="418"/>
      <c r="L6" s="418"/>
      <c r="M6" s="418"/>
      <c r="N6" s="418"/>
      <c r="O6" s="418"/>
    </row>
    <row r="7" spans="1:15" ht="15">
      <c r="A7" s="154" t="s">
        <v>188</v>
      </c>
      <c r="B7" s="175" t="s">
        <v>189</v>
      </c>
      <c r="C7" s="154">
        <v>0</v>
      </c>
      <c r="D7" s="154">
        <v>5</v>
      </c>
      <c r="E7" s="154">
        <v>3</v>
      </c>
      <c r="F7" s="154">
        <v>1</v>
      </c>
      <c r="G7" s="154">
        <v>4</v>
      </c>
      <c r="H7" s="154">
        <v>11</v>
      </c>
      <c r="I7" s="176">
        <v>4</v>
      </c>
      <c r="J7" s="176">
        <v>9</v>
      </c>
      <c r="K7" s="176">
        <v>6</v>
      </c>
      <c r="L7" s="176">
        <v>4</v>
      </c>
      <c r="M7" s="176">
        <v>4</v>
      </c>
      <c r="N7" s="176">
        <v>3</v>
      </c>
      <c r="O7" s="234">
        <v>4</v>
      </c>
    </row>
    <row r="8" spans="1:15" ht="25.5">
      <c r="A8" s="157" t="s">
        <v>190</v>
      </c>
      <c r="B8" s="177" t="s">
        <v>191</v>
      </c>
      <c r="C8" s="174">
        <v>0</v>
      </c>
      <c r="D8" s="174">
        <v>9</v>
      </c>
      <c r="E8" s="174">
        <v>1</v>
      </c>
      <c r="F8" s="174">
        <v>2</v>
      </c>
      <c r="G8" s="174">
        <v>5</v>
      </c>
      <c r="H8" s="174">
        <v>2</v>
      </c>
      <c r="I8" s="174">
        <v>1</v>
      </c>
      <c r="J8" s="174">
        <v>2</v>
      </c>
      <c r="K8" s="174">
        <v>2</v>
      </c>
      <c r="L8" s="174">
        <v>1</v>
      </c>
      <c r="M8" s="174">
        <v>1</v>
      </c>
      <c r="N8" s="174">
        <v>1</v>
      </c>
      <c r="O8" s="235">
        <v>7</v>
      </c>
    </row>
    <row r="9" spans="1:15" ht="25.5">
      <c r="A9" s="157" t="s">
        <v>32</v>
      </c>
      <c r="B9" s="177" t="s">
        <v>192</v>
      </c>
      <c r="C9" s="174">
        <v>32</v>
      </c>
      <c r="D9" s="174">
        <v>38</v>
      </c>
      <c r="E9" s="174">
        <v>12</v>
      </c>
      <c r="F9" s="174">
        <v>9</v>
      </c>
      <c r="G9" s="174">
        <v>25</v>
      </c>
      <c r="H9" s="174">
        <v>26</v>
      </c>
      <c r="I9" s="174">
        <v>23</v>
      </c>
      <c r="J9" s="174">
        <v>18</v>
      </c>
      <c r="K9" s="174">
        <v>20</v>
      </c>
      <c r="L9" s="174">
        <v>18</v>
      </c>
      <c r="M9" s="174">
        <v>12</v>
      </c>
      <c r="N9" s="174">
        <v>18</v>
      </c>
      <c r="O9" s="235">
        <v>28</v>
      </c>
    </row>
    <row r="10" spans="1:15" ht="25.5">
      <c r="A10" s="157" t="s">
        <v>193</v>
      </c>
      <c r="B10" s="177" t="s">
        <v>249</v>
      </c>
      <c r="C10" s="159">
        <v>0</v>
      </c>
      <c r="D10" s="159">
        <v>62</v>
      </c>
      <c r="E10" s="159">
        <v>34</v>
      </c>
      <c r="F10" s="159">
        <v>19</v>
      </c>
      <c r="G10" s="159">
        <v>41</v>
      </c>
      <c r="H10" s="159">
        <v>27</v>
      </c>
      <c r="I10" s="159">
        <v>26</v>
      </c>
      <c r="J10" s="159">
        <v>34</v>
      </c>
      <c r="K10" s="159">
        <v>22</v>
      </c>
      <c r="L10" s="159">
        <v>29</v>
      </c>
      <c r="M10" s="159">
        <v>29</v>
      </c>
      <c r="N10" s="159">
        <v>22</v>
      </c>
      <c r="O10" s="236">
        <v>34</v>
      </c>
    </row>
    <row r="11" spans="1:15" ht="15">
      <c r="A11" s="157" t="s">
        <v>195</v>
      </c>
      <c r="B11" s="177" t="s">
        <v>196</v>
      </c>
      <c r="C11" s="157">
        <v>0</v>
      </c>
      <c r="D11" s="157">
        <v>93</v>
      </c>
      <c r="E11" s="157">
        <v>90</v>
      </c>
      <c r="F11" s="157">
        <v>63</v>
      </c>
      <c r="G11" s="157">
        <v>99</v>
      </c>
      <c r="H11" s="157">
        <v>104</v>
      </c>
      <c r="I11" s="179">
        <v>74</v>
      </c>
      <c r="J11" s="179">
        <v>75</v>
      </c>
      <c r="K11" s="179">
        <v>95</v>
      </c>
      <c r="L11" s="179">
        <v>93</v>
      </c>
      <c r="M11" s="179">
        <v>115</v>
      </c>
      <c r="N11" s="179">
        <v>80</v>
      </c>
      <c r="O11" s="237">
        <v>101</v>
      </c>
    </row>
    <row r="12" spans="1:15" ht="25.5">
      <c r="A12" s="157" t="s">
        <v>197</v>
      </c>
      <c r="B12" s="177" t="s">
        <v>198</v>
      </c>
      <c r="C12" s="159">
        <v>100</v>
      </c>
      <c r="D12" s="159">
        <v>32</v>
      </c>
      <c r="E12" s="159">
        <v>14</v>
      </c>
      <c r="F12" s="159">
        <v>19</v>
      </c>
      <c r="G12" s="159">
        <v>30</v>
      </c>
      <c r="H12" s="159">
        <v>41</v>
      </c>
      <c r="I12" s="159">
        <v>46</v>
      </c>
      <c r="J12" s="159">
        <v>28</v>
      </c>
      <c r="K12" s="159">
        <v>22</v>
      </c>
      <c r="L12" s="159">
        <v>32</v>
      </c>
      <c r="M12" s="159">
        <v>30</v>
      </c>
      <c r="N12" s="159">
        <v>47</v>
      </c>
      <c r="O12" s="236">
        <v>47</v>
      </c>
    </row>
    <row r="13" spans="1:15" ht="25.5">
      <c r="A13" s="157" t="s">
        <v>199</v>
      </c>
      <c r="B13" s="177" t="s">
        <v>250</v>
      </c>
      <c r="C13" s="159">
        <v>20</v>
      </c>
      <c r="D13" s="159">
        <v>17</v>
      </c>
      <c r="E13" s="159">
        <v>9</v>
      </c>
      <c r="F13" s="159">
        <v>4</v>
      </c>
      <c r="G13" s="159">
        <v>15</v>
      </c>
      <c r="H13" s="159">
        <v>16</v>
      </c>
      <c r="I13" s="159">
        <v>12</v>
      </c>
      <c r="J13" s="159">
        <v>22</v>
      </c>
      <c r="K13" s="159">
        <v>20</v>
      </c>
      <c r="L13" s="159">
        <v>19</v>
      </c>
      <c r="M13" s="159">
        <v>17</v>
      </c>
      <c r="N13" s="159">
        <v>17</v>
      </c>
      <c r="O13" s="236">
        <v>15</v>
      </c>
    </row>
    <row r="14" spans="1:15" ht="25.5">
      <c r="A14" s="157" t="s">
        <v>201</v>
      </c>
      <c r="B14" s="177" t="s">
        <v>202</v>
      </c>
      <c r="C14" s="159">
        <v>0</v>
      </c>
      <c r="D14" s="159">
        <v>2</v>
      </c>
      <c r="E14" s="159">
        <v>0</v>
      </c>
      <c r="F14" s="159">
        <v>2</v>
      </c>
      <c r="G14" s="159">
        <v>2</v>
      </c>
      <c r="H14" s="159">
        <v>0</v>
      </c>
      <c r="I14" s="159">
        <v>0</v>
      </c>
      <c r="J14" s="159">
        <v>1</v>
      </c>
      <c r="K14" s="159">
        <v>2</v>
      </c>
      <c r="L14" s="159">
        <v>2</v>
      </c>
      <c r="M14" s="159">
        <v>0</v>
      </c>
      <c r="N14" s="159">
        <v>0</v>
      </c>
      <c r="O14" s="236">
        <v>2</v>
      </c>
    </row>
    <row r="15" spans="1:15" ht="15">
      <c r="A15" s="157" t="s">
        <v>203</v>
      </c>
      <c r="B15" s="177" t="s">
        <v>204</v>
      </c>
      <c r="C15" s="157">
        <v>0</v>
      </c>
      <c r="D15" s="157">
        <v>0</v>
      </c>
      <c r="E15" s="157">
        <v>3</v>
      </c>
      <c r="F15" s="157">
        <v>0</v>
      </c>
      <c r="G15" s="157">
        <v>0</v>
      </c>
      <c r="H15" s="157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237">
        <v>0</v>
      </c>
    </row>
    <row r="16" spans="1:15" ht="15">
      <c r="A16" s="157" t="s">
        <v>205</v>
      </c>
      <c r="B16" s="177" t="s">
        <v>206</v>
      </c>
      <c r="C16" s="157">
        <v>25</v>
      </c>
      <c r="D16" s="157">
        <v>8</v>
      </c>
      <c r="E16" s="157">
        <v>4</v>
      </c>
      <c r="F16" s="157">
        <v>1</v>
      </c>
      <c r="G16" s="157">
        <v>4</v>
      </c>
      <c r="H16" s="157">
        <v>7</v>
      </c>
      <c r="I16" s="179">
        <v>9</v>
      </c>
      <c r="J16" s="179">
        <v>6</v>
      </c>
      <c r="K16" s="179">
        <v>2</v>
      </c>
      <c r="L16" s="179">
        <v>0</v>
      </c>
      <c r="M16" s="179">
        <v>1</v>
      </c>
      <c r="N16" s="179">
        <v>3</v>
      </c>
      <c r="O16" s="237">
        <v>2</v>
      </c>
    </row>
    <row r="17" spans="1:15" ht="15.75" thickBot="1">
      <c r="A17" s="160" t="s">
        <v>207</v>
      </c>
      <c r="B17" s="181" t="s">
        <v>208</v>
      </c>
      <c r="C17" s="182">
        <v>107</v>
      </c>
      <c r="D17" s="183">
        <v>28</v>
      </c>
      <c r="E17" s="183">
        <v>27</v>
      </c>
      <c r="F17" s="183">
        <v>17</v>
      </c>
      <c r="G17" s="183">
        <v>25</v>
      </c>
      <c r="H17" s="183">
        <v>21</v>
      </c>
      <c r="I17" s="184">
        <v>17</v>
      </c>
      <c r="J17" s="184">
        <v>14</v>
      </c>
      <c r="K17" s="184">
        <v>5</v>
      </c>
      <c r="L17" s="184">
        <v>5</v>
      </c>
      <c r="M17" s="184">
        <v>2</v>
      </c>
      <c r="N17" s="184">
        <v>5</v>
      </c>
      <c r="O17" s="238">
        <v>4</v>
      </c>
    </row>
    <row r="18" spans="1:15" ht="15.75" thickTop="1">
      <c r="A18" s="287"/>
      <c r="B18" s="288" t="s">
        <v>209</v>
      </c>
      <c r="C18" s="289">
        <f aca="true" t="shared" si="0" ref="C18:H18">SUM(C7:C17)</f>
        <v>284</v>
      </c>
      <c r="D18" s="289">
        <f t="shared" si="0"/>
        <v>294</v>
      </c>
      <c r="E18" s="289">
        <f t="shared" si="0"/>
        <v>197</v>
      </c>
      <c r="F18" s="289">
        <f t="shared" si="0"/>
        <v>137</v>
      </c>
      <c r="G18" s="289">
        <f t="shared" si="0"/>
        <v>250</v>
      </c>
      <c r="H18" s="289">
        <f t="shared" si="0"/>
        <v>255</v>
      </c>
      <c r="I18" s="290">
        <f aca="true" t="shared" si="1" ref="I18:O18">SUM(I7:I17)</f>
        <v>212</v>
      </c>
      <c r="J18" s="290">
        <f t="shared" si="1"/>
        <v>209</v>
      </c>
      <c r="K18" s="290">
        <f t="shared" si="1"/>
        <v>196</v>
      </c>
      <c r="L18" s="290">
        <f t="shared" si="1"/>
        <v>203</v>
      </c>
      <c r="M18" s="290">
        <f t="shared" si="1"/>
        <v>211</v>
      </c>
      <c r="N18" s="290">
        <f>SUM(N7:N17)</f>
        <v>196</v>
      </c>
      <c r="O18" s="290">
        <f t="shared" si="1"/>
        <v>244</v>
      </c>
    </row>
    <row r="19" spans="1:15" ht="15.75">
      <c r="A19" s="422" t="s">
        <v>266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</row>
    <row r="20" spans="1:15" ht="18.75">
      <c r="A20" s="419" t="s">
        <v>265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</row>
    <row r="25" spans="1:15" ht="15.75">
      <c r="A25" s="302" t="s">
        <v>245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</row>
    <row r="26" spans="1:15" ht="34.5" customHeight="1">
      <c r="A26" s="423" t="s">
        <v>322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</row>
    <row r="27" spans="1:15" ht="15" customHeight="1">
      <c r="A27" s="397" t="s">
        <v>33</v>
      </c>
      <c r="B27" s="415" t="s">
        <v>246</v>
      </c>
      <c r="C27" s="403" t="s">
        <v>248</v>
      </c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04"/>
    </row>
    <row r="28" spans="1:15" ht="15">
      <c r="A28" s="398"/>
      <c r="B28" s="416"/>
      <c r="C28" s="397">
        <v>2004</v>
      </c>
      <c r="D28" s="397">
        <v>2005</v>
      </c>
      <c r="E28" s="403">
        <v>2006</v>
      </c>
      <c r="F28" s="404"/>
      <c r="G28" s="397">
        <v>2007</v>
      </c>
      <c r="H28" s="397">
        <v>2008</v>
      </c>
      <c r="I28" s="397">
        <v>2009</v>
      </c>
      <c r="J28" s="397">
        <v>2010</v>
      </c>
      <c r="K28" s="397">
        <v>2011</v>
      </c>
      <c r="L28" s="397">
        <v>2012</v>
      </c>
      <c r="M28" s="397">
        <v>2013</v>
      </c>
      <c r="N28" s="397">
        <v>2014</v>
      </c>
      <c r="O28" s="397">
        <v>2015</v>
      </c>
    </row>
    <row r="29" spans="1:15" ht="15" customHeight="1">
      <c r="A29" s="398"/>
      <c r="B29" s="416"/>
      <c r="C29" s="398"/>
      <c r="D29" s="398"/>
      <c r="E29" s="392" t="s">
        <v>212</v>
      </c>
      <c r="F29" s="392" t="s">
        <v>213</v>
      </c>
      <c r="G29" s="398"/>
      <c r="H29" s="398"/>
      <c r="I29" s="398"/>
      <c r="J29" s="398"/>
      <c r="K29" s="398"/>
      <c r="L29" s="398"/>
      <c r="M29" s="398"/>
      <c r="N29" s="398"/>
      <c r="O29" s="398"/>
    </row>
    <row r="30" spans="1:15" ht="15">
      <c r="A30" s="418"/>
      <c r="B30" s="417"/>
      <c r="C30" s="418"/>
      <c r="D30" s="418"/>
      <c r="E30" s="421"/>
      <c r="F30" s="421"/>
      <c r="G30" s="418"/>
      <c r="H30" s="418"/>
      <c r="I30" s="418"/>
      <c r="J30" s="418"/>
      <c r="K30" s="418"/>
      <c r="L30" s="418"/>
      <c r="M30" s="418"/>
      <c r="N30" s="418"/>
      <c r="O30" s="418"/>
    </row>
    <row r="31" spans="1:15" ht="15">
      <c r="A31" s="154" t="s">
        <v>188</v>
      </c>
      <c r="B31" s="175" t="s">
        <v>189</v>
      </c>
      <c r="C31" s="201">
        <f aca="true" t="shared" si="2" ref="C31:O31">(C7/C18)*100</f>
        <v>0</v>
      </c>
      <c r="D31" s="201">
        <f t="shared" si="2"/>
        <v>1.7006802721088436</v>
      </c>
      <c r="E31" s="201">
        <f t="shared" si="2"/>
        <v>1.5228426395939088</v>
      </c>
      <c r="F31" s="201">
        <f t="shared" si="2"/>
        <v>0.7299270072992701</v>
      </c>
      <c r="G31" s="201">
        <f t="shared" si="2"/>
        <v>1.6</v>
      </c>
      <c r="H31" s="201">
        <f t="shared" si="2"/>
        <v>4.313725490196078</v>
      </c>
      <c r="I31" s="201">
        <f t="shared" si="2"/>
        <v>1.8867924528301887</v>
      </c>
      <c r="J31" s="201">
        <f t="shared" si="2"/>
        <v>4.30622009569378</v>
      </c>
      <c r="K31" s="201">
        <f t="shared" si="2"/>
        <v>3.061224489795918</v>
      </c>
      <c r="L31" s="201">
        <f t="shared" si="2"/>
        <v>1.9704433497536946</v>
      </c>
      <c r="M31" s="201">
        <f t="shared" si="2"/>
        <v>1.8957345971563981</v>
      </c>
      <c r="N31" s="201">
        <f t="shared" si="2"/>
        <v>1.530612244897959</v>
      </c>
      <c r="O31" s="201">
        <f t="shared" si="2"/>
        <v>1.639344262295082</v>
      </c>
    </row>
    <row r="32" spans="1:15" ht="25.5">
      <c r="A32" s="157" t="s">
        <v>190</v>
      </c>
      <c r="B32" s="177" t="s">
        <v>191</v>
      </c>
      <c r="C32" s="201">
        <f aca="true" t="shared" si="3" ref="C32:O32">(C8/C18)*100</f>
        <v>0</v>
      </c>
      <c r="D32" s="201">
        <f t="shared" si="3"/>
        <v>3.061224489795918</v>
      </c>
      <c r="E32" s="201">
        <f t="shared" si="3"/>
        <v>0.5076142131979695</v>
      </c>
      <c r="F32" s="201">
        <f t="shared" si="3"/>
        <v>1.4598540145985401</v>
      </c>
      <c r="G32" s="201">
        <f t="shared" si="3"/>
        <v>2</v>
      </c>
      <c r="H32" s="201">
        <f t="shared" si="3"/>
        <v>0.7843137254901961</v>
      </c>
      <c r="I32" s="201">
        <f t="shared" si="3"/>
        <v>0.4716981132075472</v>
      </c>
      <c r="J32" s="201">
        <f t="shared" si="3"/>
        <v>0.9569377990430622</v>
      </c>
      <c r="K32" s="201">
        <f t="shared" si="3"/>
        <v>1.0204081632653061</v>
      </c>
      <c r="L32" s="201">
        <f t="shared" si="3"/>
        <v>0.49261083743842365</v>
      </c>
      <c r="M32" s="201">
        <f t="shared" si="3"/>
        <v>0.47393364928909953</v>
      </c>
      <c r="N32" s="201">
        <f t="shared" si="3"/>
        <v>0.5102040816326531</v>
      </c>
      <c r="O32" s="201">
        <f t="shared" si="3"/>
        <v>2.8688524590163933</v>
      </c>
    </row>
    <row r="33" spans="1:15" ht="25.5">
      <c r="A33" s="157" t="s">
        <v>32</v>
      </c>
      <c r="B33" s="177" t="s">
        <v>192</v>
      </c>
      <c r="C33" s="201">
        <f aca="true" t="shared" si="4" ref="C33:O33">(C9/C18)*100</f>
        <v>11.267605633802818</v>
      </c>
      <c r="D33" s="201">
        <f t="shared" si="4"/>
        <v>12.925170068027212</v>
      </c>
      <c r="E33" s="201">
        <f t="shared" si="4"/>
        <v>6.091370558375635</v>
      </c>
      <c r="F33" s="201">
        <f t="shared" si="4"/>
        <v>6.569343065693431</v>
      </c>
      <c r="G33" s="201">
        <f t="shared" si="4"/>
        <v>10</v>
      </c>
      <c r="H33" s="201">
        <f t="shared" si="4"/>
        <v>10.196078431372548</v>
      </c>
      <c r="I33" s="201">
        <f t="shared" si="4"/>
        <v>10.849056603773585</v>
      </c>
      <c r="J33" s="201">
        <f t="shared" si="4"/>
        <v>8.61244019138756</v>
      </c>
      <c r="K33" s="201">
        <f t="shared" si="4"/>
        <v>10.204081632653061</v>
      </c>
      <c r="L33" s="201">
        <f t="shared" si="4"/>
        <v>8.866995073891626</v>
      </c>
      <c r="M33" s="201">
        <f t="shared" si="4"/>
        <v>5.687203791469194</v>
      </c>
      <c r="N33" s="201">
        <f t="shared" si="4"/>
        <v>9.183673469387756</v>
      </c>
      <c r="O33" s="201">
        <f t="shared" si="4"/>
        <v>11.475409836065573</v>
      </c>
    </row>
    <row r="34" spans="1:15" ht="25.5">
      <c r="A34" s="157" t="s">
        <v>193</v>
      </c>
      <c r="B34" s="177" t="s">
        <v>249</v>
      </c>
      <c r="C34" s="201">
        <f aca="true" t="shared" si="5" ref="C34:O34">(C10/C18)*100</f>
        <v>0</v>
      </c>
      <c r="D34" s="201">
        <f t="shared" si="5"/>
        <v>21.08843537414966</v>
      </c>
      <c r="E34" s="201">
        <f t="shared" si="5"/>
        <v>17.258883248730964</v>
      </c>
      <c r="F34" s="201">
        <f t="shared" si="5"/>
        <v>13.86861313868613</v>
      </c>
      <c r="G34" s="201">
        <f t="shared" si="5"/>
        <v>16.400000000000002</v>
      </c>
      <c r="H34" s="201">
        <f t="shared" si="5"/>
        <v>10.588235294117647</v>
      </c>
      <c r="I34" s="201">
        <f t="shared" si="5"/>
        <v>12.264150943396226</v>
      </c>
      <c r="J34" s="201">
        <f t="shared" si="5"/>
        <v>16.267942583732058</v>
      </c>
      <c r="K34" s="201">
        <f t="shared" si="5"/>
        <v>11.224489795918368</v>
      </c>
      <c r="L34" s="201">
        <f t="shared" si="5"/>
        <v>14.285714285714285</v>
      </c>
      <c r="M34" s="201">
        <f t="shared" si="5"/>
        <v>13.744075829383887</v>
      </c>
      <c r="N34" s="201">
        <f t="shared" si="5"/>
        <v>11.224489795918368</v>
      </c>
      <c r="O34" s="201">
        <f t="shared" si="5"/>
        <v>13.934426229508196</v>
      </c>
    </row>
    <row r="35" spans="1:15" ht="15">
      <c r="A35" s="157" t="s">
        <v>195</v>
      </c>
      <c r="B35" s="177" t="s">
        <v>196</v>
      </c>
      <c r="C35" s="201">
        <f aca="true" t="shared" si="6" ref="C35:O35">(C11/C18)*100</f>
        <v>0</v>
      </c>
      <c r="D35" s="201">
        <f t="shared" si="6"/>
        <v>31.63265306122449</v>
      </c>
      <c r="E35" s="201">
        <f t="shared" si="6"/>
        <v>45.68527918781726</v>
      </c>
      <c r="F35" s="201">
        <f t="shared" si="6"/>
        <v>45.98540145985402</v>
      </c>
      <c r="G35" s="201">
        <f t="shared" si="6"/>
        <v>39.6</v>
      </c>
      <c r="H35" s="201">
        <f t="shared" si="6"/>
        <v>40.78431372549019</v>
      </c>
      <c r="I35" s="201">
        <f t="shared" si="6"/>
        <v>34.90566037735849</v>
      </c>
      <c r="J35" s="201">
        <f t="shared" si="6"/>
        <v>35.88516746411483</v>
      </c>
      <c r="K35" s="201">
        <f t="shared" si="6"/>
        <v>48.46938775510204</v>
      </c>
      <c r="L35" s="201">
        <f t="shared" si="6"/>
        <v>45.812807881773395</v>
      </c>
      <c r="M35" s="201">
        <f t="shared" si="6"/>
        <v>54.502369668246445</v>
      </c>
      <c r="N35" s="201">
        <f t="shared" si="6"/>
        <v>40.816326530612244</v>
      </c>
      <c r="O35" s="201">
        <f t="shared" si="6"/>
        <v>41.39344262295082</v>
      </c>
    </row>
    <row r="36" spans="1:15" ht="25.5">
      <c r="A36" s="157" t="s">
        <v>197</v>
      </c>
      <c r="B36" s="177" t="s">
        <v>198</v>
      </c>
      <c r="C36" s="201">
        <f aca="true" t="shared" si="7" ref="C36:O36">(C12/C18)*100</f>
        <v>35.2112676056338</v>
      </c>
      <c r="D36" s="201">
        <f t="shared" si="7"/>
        <v>10.884353741496598</v>
      </c>
      <c r="E36" s="201">
        <f t="shared" si="7"/>
        <v>7.1065989847715745</v>
      </c>
      <c r="F36" s="201">
        <f t="shared" si="7"/>
        <v>13.86861313868613</v>
      </c>
      <c r="G36" s="201">
        <f t="shared" si="7"/>
        <v>12</v>
      </c>
      <c r="H36" s="201">
        <f t="shared" si="7"/>
        <v>16.07843137254902</v>
      </c>
      <c r="I36" s="201">
        <f t="shared" si="7"/>
        <v>21.69811320754717</v>
      </c>
      <c r="J36" s="201">
        <f t="shared" si="7"/>
        <v>13.397129186602871</v>
      </c>
      <c r="K36" s="201">
        <f t="shared" si="7"/>
        <v>11.224489795918368</v>
      </c>
      <c r="L36" s="201">
        <f t="shared" si="7"/>
        <v>15.763546798029557</v>
      </c>
      <c r="M36" s="201">
        <f t="shared" si="7"/>
        <v>14.218009478672986</v>
      </c>
      <c r="N36" s="201">
        <f t="shared" si="7"/>
        <v>23.97959183673469</v>
      </c>
      <c r="O36" s="201">
        <f t="shared" si="7"/>
        <v>19.262295081967213</v>
      </c>
    </row>
    <row r="37" spans="1:15" ht="25.5">
      <c r="A37" s="157" t="s">
        <v>199</v>
      </c>
      <c r="B37" s="177" t="s">
        <v>250</v>
      </c>
      <c r="C37" s="201">
        <f aca="true" t="shared" si="8" ref="C37:O37">(C13/C18)*100</f>
        <v>7.042253521126761</v>
      </c>
      <c r="D37" s="201">
        <f t="shared" si="8"/>
        <v>5.782312925170068</v>
      </c>
      <c r="E37" s="201">
        <f t="shared" si="8"/>
        <v>4.568527918781726</v>
      </c>
      <c r="F37" s="201">
        <f t="shared" si="8"/>
        <v>2.9197080291970803</v>
      </c>
      <c r="G37" s="201">
        <f t="shared" si="8"/>
        <v>6</v>
      </c>
      <c r="H37" s="201">
        <f t="shared" si="8"/>
        <v>6.2745098039215685</v>
      </c>
      <c r="I37" s="201">
        <f t="shared" si="8"/>
        <v>5.660377358490567</v>
      </c>
      <c r="J37" s="201">
        <f t="shared" si="8"/>
        <v>10.526315789473683</v>
      </c>
      <c r="K37" s="201">
        <f t="shared" si="8"/>
        <v>10.204081632653061</v>
      </c>
      <c r="L37" s="201">
        <f t="shared" si="8"/>
        <v>9.35960591133005</v>
      </c>
      <c r="M37" s="201">
        <f t="shared" si="8"/>
        <v>8.056872037914692</v>
      </c>
      <c r="N37" s="201">
        <f t="shared" si="8"/>
        <v>8.673469387755102</v>
      </c>
      <c r="O37" s="201">
        <f t="shared" si="8"/>
        <v>6.147540983606557</v>
      </c>
    </row>
    <row r="38" spans="1:15" ht="25.5">
      <c r="A38" s="157" t="s">
        <v>201</v>
      </c>
      <c r="B38" s="177" t="s">
        <v>202</v>
      </c>
      <c r="C38" s="201">
        <f aca="true" t="shared" si="9" ref="C38:O38">(C14/C18)*100</f>
        <v>0</v>
      </c>
      <c r="D38" s="201">
        <f t="shared" si="9"/>
        <v>0.6802721088435374</v>
      </c>
      <c r="E38" s="201">
        <f t="shared" si="9"/>
        <v>0</v>
      </c>
      <c r="F38" s="201">
        <f t="shared" si="9"/>
        <v>1.4598540145985401</v>
      </c>
      <c r="G38" s="201">
        <f t="shared" si="9"/>
        <v>0.8</v>
      </c>
      <c r="H38" s="201">
        <f t="shared" si="9"/>
        <v>0</v>
      </c>
      <c r="I38" s="201">
        <f t="shared" si="9"/>
        <v>0</v>
      </c>
      <c r="J38" s="201">
        <f t="shared" si="9"/>
        <v>0.4784688995215311</v>
      </c>
      <c r="K38" s="201">
        <f t="shared" si="9"/>
        <v>1.0204081632653061</v>
      </c>
      <c r="L38" s="201">
        <f t="shared" si="9"/>
        <v>0.9852216748768473</v>
      </c>
      <c r="M38" s="201">
        <f t="shared" si="9"/>
        <v>0</v>
      </c>
      <c r="N38" s="201">
        <f t="shared" si="9"/>
        <v>0</v>
      </c>
      <c r="O38" s="201">
        <f t="shared" si="9"/>
        <v>0.819672131147541</v>
      </c>
    </row>
    <row r="39" spans="1:15" ht="15">
      <c r="A39" s="157" t="s">
        <v>203</v>
      </c>
      <c r="B39" s="177" t="s">
        <v>204</v>
      </c>
      <c r="C39" s="201">
        <f aca="true" t="shared" si="10" ref="C39:O39">(C15/C18)*100</f>
        <v>0</v>
      </c>
      <c r="D39" s="201">
        <f t="shared" si="10"/>
        <v>0</v>
      </c>
      <c r="E39" s="201">
        <f t="shared" si="10"/>
        <v>1.5228426395939088</v>
      </c>
      <c r="F39" s="201">
        <f t="shared" si="10"/>
        <v>0</v>
      </c>
      <c r="G39" s="201">
        <f t="shared" si="10"/>
        <v>0</v>
      </c>
      <c r="H39" s="201">
        <f t="shared" si="10"/>
        <v>0</v>
      </c>
      <c r="I39" s="201">
        <f t="shared" si="10"/>
        <v>0</v>
      </c>
      <c r="J39" s="201">
        <f t="shared" si="10"/>
        <v>0</v>
      </c>
      <c r="K39" s="201">
        <f t="shared" si="10"/>
        <v>0</v>
      </c>
      <c r="L39" s="201">
        <f t="shared" si="10"/>
        <v>0</v>
      </c>
      <c r="M39" s="201">
        <f t="shared" si="10"/>
        <v>0</v>
      </c>
      <c r="N39" s="201">
        <f t="shared" si="10"/>
        <v>0</v>
      </c>
      <c r="O39" s="201">
        <f t="shared" si="10"/>
        <v>0</v>
      </c>
    </row>
    <row r="40" spans="1:15" ht="15">
      <c r="A40" s="157" t="s">
        <v>205</v>
      </c>
      <c r="B40" s="177" t="s">
        <v>206</v>
      </c>
      <c r="C40" s="201">
        <f aca="true" t="shared" si="11" ref="C40:O40">(C16/C18)*100</f>
        <v>8.80281690140845</v>
      </c>
      <c r="D40" s="201">
        <f t="shared" si="11"/>
        <v>2.7210884353741496</v>
      </c>
      <c r="E40" s="201">
        <f t="shared" si="11"/>
        <v>2.030456852791878</v>
      </c>
      <c r="F40" s="201">
        <f t="shared" si="11"/>
        <v>0.7299270072992701</v>
      </c>
      <c r="G40" s="201">
        <f t="shared" si="11"/>
        <v>1.6</v>
      </c>
      <c r="H40" s="201">
        <f t="shared" si="11"/>
        <v>2.7450980392156863</v>
      </c>
      <c r="I40" s="201">
        <f t="shared" si="11"/>
        <v>4.245283018867925</v>
      </c>
      <c r="J40" s="201">
        <f t="shared" si="11"/>
        <v>2.8708133971291865</v>
      </c>
      <c r="K40" s="201">
        <f t="shared" si="11"/>
        <v>1.0204081632653061</v>
      </c>
      <c r="L40" s="201">
        <f t="shared" si="11"/>
        <v>0</v>
      </c>
      <c r="M40" s="201">
        <f t="shared" si="11"/>
        <v>0.47393364928909953</v>
      </c>
      <c r="N40" s="201">
        <f t="shared" si="11"/>
        <v>1.530612244897959</v>
      </c>
      <c r="O40" s="201">
        <f t="shared" si="11"/>
        <v>0.819672131147541</v>
      </c>
    </row>
    <row r="41" spans="1:15" ht="15.75" thickBot="1">
      <c r="A41" s="160" t="s">
        <v>207</v>
      </c>
      <c r="B41" s="181" t="s">
        <v>208</v>
      </c>
      <c r="C41" s="201">
        <f aca="true" t="shared" si="12" ref="C41:O41">(C17/C18)*100</f>
        <v>37.67605633802817</v>
      </c>
      <c r="D41" s="201">
        <f t="shared" si="12"/>
        <v>9.523809523809524</v>
      </c>
      <c r="E41" s="201">
        <f t="shared" si="12"/>
        <v>13.705583756345177</v>
      </c>
      <c r="F41" s="201">
        <f t="shared" si="12"/>
        <v>12.408759124087592</v>
      </c>
      <c r="G41" s="201">
        <f t="shared" si="12"/>
        <v>10</v>
      </c>
      <c r="H41" s="201">
        <f t="shared" si="12"/>
        <v>8.235294117647058</v>
      </c>
      <c r="I41" s="201">
        <f t="shared" si="12"/>
        <v>8.018867924528301</v>
      </c>
      <c r="J41" s="201">
        <f t="shared" si="12"/>
        <v>6.698564593301436</v>
      </c>
      <c r="K41" s="201">
        <f t="shared" si="12"/>
        <v>2.5510204081632653</v>
      </c>
      <c r="L41" s="201">
        <f t="shared" si="12"/>
        <v>2.4630541871921183</v>
      </c>
      <c r="M41" s="201">
        <f t="shared" si="12"/>
        <v>0.9478672985781991</v>
      </c>
      <c r="N41" s="201">
        <f t="shared" si="12"/>
        <v>2.5510204081632653</v>
      </c>
      <c r="O41" s="201">
        <f t="shared" si="12"/>
        <v>1.639344262295082</v>
      </c>
    </row>
    <row r="42" spans="1:15" ht="15.75" thickTop="1">
      <c r="A42" s="287"/>
      <c r="B42" s="288" t="s">
        <v>209</v>
      </c>
      <c r="C42" s="291">
        <f>SUM(C31:C41)</f>
        <v>100</v>
      </c>
      <c r="D42" s="291">
        <f>SUM(D31:D41)</f>
        <v>100.00000000000001</v>
      </c>
      <c r="E42" s="291">
        <f>SUM(E31:E41)</f>
        <v>100</v>
      </c>
      <c r="F42" s="291">
        <f>SUM(F31:F41)</f>
        <v>100</v>
      </c>
      <c r="G42" s="291">
        <f>SUM(G31:G41)</f>
        <v>99.99999999999999</v>
      </c>
      <c r="H42" s="291">
        <f aca="true" t="shared" si="13" ref="H42:M42">SUM(H31:H41)</f>
        <v>100</v>
      </c>
      <c r="I42" s="291">
        <f t="shared" si="13"/>
        <v>100</v>
      </c>
      <c r="J42" s="291">
        <f t="shared" si="13"/>
        <v>100</v>
      </c>
      <c r="K42" s="291">
        <f t="shared" si="13"/>
        <v>100</v>
      </c>
      <c r="L42" s="291">
        <f t="shared" si="13"/>
        <v>99.99999999999999</v>
      </c>
      <c r="M42" s="291">
        <f t="shared" si="13"/>
        <v>99.99999999999999</v>
      </c>
      <c r="N42" s="291">
        <f>SUM(N31:N41)</f>
        <v>100</v>
      </c>
      <c r="O42" s="291">
        <f>SUM(O31:O41)</f>
        <v>100</v>
      </c>
    </row>
    <row r="43" spans="1:15" ht="15.75">
      <c r="A43" s="422" t="s">
        <v>266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</row>
    <row r="44" spans="1:15" ht="18.75">
      <c r="A44" s="419" t="s">
        <v>265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</row>
  </sheetData>
  <sheetProtection/>
  <mergeCells count="42">
    <mergeCell ref="C27:O27"/>
    <mergeCell ref="O28:O30"/>
    <mergeCell ref="K28:K30"/>
    <mergeCell ref="L28:L30"/>
    <mergeCell ref="A19:O19"/>
    <mergeCell ref="A44:O44"/>
    <mergeCell ref="H28:H30"/>
    <mergeCell ref="G28:G30"/>
    <mergeCell ref="E28:F28"/>
    <mergeCell ref="D28:D30"/>
    <mergeCell ref="A25:O25"/>
    <mergeCell ref="I28:I30"/>
    <mergeCell ref="J28:J30"/>
    <mergeCell ref="C28:C30"/>
    <mergeCell ref="B27:B30"/>
    <mergeCell ref="A43:O43"/>
    <mergeCell ref="A1:O1"/>
    <mergeCell ref="A2:O2"/>
    <mergeCell ref="A3:A6"/>
    <mergeCell ref="M4:M6"/>
    <mergeCell ref="C3:O3"/>
    <mergeCell ref="A27:A30"/>
    <mergeCell ref="E29:E30"/>
    <mergeCell ref="A26:O26"/>
    <mergeCell ref="M28:M30"/>
    <mergeCell ref="A20:O20"/>
    <mergeCell ref="H4:H6"/>
    <mergeCell ref="F5:F6"/>
    <mergeCell ref="E5:E6"/>
    <mergeCell ref="C4:C6"/>
    <mergeCell ref="F29:F30"/>
    <mergeCell ref="N28:N30"/>
    <mergeCell ref="K4:K6"/>
    <mergeCell ref="J4:J6"/>
    <mergeCell ref="G4:G6"/>
    <mergeCell ref="B3:B6"/>
    <mergeCell ref="L4:L6"/>
    <mergeCell ref="E4:F4"/>
    <mergeCell ref="D4:D6"/>
    <mergeCell ref="O4:O6"/>
    <mergeCell ref="N4:N6"/>
    <mergeCell ref="I4:I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I25" sqref="I25"/>
    </sheetView>
  </sheetViews>
  <sheetFormatPr defaultColWidth="8.796875" defaultRowHeight="15"/>
  <cols>
    <col min="1" max="1" width="3.296875" style="0" customWidth="1"/>
    <col min="2" max="2" width="23.296875" style="0" customWidth="1"/>
    <col min="3" max="8" width="4.796875" style="0" customWidth="1"/>
    <col min="9" max="10" width="5.3984375" style="0" customWidth="1"/>
    <col min="11" max="18" width="4.3984375" style="0" customWidth="1"/>
  </cols>
  <sheetData>
    <row r="1" spans="1:18" ht="15.75">
      <c r="A1" s="425" t="s">
        <v>269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6"/>
      <c r="M1" s="426"/>
      <c r="N1" s="426"/>
      <c r="O1" s="426"/>
      <c r="P1" s="426"/>
      <c r="Q1" s="426"/>
      <c r="R1" s="254"/>
    </row>
    <row r="2" spans="1:17" ht="39" customHeight="1">
      <c r="A2" s="423" t="s">
        <v>272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7"/>
      <c r="M2" s="427"/>
      <c r="N2" s="427"/>
      <c r="O2" s="427"/>
      <c r="P2" s="427"/>
      <c r="Q2" s="427"/>
    </row>
    <row r="3" spans="1:18" ht="15" customHeight="1">
      <c r="A3" s="397" t="s">
        <v>33</v>
      </c>
      <c r="B3" s="415" t="s">
        <v>271</v>
      </c>
      <c r="C3" s="386" t="s">
        <v>247</v>
      </c>
      <c r="D3" s="386"/>
      <c r="E3" s="386"/>
      <c r="F3" s="386"/>
      <c r="G3" s="386"/>
      <c r="H3" s="386"/>
      <c r="I3" s="386"/>
      <c r="J3" s="386"/>
      <c r="K3" s="403" t="s">
        <v>248</v>
      </c>
      <c r="L3" s="424"/>
      <c r="M3" s="424"/>
      <c r="N3" s="424"/>
      <c r="O3" s="424"/>
      <c r="P3" s="424"/>
      <c r="Q3" s="424"/>
      <c r="R3" s="428"/>
    </row>
    <row r="4" spans="1:18" ht="15">
      <c r="A4" s="398"/>
      <c r="B4" s="416"/>
      <c r="C4" s="397">
        <v>2013</v>
      </c>
      <c r="D4" s="397">
        <v>2014</v>
      </c>
      <c r="E4" s="397">
        <v>2015</v>
      </c>
      <c r="F4" s="397">
        <v>2016</v>
      </c>
      <c r="G4" s="397">
        <v>2017</v>
      </c>
      <c r="H4" s="397">
        <v>2018</v>
      </c>
      <c r="I4" s="397">
        <v>2019</v>
      </c>
      <c r="J4" s="397">
        <v>2020</v>
      </c>
      <c r="K4" s="397">
        <v>2013</v>
      </c>
      <c r="L4" s="397">
        <v>2014</v>
      </c>
      <c r="M4" s="397">
        <v>2015</v>
      </c>
      <c r="N4" s="397">
        <v>2016</v>
      </c>
      <c r="O4" s="397">
        <v>2017</v>
      </c>
      <c r="P4" s="397">
        <v>2018</v>
      </c>
      <c r="Q4" s="397">
        <v>2019</v>
      </c>
      <c r="R4" s="397">
        <v>2020</v>
      </c>
    </row>
    <row r="5" spans="1:18" ht="15" customHeight="1">
      <c r="A5" s="398"/>
      <c r="B5" s="416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:18" ht="15">
      <c r="A6" s="418"/>
      <c r="B6" s="417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</row>
    <row r="7" spans="1:18" ht="15">
      <c r="A7" s="154" t="s">
        <v>188</v>
      </c>
      <c r="B7" s="175" t="s">
        <v>189</v>
      </c>
      <c r="C7" s="154">
        <v>0</v>
      </c>
      <c r="D7" s="154">
        <v>0</v>
      </c>
      <c r="E7" s="154">
        <v>0</v>
      </c>
      <c r="F7" s="154"/>
      <c r="G7" s="176"/>
      <c r="H7" s="176"/>
      <c r="I7" s="176"/>
      <c r="J7" s="176"/>
      <c r="K7" s="201">
        <f>(C7/C18)*100</f>
        <v>0</v>
      </c>
      <c r="L7" s="201">
        <f>(D7/D18)*100</f>
        <v>0</v>
      </c>
      <c r="M7" s="201">
        <f>(E7/E18)*100</f>
        <v>0</v>
      </c>
      <c r="N7" s="201"/>
      <c r="O7" s="201"/>
      <c r="P7" s="201"/>
      <c r="Q7" s="201"/>
      <c r="R7" s="201"/>
    </row>
    <row r="8" spans="1:18" ht="25.5">
      <c r="A8" s="157" t="s">
        <v>190</v>
      </c>
      <c r="B8" s="177" t="s">
        <v>191</v>
      </c>
      <c r="C8" s="174">
        <v>0</v>
      </c>
      <c r="D8" s="174">
        <v>0</v>
      </c>
      <c r="E8" s="174">
        <v>0</v>
      </c>
      <c r="F8" s="174"/>
      <c r="G8" s="174"/>
      <c r="H8" s="174"/>
      <c r="I8" s="174"/>
      <c r="J8" s="174"/>
      <c r="K8" s="178">
        <f>(C8/C18)*100</f>
        <v>0</v>
      </c>
      <c r="L8" s="178">
        <f>(D8/D18)*100</f>
        <v>0</v>
      </c>
      <c r="M8" s="178">
        <f>(E8/E18)*100</f>
        <v>0</v>
      </c>
      <c r="N8" s="201"/>
      <c r="O8" s="178"/>
      <c r="P8" s="178"/>
      <c r="Q8" s="178"/>
      <c r="R8" s="178"/>
    </row>
    <row r="9" spans="1:18" ht="25.5">
      <c r="A9" s="157" t="s">
        <v>32</v>
      </c>
      <c r="B9" s="177" t="s">
        <v>192</v>
      </c>
      <c r="C9" s="174">
        <v>0</v>
      </c>
      <c r="D9" s="174">
        <v>0</v>
      </c>
      <c r="E9" s="174">
        <v>0</v>
      </c>
      <c r="F9" s="174"/>
      <c r="G9" s="174"/>
      <c r="H9" s="174"/>
      <c r="I9" s="174"/>
      <c r="J9" s="174"/>
      <c r="K9" s="178">
        <f>(C9/C18)*100</f>
        <v>0</v>
      </c>
      <c r="L9" s="178">
        <f>(D9/D18)*100</f>
        <v>0</v>
      </c>
      <c r="M9" s="178">
        <f>(E9/E18)*100</f>
        <v>0</v>
      </c>
      <c r="N9" s="201"/>
      <c r="O9" s="178"/>
      <c r="P9" s="178"/>
      <c r="Q9" s="178"/>
      <c r="R9" s="178"/>
    </row>
    <row r="10" spans="1:18" ht="25.5">
      <c r="A10" s="157" t="s">
        <v>193</v>
      </c>
      <c r="B10" s="177" t="s">
        <v>249</v>
      </c>
      <c r="C10" s="159">
        <v>16</v>
      </c>
      <c r="D10" s="159">
        <v>11</v>
      </c>
      <c r="E10" s="159">
        <v>14</v>
      </c>
      <c r="F10" s="159"/>
      <c r="G10" s="159"/>
      <c r="H10" s="159"/>
      <c r="I10" s="159"/>
      <c r="J10" s="159"/>
      <c r="K10" s="178">
        <f>(C10/C18)*100</f>
        <v>44.44444444444444</v>
      </c>
      <c r="L10" s="178">
        <f>(D10/D18)*100</f>
        <v>39.285714285714285</v>
      </c>
      <c r="M10" s="178">
        <f>(E10/E18)*100</f>
        <v>46.666666666666664</v>
      </c>
      <c r="N10" s="201"/>
      <c r="O10" s="178"/>
      <c r="P10" s="178"/>
      <c r="Q10" s="178"/>
      <c r="R10" s="178"/>
    </row>
    <row r="11" spans="1:18" ht="15">
      <c r="A11" s="157" t="s">
        <v>195</v>
      </c>
      <c r="B11" s="177" t="s">
        <v>196</v>
      </c>
      <c r="C11" s="157">
        <v>1</v>
      </c>
      <c r="D11" s="157">
        <v>4</v>
      </c>
      <c r="E11" s="157">
        <v>2</v>
      </c>
      <c r="F11" s="157"/>
      <c r="G11" s="179"/>
      <c r="H11" s="179"/>
      <c r="I11" s="179"/>
      <c r="J11" s="179"/>
      <c r="K11" s="180">
        <f>(C11/C18)*100</f>
        <v>2.7777777777777777</v>
      </c>
      <c r="L11" s="180">
        <f>(D11/D18)*100</f>
        <v>14.285714285714285</v>
      </c>
      <c r="M11" s="180">
        <f>(E11/E18)*100</f>
        <v>6.666666666666667</v>
      </c>
      <c r="N11" s="201"/>
      <c r="O11" s="180"/>
      <c r="P11" s="180"/>
      <c r="Q11" s="180"/>
      <c r="R11" s="180"/>
    </row>
    <row r="12" spans="1:18" ht="25.5">
      <c r="A12" s="157" t="s">
        <v>197</v>
      </c>
      <c r="B12" s="177" t="s">
        <v>198</v>
      </c>
      <c r="C12" s="159">
        <v>0</v>
      </c>
      <c r="D12" s="159">
        <v>0</v>
      </c>
      <c r="E12" s="159">
        <v>0</v>
      </c>
      <c r="F12" s="159"/>
      <c r="G12" s="159"/>
      <c r="H12" s="159"/>
      <c r="I12" s="159"/>
      <c r="J12" s="159"/>
      <c r="K12" s="178">
        <f>(C12/C18)*100</f>
        <v>0</v>
      </c>
      <c r="L12" s="178">
        <f>(D12/D18)*100</f>
        <v>0</v>
      </c>
      <c r="M12" s="178">
        <f>(E12/E18)*100</f>
        <v>0</v>
      </c>
      <c r="N12" s="201"/>
      <c r="O12" s="178"/>
      <c r="P12" s="178"/>
      <c r="Q12" s="178"/>
      <c r="R12" s="178"/>
    </row>
    <row r="13" spans="1:18" ht="25.5">
      <c r="A13" s="157" t="s">
        <v>199</v>
      </c>
      <c r="B13" s="177" t="s">
        <v>250</v>
      </c>
      <c r="C13" s="159">
        <v>0</v>
      </c>
      <c r="D13" s="159">
        <v>0</v>
      </c>
      <c r="E13" s="159">
        <v>1</v>
      </c>
      <c r="F13" s="159"/>
      <c r="G13" s="159"/>
      <c r="H13" s="159"/>
      <c r="I13" s="159"/>
      <c r="J13" s="159"/>
      <c r="K13" s="178">
        <f>(C13/C18)*100</f>
        <v>0</v>
      </c>
      <c r="L13" s="178">
        <f>(D13/D18)*100</f>
        <v>0</v>
      </c>
      <c r="M13" s="178">
        <f>(E13/E18)*100</f>
        <v>3.3333333333333335</v>
      </c>
      <c r="N13" s="201"/>
      <c r="O13" s="178"/>
      <c r="P13" s="178"/>
      <c r="Q13" s="178"/>
      <c r="R13" s="178"/>
    </row>
    <row r="14" spans="1:18" ht="25.5">
      <c r="A14" s="157" t="s">
        <v>201</v>
      </c>
      <c r="B14" s="177" t="s">
        <v>202</v>
      </c>
      <c r="C14" s="159">
        <v>0</v>
      </c>
      <c r="D14" s="159">
        <v>0</v>
      </c>
      <c r="E14" s="159">
        <v>0</v>
      </c>
      <c r="F14" s="159"/>
      <c r="G14" s="159"/>
      <c r="H14" s="159"/>
      <c r="I14" s="159"/>
      <c r="J14" s="159"/>
      <c r="K14" s="178">
        <f>(C14/C18)*100</f>
        <v>0</v>
      </c>
      <c r="L14" s="178">
        <f>(D14/D18)*100</f>
        <v>0</v>
      </c>
      <c r="M14" s="178">
        <f>(E14/E18)*100</f>
        <v>0</v>
      </c>
      <c r="N14" s="201"/>
      <c r="O14" s="178"/>
      <c r="P14" s="178"/>
      <c r="Q14" s="178"/>
      <c r="R14" s="178"/>
    </row>
    <row r="15" spans="1:18" ht="15">
      <c r="A15" s="157" t="s">
        <v>203</v>
      </c>
      <c r="B15" s="177" t="s">
        <v>204</v>
      </c>
      <c r="C15" s="157">
        <v>0</v>
      </c>
      <c r="D15" s="157">
        <v>0</v>
      </c>
      <c r="E15" s="157">
        <v>0</v>
      </c>
      <c r="F15" s="157"/>
      <c r="G15" s="179"/>
      <c r="H15" s="179"/>
      <c r="I15" s="179"/>
      <c r="J15" s="179"/>
      <c r="K15" s="180">
        <f>(C15/C18)*100</f>
        <v>0</v>
      </c>
      <c r="L15" s="180">
        <f>(D15/D18)*100</f>
        <v>0</v>
      </c>
      <c r="M15" s="180">
        <f>(E15/E18)*100</f>
        <v>0</v>
      </c>
      <c r="N15" s="201"/>
      <c r="O15" s="180"/>
      <c r="P15" s="180"/>
      <c r="Q15" s="180"/>
      <c r="R15" s="180"/>
    </row>
    <row r="16" spans="1:18" ht="15">
      <c r="A16" s="157" t="s">
        <v>205</v>
      </c>
      <c r="B16" s="177" t="s">
        <v>206</v>
      </c>
      <c r="C16" s="157">
        <v>7</v>
      </c>
      <c r="D16" s="157">
        <v>3</v>
      </c>
      <c r="E16" s="157">
        <v>5</v>
      </c>
      <c r="F16" s="157"/>
      <c r="G16" s="179"/>
      <c r="H16" s="179"/>
      <c r="I16" s="179"/>
      <c r="J16" s="179"/>
      <c r="K16" s="180">
        <f>(C16/C18)*100</f>
        <v>19.444444444444446</v>
      </c>
      <c r="L16" s="180">
        <f>(D16/D18)*100</f>
        <v>10.714285714285714</v>
      </c>
      <c r="M16" s="180">
        <f>(E16/E18)*100</f>
        <v>16.666666666666664</v>
      </c>
      <c r="N16" s="201"/>
      <c r="O16" s="180"/>
      <c r="P16" s="180"/>
      <c r="Q16" s="180"/>
      <c r="R16" s="180"/>
    </row>
    <row r="17" spans="1:18" ht="15.75" thickBot="1">
      <c r="A17" s="160" t="s">
        <v>207</v>
      </c>
      <c r="B17" s="181" t="s">
        <v>208</v>
      </c>
      <c r="C17" s="182">
        <v>12</v>
      </c>
      <c r="D17" s="183">
        <v>10</v>
      </c>
      <c r="E17" s="183">
        <v>8</v>
      </c>
      <c r="F17" s="183"/>
      <c r="G17" s="184"/>
      <c r="H17" s="184"/>
      <c r="I17" s="184"/>
      <c r="J17" s="184"/>
      <c r="K17" s="185">
        <f>(C17/C18)*100</f>
        <v>33.33333333333333</v>
      </c>
      <c r="L17" s="185">
        <f>(D17/D18)*100</f>
        <v>35.714285714285715</v>
      </c>
      <c r="M17" s="185">
        <f>(E17/E18)*100</f>
        <v>26.666666666666668</v>
      </c>
      <c r="N17" s="201"/>
      <c r="O17" s="185"/>
      <c r="P17" s="185"/>
      <c r="Q17" s="185"/>
      <c r="R17" s="185"/>
    </row>
    <row r="18" spans="1:18" ht="15.75" thickTop="1">
      <c r="A18" s="287"/>
      <c r="B18" s="288" t="s">
        <v>209</v>
      </c>
      <c r="C18" s="289">
        <f aca="true" t="shared" si="0" ref="C18:K18">SUM(C7:C17)</f>
        <v>36</v>
      </c>
      <c r="D18" s="289">
        <f t="shared" si="0"/>
        <v>28</v>
      </c>
      <c r="E18" s="289">
        <f t="shared" si="0"/>
        <v>30</v>
      </c>
      <c r="F18" s="289"/>
      <c r="G18" s="290"/>
      <c r="H18" s="290"/>
      <c r="I18" s="290"/>
      <c r="J18" s="290"/>
      <c r="K18" s="291">
        <f t="shared" si="0"/>
        <v>100</v>
      </c>
      <c r="L18" s="291">
        <f>SUM(L7:L17)</f>
        <v>100</v>
      </c>
      <c r="M18" s="291">
        <f>SUM(M7:M17)</f>
        <v>100</v>
      </c>
      <c r="N18" s="291"/>
      <c r="O18" s="291"/>
      <c r="P18" s="291"/>
      <c r="Q18" s="291"/>
      <c r="R18" s="291"/>
    </row>
    <row r="19" spans="1:17" ht="15.75">
      <c r="A19" s="422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</row>
    <row r="20" spans="1:17" ht="18.75">
      <c r="A20" s="419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</row>
  </sheetData>
  <sheetProtection/>
  <mergeCells count="24">
    <mergeCell ref="P4:P6"/>
    <mergeCell ref="R4:R6"/>
    <mergeCell ref="K4:K6"/>
    <mergeCell ref="L4:L6"/>
    <mergeCell ref="M4:M6"/>
    <mergeCell ref="H4:H6"/>
    <mergeCell ref="G4:G6"/>
    <mergeCell ref="E4:E6"/>
    <mergeCell ref="A1:Q1"/>
    <mergeCell ref="A2:Q2"/>
    <mergeCell ref="A3:A6"/>
    <mergeCell ref="B3:B6"/>
    <mergeCell ref="C3:J3"/>
    <mergeCell ref="K3:R3"/>
    <mergeCell ref="D4:D6"/>
    <mergeCell ref="C4:C6"/>
    <mergeCell ref="I4:I6"/>
    <mergeCell ref="J4:J6"/>
    <mergeCell ref="A19:Q19"/>
    <mergeCell ref="A20:Q20"/>
    <mergeCell ref="N4:N6"/>
    <mergeCell ref="O4:O6"/>
    <mergeCell ref="Q4:Q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64">
      <selection activeCell="H80" sqref="H80"/>
    </sheetView>
  </sheetViews>
  <sheetFormatPr defaultColWidth="8.796875" defaultRowHeight="15"/>
  <cols>
    <col min="1" max="1" width="2.69921875" style="0" customWidth="1"/>
    <col min="2" max="2" width="24" style="0" customWidth="1"/>
    <col min="3" max="10" width="4.8984375" style="0" customWidth="1"/>
    <col min="11" max="11" width="5.59765625" style="0" customWidth="1"/>
    <col min="12" max="15" width="4.19921875" style="0" customWidth="1"/>
  </cols>
  <sheetData>
    <row r="1" spans="1:15" ht="15.75">
      <c r="A1" s="302" t="s">
        <v>251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36" customHeight="1">
      <c r="A2" s="436" t="s">
        <v>317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 ht="15" customHeight="1">
      <c r="A3" s="429" t="s">
        <v>33</v>
      </c>
      <c r="B3" s="397" t="s">
        <v>252</v>
      </c>
      <c r="C3" s="403" t="s">
        <v>247</v>
      </c>
      <c r="D3" s="424"/>
      <c r="E3" s="424"/>
      <c r="F3" s="424"/>
      <c r="G3" s="424"/>
      <c r="H3" s="424"/>
      <c r="I3" s="424"/>
      <c r="J3" s="424"/>
      <c r="K3" s="424"/>
      <c r="L3" s="433"/>
      <c r="M3" s="433"/>
      <c r="N3" s="433"/>
      <c r="O3" s="434"/>
    </row>
    <row r="4" spans="1:15" ht="15">
      <c r="A4" s="430"/>
      <c r="B4" s="398"/>
      <c r="C4" s="397">
        <v>2004</v>
      </c>
      <c r="D4" s="397">
        <v>2005</v>
      </c>
      <c r="E4" s="403">
        <v>2006</v>
      </c>
      <c r="F4" s="404"/>
      <c r="G4" s="397">
        <v>2007</v>
      </c>
      <c r="H4" s="397">
        <v>2008</v>
      </c>
      <c r="I4" s="397">
        <v>2009</v>
      </c>
      <c r="J4" s="397">
        <v>2010</v>
      </c>
      <c r="K4" s="397" t="s">
        <v>260</v>
      </c>
      <c r="L4" s="397">
        <v>2012</v>
      </c>
      <c r="M4" s="397">
        <v>2013</v>
      </c>
      <c r="N4" s="397">
        <v>2014</v>
      </c>
      <c r="O4" s="397">
        <v>2015</v>
      </c>
    </row>
    <row r="5" spans="1:15" ht="15" customHeight="1">
      <c r="A5" s="430"/>
      <c r="B5" s="398"/>
      <c r="C5" s="398"/>
      <c r="D5" s="398"/>
      <c r="E5" s="392" t="s">
        <v>212</v>
      </c>
      <c r="F5" s="392" t="s">
        <v>213</v>
      </c>
      <c r="G5" s="398"/>
      <c r="H5" s="398"/>
      <c r="I5" s="398"/>
      <c r="J5" s="398"/>
      <c r="K5" s="398"/>
      <c r="L5" s="398"/>
      <c r="M5" s="398"/>
      <c r="N5" s="398"/>
      <c r="O5" s="398"/>
    </row>
    <row r="6" spans="1:15" ht="15.75" thickBot="1">
      <c r="A6" s="431"/>
      <c r="B6" s="399"/>
      <c r="C6" s="399"/>
      <c r="D6" s="399"/>
      <c r="E6" s="400"/>
      <c r="F6" s="400"/>
      <c r="G6" s="399"/>
      <c r="H6" s="399"/>
      <c r="I6" s="399"/>
      <c r="J6" s="399"/>
      <c r="K6" s="399"/>
      <c r="L6" s="399"/>
      <c r="M6" s="399"/>
      <c r="N6" s="399"/>
      <c r="O6" s="399"/>
    </row>
    <row r="7" spans="1:15" ht="26.25" thickTop="1">
      <c r="A7" s="165" t="s">
        <v>215</v>
      </c>
      <c r="B7" s="175" t="s">
        <v>216</v>
      </c>
      <c r="C7" s="156">
        <v>91</v>
      </c>
      <c r="D7" s="156">
        <v>6</v>
      </c>
      <c r="E7" s="156">
        <v>2</v>
      </c>
      <c r="F7" s="156">
        <v>1</v>
      </c>
      <c r="G7" s="156">
        <v>11</v>
      </c>
      <c r="H7" s="156">
        <v>13</v>
      </c>
      <c r="I7" s="186">
        <v>11</v>
      </c>
      <c r="J7" s="186">
        <v>12</v>
      </c>
      <c r="K7" s="186">
        <v>4</v>
      </c>
      <c r="L7" s="186">
        <v>10</v>
      </c>
      <c r="M7" s="186">
        <v>3</v>
      </c>
      <c r="N7" s="186">
        <v>2</v>
      </c>
      <c r="O7" s="186">
        <v>3</v>
      </c>
    </row>
    <row r="8" spans="1:15" ht="27.75" customHeight="1">
      <c r="A8" s="168" t="s">
        <v>217</v>
      </c>
      <c r="B8" s="177" t="s">
        <v>218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2</v>
      </c>
      <c r="I8" s="159">
        <v>1</v>
      </c>
      <c r="J8" s="159">
        <v>0</v>
      </c>
      <c r="K8" s="159">
        <v>0</v>
      </c>
      <c r="L8" s="159">
        <v>1</v>
      </c>
      <c r="M8" s="159">
        <v>0</v>
      </c>
      <c r="N8" s="159">
        <v>0</v>
      </c>
      <c r="O8" s="159">
        <v>0</v>
      </c>
    </row>
    <row r="9" spans="1:15" ht="25.5">
      <c r="A9" s="168" t="s">
        <v>219</v>
      </c>
      <c r="B9" s="177" t="s">
        <v>220</v>
      </c>
      <c r="C9" s="159">
        <v>0</v>
      </c>
      <c r="D9" s="159">
        <v>2</v>
      </c>
      <c r="E9" s="159">
        <v>0</v>
      </c>
      <c r="F9" s="159">
        <v>0</v>
      </c>
      <c r="G9" s="159">
        <v>0</v>
      </c>
      <c r="H9" s="159">
        <v>1</v>
      </c>
      <c r="I9" s="159">
        <v>1</v>
      </c>
      <c r="J9" s="159">
        <v>1</v>
      </c>
      <c r="K9" s="159">
        <v>0</v>
      </c>
      <c r="L9" s="159">
        <v>1</v>
      </c>
      <c r="M9" s="159">
        <v>2</v>
      </c>
      <c r="N9" s="159">
        <v>2</v>
      </c>
      <c r="O9" s="159">
        <v>1</v>
      </c>
    </row>
    <row r="10" spans="1:15" ht="39.75" customHeight="1">
      <c r="A10" s="168" t="s">
        <v>221</v>
      </c>
      <c r="B10" s="177" t="s">
        <v>222</v>
      </c>
      <c r="C10" s="159">
        <v>11</v>
      </c>
      <c r="D10" s="159">
        <v>5</v>
      </c>
      <c r="E10" s="159">
        <v>3</v>
      </c>
      <c r="F10" s="159">
        <v>0</v>
      </c>
      <c r="G10" s="159">
        <v>5</v>
      </c>
      <c r="H10" s="159">
        <v>4</v>
      </c>
      <c r="I10" s="159">
        <v>4</v>
      </c>
      <c r="J10" s="159">
        <v>10</v>
      </c>
      <c r="K10" s="159">
        <v>3</v>
      </c>
      <c r="L10" s="159">
        <v>2</v>
      </c>
      <c r="M10" s="159">
        <v>3</v>
      </c>
      <c r="N10" s="159">
        <v>1</v>
      </c>
      <c r="O10" s="159">
        <v>3</v>
      </c>
    </row>
    <row r="11" spans="1:15" ht="38.25">
      <c r="A11" s="168" t="s">
        <v>223</v>
      </c>
      <c r="B11" s="177" t="s">
        <v>224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1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</row>
    <row r="12" spans="1:15" ht="15">
      <c r="A12" s="168" t="s">
        <v>225</v>
      </c>
      <c r="B12" s="177" t="s">
        <v>226</v>
      </c>
      <c r="C12" s="159">
        <v>0</v>
      </c>
      <c r="D12" s="159">
        <v>2</v>
      </c>
      <c r="E12" s="159">
        <v>4</v>
      </c>
      <c r="F12" s="159">
        <v>2</v>
      </c>
      <c r="G12" s="159">
        <v>1</v>
      </c>
      <c r="H12" s="159">
        <v>2</v>
      </c>
      <c r="I12" s="188">
        <v>2</v>
      </c>
      <c r="J12" s="188">
        <v>6</v>
      </c>
      <c r="K12" s="188">
        <v>2</v>
      </c>
      <c r="L12" s="188">
        <v>1</v>
      </c>
      <c r="M12" s="188">
        <v>3</v>
      </c>
      <c r="N12" s="188">
        <v>0</v>
      </c>
      <c r="O12" s="188">
        <v>4</v>
      </c>
    </row>
    <row r="13" spans="1:15" ht="39.75" customHeight="1">
      <c r="A13" s="168" t="s">
        <v>227</v>
      </c>
      <c r="B13" s="177" t="s">
        <v>228</v>
      </c>
      <c r="C13" s="159">
        <v>0</v>
      </c>
      <c r="D13" s="159">
        <v>2</v>
      </c>
      <c r="E13" s="159">
        <v>2</v>
      </c>
      <c r="F13" s="159">
        <v>0</v>
      </c>
      <c r="G13" s="159">
        <v>0</v>
      </c>
      <c r="H13" s="159">
        <v>0</v>
      </c>
      <c r="I13" s="159">
        <v>2</v>
      </c>
      <c r="J13" s="159">
        <v>1</v>
      </c>
      <c r="K13" s="159">
        <v>1</v>
      </c>
      <c r="L13" s="159">
        <v>0</v>
      </c>
      <c r="M13" s="159">
        <v>0</v>
      </c>
      <c r="N13" s="159">
        <v>0</v>
      </c>
      <c r="O13" s="159">
        <v>0</v>
      </c>
    </row>
    <row r="14" spans="1:15" ht="39" customHeight="1">
      <c r="A14" s="276"/>
      <c r="B14" s="276" t="s">
        <v>358</v>
      </c>
      <c r="C14" s="292">
        <f aca="true" t="shared" si="0" ref="C14:H14">SUM(C7:C13)</f>
        <v>102</v>
      </c>
      <c r="D14" s="292">
        <f t="shared" si="0"/>
        <v>17</v>
      </c>
      <c r="E14" s="292">
        <f t="shared" si="0"/>
        <v>11</v>
      </c>
      <c r="F14" s="292">
        <f t="shared" si="0"/>
        <v>3</v>
      </c>
      <c r="G14" s="292">
        <f t="shared" si="0"/>
        <v>17</v>
      </c>
      <c r="H14" s="292">
        <f t="shared" si="0"/>
        <v>22</v>
      </c>
      <c r="I14" s="293">
        <f aca="true" t="shared" si="1" ref="I14:O14">SUM(I7:I13)</f>
        <v>22</v>
      </c>
      <c r="J14" s="293">
        <f t="shared" si="1"/>
        <v>30</v>
      </c>
      <c r="K14" s="293">
        <f t="shared" si="1"/>
        <v>10</v>
      </c>
      <c r="L14" s="293">
        <f t="shared" si="1"/>
        <v>15</v>
      </c>
      <c r="M14" s="293">
        <f t="shared" si="1"/>
        <v>11</v>
      </c>
      <c r="N14" s="293">
        <f t="shared" si="1"/>
        <v>5</v>
      </c>
      <c r="O14" s="293">
        <f t="shared" si="1"/>
        <v>11</v>
      </c>
    </row>
    <row r="15" spans="1:15" ht="38.25">
      <c r="A15" s="168" t="s">
        <v>229</v>
      </c>
      <c r="B15" s="177" t="s">
        <v>230</v>
      </c>
      <c r="C15" s="189">
        <v>0</v>
      </c>
      <c r="D15" s="189">
        <v>24</v>
      </c>
      <c r="E15" s="189">
        <v>8</v>
      </c>
      <c r="F15" s="189">
        <v>3</v>
      </c>
      <c r="G15" s="189">
        <v>17</v>
      </c>
      <c r="H15" s="189">
        <v>14</v>
      </c>
      <c r="I15" s="189">
        <v>26</v>
      </c>
      <c r="J15" s="189">
        <v>22</v>
      </c>
      <c r="K15" s="189">
        <v>14</v>
      </c>
      <c r="L15" s="189">
        <v>10</v>
      </c>
      <c r="M15" s="189">
        <v>14</v>
      </c>
      <c r="N15" s="189">
        <v>20</v>
      </c>
      <c r="O15" s="189">
        <v>21</v>
      </c>
    </row>
    <row r="16" spans="1:15" ht="38.25">
      <c r="A16" s="168" t="s">
        <v>231</v>
      </c>
      <c r="B16" s="177" t="s">
        <v>232</v>
      </c>
      <c r="C16" s="159">
        <v>35</v>
      </c>
      <c r="D16" s="159">
        <v>10</v>
      </c>
      <c r="E16" s="159">
        <v>0</v>
      </c>
      <c r="F16" s="159">
        <v>1</v>
      </c>
      <c r="G16" s="159">
        <v>0</v>
      </c>
      <c r="H16" s="159">
        <v>1</v>
      </c>
      <c r="I16" s="159">
        <v>1</v>
      </c>
      <c r="J16" s="159">
        <v>0</v>
      </c>
      <c r="K16" s="159">
        <v>0</v>
      </c>
      <c r="L16" s="159">
        <v>0</v>
      </c>
      <c r="M16" s="159">
        <v>1</v>
      </c>
      <c r="N16" s="159">
        <v>2</v>
      </c>
      <c r="O16" s="159">
        <v>1</v>
      </c>
    </row>
    <row r="17" spans="1:15" ht="15">
      <c r="A17" s="257"/>
      <c r="B17" s="258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</row>
    <row r="19" spans="1:15" ht="15.75">
      <c r="A19" s="302" t="s">
        <v>251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</row>
    <row r="20" spans="1:15" ht="31.5" customHeight="1">
      <c r="A20" s="432" t="s">
        <v>323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</row>
    <row r="21" ht="15" customHeight="1"/>
    <row r="22" spans="1:15" ht="15" customHeight="1">
      <c r="A22" s="429" t="s">
        <v>33</v>
      </c>
      <c r="B22" s="397" t="s">
        <v>252</v>
      </c>
      <c r="C22" s="403" t="s">
        <v>247</v>
      </c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04"/>
    </row>
    <row r="23" spans="1:15" ht="15">
      <c r="A23" s="430"/>
      <c r="B23" s="398"/>
      <c r="C23" s="397">
        <v>2004</v>
      </c>
      <c r="D23" s="397">
        <v>2005</v>
      </c>
      <c r="E23" s="403">
        <v>2006</v>
      </c>
      <c r="F23" s="404"/>
      <c r="G23" s="397">
        <v>2007</v>
      </c>
      <c r="H23" s="397">
        <v>2008</v>
      </c>
      <c r="I23" s="397">
        <v>2009</v>
      </c>
      <c r="J23" s="397">
        <v>2010</v>
      </c>
      <c r="K23" s="397" t="s">
        <v>260</v>
      </c>
      <c r="L23" s="397">
        <v>2012</v>
      </c>
      <c r="M23" s="397">
        <v>2013</v>
      </c>
      <c r="N23" s="397">
        <v>2014</v>
      </c>
      <c r="O23" s="397">
        <v>2015</v>
      </c>
    </row>
    <row r="24" spans="1:15" ht="15" customHeight="1">
      <c r="A24" s="430"/>
      <c r="B24" s="398"/>
      <c r="C24" s="398"/>
      <c r="D24" s="398"/>
      <c r="E24" s="392" t="s">
        <v>212</v>
      </c>
      <c r="F24" s="392" t="s">
        <v>213</v>
      </c>
      <c r="G24" s="398"/>
      <c r="H24" s="398"/>
      <c r="I24" s="398"/>
      <c r="J24" s="398"/>
      <c r="K24" s="398"/>
      <c r="L24" s="398"/>
      <c r="M24" s="398"/>
      <c r="N24" s="398"/>
      <c r="O24" s="398"/>
    </row>
    <row r="25" spans="1:15" ht="15.75" thickBot="1">
      <c r="A25" s="431"/>
      <c r="B25" s="399"/>
      <c r="C25" s="399"/>
      <c r="D25" s="399"/>
      <c r="E25" s="435"/>
      <c r="F25" s="435"/>
      <c r="G25" s="399"/>
      <c r="H25" s="399"/>
      <c r="I25" s="399"/>
      <c r="J25" s="399"/>
      <c r="K25" s="399"/>
      <c r="L25" s="399"/>
      <c r="M25" s="399"/>
      <c r="N25" s="399"/>
      <c r="O25" s="399"/>
    </row>
    <row r="26" spans="1:15" ht="39" thickTop="1">
      <c r="A26" s="168" t="s">
        <v>233</v>
      </c>
      <c r="B26" s="177" t="s">
        <v>264</v>
      </c>
      <c r="C26" s="156">
        <v>10</v>
      </c>
      <c r="D26" s="156">
        <v>11</v>
      </c>
      <c r="E26" s="156">
        <v>1</v>
      </c>
      <c r="F26" s="156">
        <v>6</v>
      </c>
      <c r="G26" s="156">
        <v>5</v>
      </c>
      <c r="H26" s="156">
        <v>2</v>
      </c>
      <c r="I26" s="159">
        <v>7</v>
      </c>
      <c r="J26" s="159">
        <v>5</v>
      </c>
      <c r="K26" s="159">
        <v>6</v>
      </c>
      <c r="L26" s="159">
        <v>7</v>
      </c>
      <c r="M26" s="159">
        <v>6</v>
      </c>
      <c r="N26" s="159">
        <v>2</v>
      </c>
      <c r="O26" s="159">
        <v>3</v>
      </c>
    </row>
    <row r="27" spans="1:15" ht="25.5" customHeight="1">
      <c r="A27" s="276"/>
      <c r="B27" s="276" t="s">
        <v>359</v>
      </c>
      <c r="C27" s="281">
        <f aca="true" t="shared" si="2" ref="C27:O27">C15+C16+C26</f>
        <v>45</v>
      </c>
      <c r="D27" s="281">
        <f t="shared" si="2"/>
        <v>45</v>
      </c>
      <c r="E27" s="281">
        <f t="shared" si="2"/>
        <v>9</v>
      </c>
      <c r="F27" s="281">
        <f t="shared" si="2"/>
        <v>10</v>
      </c>
      <c r="G27" s="281">
        <f t="shared" si="2"/>
        <v>22</v>
      </c>
      <c r="H27" s="281">
        <f t="shared" si="2"/>
        <v>17</v>
      </c>
      <c r="I27" s="281">
        <f t="shared" si="2"/>
        <v>34</v>
      </c>
      <c r="J27" s="281">
        <f t="shared" si="2"/>
        <v>27</v>
      </c>
      <c r="K27" s="281">
        <f t="shared" si="2"/>
        <v>20</v>
      </c>
      <c r="L27" s="281">
        <f t="shared" si="2"/>
        <v>17</v>
      </c>
      <c r="M27" s="281">
        <f t="shared" si="2"/>
        <v>21</v>
      </c>
      <c r="N27" s="281">
        <f>N15+N16+N26</f>
        <v>24</v>
      </c>
      <c r="O27" s="281">
        <f t="shared" si="2"/>
        <v>25</v>
      </c>
    </row>
    <row r="28" spans="1:15" ht="15" customHeight="1">
      <c r="A28" s="168" t="s">
        <v>235</v>
      </c>
      <c r="B28" s="177" t="s">
        <v>236</v>
      </c>
      <c r="C28" s="159">
        <v>22</v>
      </c>
      <c r="D28" s="159">
        <v>15</v>
      </c>
      <c r="E28" s="159">
        <v>13</v>
      </c>
      <c r="F28" s="159">
        <v>11</v>
      </c>
      <c r="G28" s="159">
        <v>13</v>
      </c>
      <c r="H28" s="159">
        <v>17</v>
      </c>
      <c r="I28" s="159">
        <v>3</v>
      </c>
      <c r="J28" s="159">
        <v>5</v>
      </c>
      <c r="K28" s="159">
        <v>0</v>
      </c>
      <c r="L28" s="159">
        <v>2</v>
      </c>
      <c r="M28" s="159">
        <v>0</v>
      </c>
      <c r="N28" s="159">
        <v>2</v>
      </c>
      <c r="O28" s="159">
        <v>3</v>
      </c>
    </row>
    <row r="29" spans="1:15" ht="25.5">
      <c r="A29" s="168" t="s">
        <v>237</v>
      </c>
      <c r="B29" s="177" t="s">
        <v>238</v>
      </c>
      <c r="C29" s="159">
        <v>41</v>
      </c>
      <c r="D29" s="159">
        <v>191</v>
      </c>
      <c r="E29" s="159">
        <v>148</v>
      </c>
      <c r="F29" s="159">
        <v>103</v>
      </c>
      <c r="G29" s="159">
        <v>183</v>
      </c>
      <c r="H29" s="159">
        <v>178</v>
      </c>
      <c r="I29" s="159">
        <v>144</v>
      </c>
      <c r="J29" s="159">
        <v>130</v>
      </c>
      <c r="K29" s="159">
        <v>163</v>
      </c>
      <c r="L29" s="159">
        <v>163</v>
      </c>
      <c r="M29" s="159">
        <v>179</v>
      </c>
      <c r="N29" s="159">
        <v>159</v>
      </c>
      <c r="O29" s="159">
        <v>197</v>
      </c>
    </row>
    <row r="30" spans="1:15" ht="25.5">
      <c r="A30" s="168" t="s">
        <v>239</v>
      </c>
      <c r="B30" s="177" t="s">
        <v>240</v>
      </c>
      <c r="C30" s="159">
        <v>25</v>
      </c>
      <c r="D30" s="159">
        <v>2</v>
      </c>
      <c r="E30" s="159">
        <v>0</v>
      </c>
      <c r="F30" s="159">
        <v>0</v>
      </c>
      <c r="G30" s="159">
        <v>3</v>
      </c>
      <c r="H30" s="159">
        <v>6</v>
      </c>
      <c r="I30" s="188">
        <v>3</v>
      </c>
      <c r="J30" s="188">
        <v>2</v>
      </c>
      <c r="K30" s="188">
        <v>3</v>
      </c>
      <c r="L30" s="188">
        <v>3</v>
      </c>
      <c r="M30" s="188">
        <v>0</v>
      </c>
      <c r="N30" s="188">
        <v>3</v>
      </c>
      <c r="O30" s="188">
        <v>1</v>
      </c>
    </row>
    <row r="31" spans="1:15" ht="15">
      <c r="A31" s="168" t="s">
        <v>241</v>
      </c>
      <c r="B31" s="177" t="s">
        <v>242</v>
      </c>
      <c r="C31" s="159">
        <v>49</v>
      </c>
      <c r="D31" s="159">
        <v>24</v>
      </c>
      <c r="E31" s="159">
        <v>16</v>
      </c>
      <c r="F31" s="159">
        <v>10</v>
      </c>
      <c r="G31" s="159">
        <v>12</v>
      </c>
      <c r="H31" s="159">
        <v>15</v>
      </c>
      <c r="I31" s="188">
        <v>10</v>
      </c>
      <c r="J31" s="188">
        <v>15</v>
      </c>
      <c r="K31" s="188">
        <v>0</v>
      </c>
      <c r="L31" s="188">
        <v>6</v>
      </c>
      <c r="M31" s="188">
        <v>0</v>
      </c>
      <c r="N31" s="188">
        <v>6</v>
      </c>
      <c r="O31" s="188">
        <v>9</v>
      </c>
    </row>
    <row r="32" spans="1:15" ht="15.75" thickBot="1">
      <c r="A32" s="278"/>
      <c r="B32" s="278" t="s">
        <v>360</v>
      </c>
      <c r="C32" s="292">
        <f aca="true" t="shared" si="3" ref="C32:H32">SUM(C28:C31)</f>
        <v>137</v>
      </c>
      <c r="D32" s="292">
        <f t="shared" si="3"/>
        <v>232</v>
      </c>
      <c r="E32" s="292">
        <f t="shared" si="3"/>
        <v>177</v>
      </c>
      <c r="F32" s="292">
        <f t="shared" si="3"/>
        <v>124</v>
      </c>
      <c r="G32" s="292">
        <f t="shared" si="3"/>
        <v>211</v>
      </c>
      <c r="H32" s="292">
        <f t="shared" si="3"/>
        <v>216</v>
      </c>
      <c r="I32" s="294">
        <f aca="true" t="shared" si="4" ref="I32:O32">SUM(I28:I31)</f>
        <v>160</v>
      </c>
      <c r="J32" s="294">
        <f t="shared" si="4"/>
        <v>152</v>
      </c>
      <c r="K32" s="294">
        <f t="shared" si="4"/>
        <v>166</v>
      </c>
      <c r="L32" s="294">
        <f t="shared" si="4"/>
        <v>174</v>
      </c>
      <c r="M32" s="294">
        <f t="shared" si="4"/>
        <v>179</v>
      </c>
      <c r="N32" s="294">
        <f>SUM(N28:N31)</f>
        <v>170</v>
      </c>
      <c r="O32" s="294">
        <f t="shared" si="4"/>
        <v>210</v>
      </c>
    </row>
    <row r="33" spans="1:15" ht="15.75" thickTop="1">
      <c r="A33" s="273"/>
      <c r="B33" s="273" t="s">
        <v>209</v>
      </c>
      <c r="C33" s="295">
        <f aca="true" t="shared" si="5" ref="C33:O33">SUM(C32,C27,C14)</f>
        <v>284</v>
      </c>
      <c r="D33" s="295">
        <f t="shared" si="5"/>
        <v>294</v>
      </c>
      <c r="E33" s="295">
        <f t="shared" si="5"/>
        <v>197</v>
      </c>
      <c r="F33" s="295">
        <f t="shared" si="5"/>
        <v>137</v>
      </c>
      <c r="G33" s="295">
        <f t="shared" si="5"/>
        <v>250</v>
      </c>
      <c r="H33" s="295">
        <f t="shared" si="5"/>
        <v>255</v>
      </c>
      <c r="I33" s="295">
        <f t="shared" si="5"/>
        <v>216</v>
      </c>
      <c r="J33" s="295">
        <f t="shared" si="5"/>
        <v>209</v>
      </c>
      <c r="K33" s="295">
        <f t="shared" si="5"/>
        <v>196</v>
      </c>
      <c r="L33" s="295">
        <f t="shared" si="5"/>
        <v>206</v>
      </c>
      <c r="M33" s="295">
        <f t="shared" si="5"/>
        <v>211</v>
      </c>
      <c r="N33" s="295">
        <f t="shared" si="5"/>
        <v>199</v>
      </c>
      <c r="O33" s="295">
        <f t="shared" si="5"/>
        <v>246</v>
      </c>
    </row>
    <row r="34" spans="1:15" ht="15.75">
      <c r="A34" s="422" t="s">
        <v>266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</row>
    <row r="35" spans="1:15" ht="18.75">
      <c r="A35" s="419" t="s">
        <v>294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</row>
    <row r="43" spans="1:15" ht="15">
      <c r="A43" s="437" t="s">
        <v>251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</row>
    <row r="44" spans="1:15" ht="51.75" customHeight="1">
      <c r="A44" s="436" t="s">
        <v>317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</row>
    <row r="45" spans="1:15" ht="15" customHeight="1">
      <c r="A45" s="429" t="s">
        <v>33</v>
      </c>
      <c r="B45" s="397" t="s">
        <v>252</v>
      </c>
      <c r="C45" s="403" t="s">
        <v>248</v>
      </c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8"/>
    </row>
    <row r="46" spans="1:15" ht="15">
      <c r="A46" s="430"/>
      <c r="B46" s="398"/>
      <c r="C46" s="397">
        <v>2004</v>
      </c>
      <c r="D46" s="397">
        <v>2005</v>
      </c>
      <c r="E46" s="403">
        <v>2006</v>
      </c>
      <c r="F46" s="404"/>
      <c r="G46" s="397">
        <v>2007</v>
      </c>
      <c r="H46" s="397">
        <v>2008</v>
      </c>
      <c r="I46" s="397">
        <v>2009</v>
      </c>
      <c r="J46" s="397">
        <v>2010</v>
      </c>
      <c r="K46" s="397" t="s">
        <v>260</v>
      </c>
      <c r="L46" s="397">
        <v>2012</v>
      </c>
      <c r="M46" s="397">
        <v>2013</v>
      </c>
      <c r="N46" s="397">
        <v>2014</v>
      </c>
      <c r="O46" s="397">
        <v>2015</v>
      </c>
    </row>
    <row r="47" spans="1:15" ht="15" customHeight="1">
      <c r="A47" s="430"/>
      <c r="B47" s="398"/>
      <c r="C47" s="398"/>
      <c r="D47" s="398"/>
      <c r="E47" s="392" t="s">
        <v>212</v>
      </c>
      <c r="F47" s="392" t="s">
        <v>213</v>
      </c>
      <c r="G47" s="398"/>
      <c r="H47" s="398"/>
      <c r="I47" s="398"/>
      <c r="J47" s="398"/>
      <c r="K47" s="398"/>
      <c r="L47" s="398"/>
      <c r="M47" s="398"/>
      <c r="N47" s="398"/>
      <c r="O47" s="398"/>
    </row>
    <row r="48" spans="1:15" ht="15.75" thickBot="1">
      <c r="A48" s="431"/>
      <c r="B48" s="399"/>
      <c r="C48" s="399"/>
      <c r="D48" s="399"/>
      <c r="E48" s="435"/>
      <c r="F48" s="435"/>
      <c r="G48" s="399"/>
      <c r="H48" s="399"/>
      <c r="I48" s="399"/>
      <c r="J48" s="399"/>
      <c r="K48" s="399"/>
      <c r="L48" s="399"/>
      <c r="M48" s="399"/>
      <c r="N48" s="399"/>
      <c r="O48" s="399"/>
    </row>
    <row r="49" spans="1:15" ht="26.25" thickTop="1">
      <c r="A49" s="165" t="s">
        <v>215</v>
      </c>
      <c r="B49" s="175" t="s">
        <v>216</v>
      </c>
      <c r="C49" s="255">
        <f aca="true" t="shared" si="6" ref="C49:O49">(C7/C33)*100</f>
        <v>32.04225352112676</v>
      </c>
      <c r="D49" s="255">
        <f t="shared" si="6"/>
        <v>2.0408163265306123</v>
      </c>
      <c r="E49" s="255">
        <f t="shared" si="6"/>
        <v>1.015228426395939</v>
      </c>
      <c r="F49" s="255">
        <f t="shared" si="6"/>
        <v>0.7299270072992701</v>
      </c>
      <c r="G49" s="255">
        <f t="shared" si="6"/>
        <v>4.3999999999999995</v>
      </c>
      <c r="H49" s="255">
        <f t="shared" si="6"/>
        <v>5.098039215686274</v>
      </c>
      <c r="I49" s="255">
        <f t="shared" si="6"/>
        <v>5.092592592592593</v>
      </c>
      <c r="J49" s="255">
        <f t="shared" si="6"/>
        <v>5.741626794258373</v>
      </c>
      <c r="K49" s="255">
        <f t="shared" si="6"/>
        <v>2.0408163265306123</v>
      </c>
      <c r="L49" s="255">
        <f t="shared" si="6"/>
        <v>4.854368932038835</v>
      </c>
      <c r="M49" s="255">
        <f t="shared" si="6"/>
        <v>1.4218009478672986</v>
      </c>
      <c r="N49" s="255">
        <f t="shared" si="6"/>
        <v>1.0050251256281406</v>
      </c>
      <c r="O49" s="255">
        <f t="shared" si="6"/>
        <v>1.2195121951219512</v>
      </c>
    </row>
    <row r="50" spans="1:15" ht="25.5">
      <c r="A50" s="168" t="s">
        <v>217</v>
      </c>
      <c r="B50" s="177" t="s">
        <v>218</v>
      </c>
      <c r="C50" s="255">
        <f aca="true" t="shared" si="7" ref="C50:O50">(C8/C33)*100</f>
        <v>0</v>
      </c>
      <c r="D50" s="255">
        <f t="shared" si="7"/>
        <v>0</v>
      </c>
      <c r="E50" s="255">
        <f t="shared" si="7"/>
        <v>0</v>
      </c>
      <c r="F50" s="255">
        <f t="shared" si="7"/>
        <v>0</v>
      </c>
      <c r="G50" s="255">
        <f t="shared" si="7"/>
        <v>0</v>
      </c>
      <c r="H50" s="255">
        <f t="shared" si="7"/>
        <v>0.7843137254901961</v>
      </c>
      <c r="I50" s="255">
        <f t="shared" si="7"/>
        <v>0.4629629629629629</v>
      </c>
      <c r="J50" s="255">
        <f t="shared" si="7"/>
        <v>0</v>
      </c>
      <c r="K50" s="255">
        <f t="shared" si="7"/>
        <v>0</v>
      </c>
      <c r="L50" s="255">
        <f t="shared" si="7"/>
        <v>0.48543689320388345</v>
      </c>
      <c r="M50" s="255">
        <f t="shared" si="7"/>
        <v>0</v>
      </c>
      <c r="N50" s="255">
        <f t="shared" si="7"/>
        <v>0</v>
      </c>
      <c r="O50" s="255">
        <f t="shared" si="7"/>
        <v>0</v>
      </c>
    </row>
    <row r="51" spans="1:15" ht="25.5">
      <c r="A51" s="168" t="s">
        <v>219</v>
      </c>
      <c r="B51" s="177" t="s">
        <v>220</v>
      </c>
      <c r="C51" s="255">
        <f aca="true" t="shared" si="8" ref="C51:O51">(C9/C33)*100</f>
        <v>0</v>
      </c>
      <c r="D51" s="255">
        <f t="shared" si="8"/>
        <v>0.6802721088435374</v>
      </c>
      <c r="E51" s="255">
        <f t="shared" si="8"/>
        <v>0</v>
      </c>
      <c r="F51" s="255">
        <f t="shared" si="8"/>
        <v>0</v>
      </c>
      <c r="G51" s="255">
        <f t="shared" si="8"/>
        <v>0</v>
      </c>
      <c r="H51" s="255">
        <f t="shared" si="8"/>
        <v>0.39215686274509803</v>
      </c>
      <c r="I51" s="255">
        <f t="shared" si="8"/>
        <v>0.4629629629629629</v>
      </c>
      <c r="J51" s="255">
        <f t="shared" si="8"/>
        <v>0.4784688995215311</v>
      </c>
      <c r="K51" s="255">
        <f t="shared" si="8"/>
        <v>0</v>
      </c>
      <c r="L51" s="255">
        <f t="shared" si="8"/>
        <v>0.48543689320388345</v>
      </c>
      <c r="M51" s="255">
        <f t="shared" si="8"/>
        <v>0.9478672985781991</v>
      </c>
      <c r="N51" s="255">
        <f t="shared" si="8"/>
        <v>1.0050251256281406</v>
      </c>
      <c r="O51" s="255">
        <f t="shared" si="8"/>
        <v>0.40650406504065045</v>
      </c>
    </row>
    <row r="52" spans="1:15" ht="38.25">
      <c r="A52" s="168" t="s">
        <v>221</v>
      </c>
      <c r="B52" s="177" t="s">
        <v>222</v>
      </c>
      <c r="C52" s="255">
        <f aca="true" t="shared" si="9" ref="C52:O52">(C10/C33)*100</f>
        <v>3.873239436619718</v>
      </c>
      <c r="D52" s="255">
        <f t="shared" si="9"/>
        <v>1.7006802721088436</v>
      </c>
      <c r="E52" s="255">
        <f t="shared" si="9"/>
        <v>1.5228426395939088</v>
      </c>
      <c r="F52" s="255">
        <f t="shared" si="9"/>
        <v>0</v>
      </c>
      <c r="G52" s="255">
        <f t="shared" si="9"/>
        <v>2</v>
      </c>
      <c r="H52" s="255">
        <f t="shared" si="9"/>
        <v>1.5686274509803921</v>
      </c>
      <c r="I52" s="255">
        <f t="shared" si="9"/>
        <v>1.8518518518518516</v>
      </c>
      <c r="J52" s="255">
        <f t="shared" si="9"/>
        <v>4.784688995215311</v>
      </c>
      <c r="K52" s="255">
        <f t="shared" si="9"/>
        <v>1.530612244897959</v>
      </c>
      <c r="L52" s="255">
        <f t="shared" si="9"/>
        <v>0.9708737864077669</v>
      </c>
      <c r="M52" s="255">
        <f t="shared" si="9"/>
        <v>1.4218009478672986</v>
      </c>
      <c r="N52" s="255">
        <f t="shared" si="9"/>
        <v>0.5025125628140703</v>
      </c>
      <c r="O52" s="255">
        <f t="shared" si="9"/>
        <v>1.2195121951219512</v>
      </c>
    </row>
    <row r="53" spans="1:15" ht="38.25">
      <c r="A53" s="168" t="s">
        <v>223</v>
      </c>
      <c r="B53" s="177" t="s">
        <v>224</v>
      </c>
      <c r="C53" s="255">
        <f aca="true" t="shared" si="10" ref="C53:O53">(C11/C33)*100</f>
        <v>0</v>
      </c>
      <c r="D53" s="255">
        <f t="shared" si="10"/>
        <v>0</v>
      </c>
      <c r="E53" s="255">
        <f t="shared" si="10"/>
        <v>0</v>
      </c>
      <c r="F53" s="255">
        <f t="shared" si="10"/>
        <v>0</v>
      </c>
      <c r="G53" s="255">
        <f t="shared" si="10"/>
        <v>0</v>
      </c>
      <c r="H53" s="255">
        <f t="shared" si="10"/>
        <v>0</v>
      </c>
      <c r="I53" s="255">
        <f t="shared" si="10"/>
        <v>0.4629629629629629</v>
      </c>
      <c r="J53" s="255">
        <f t="shared" si="10"/>
        <v>0</v>
      </c>
      <c r="K53" s="255">
        <f t="shared" si="10"/>
        <v>0</v>
      </c>
      <c r="L53" s="255">
        <f t="shared" si="10"/>
        <v>0</v>
      </c>
      <c r="M53" s="255">
        <f t="shared" si="10"/>
        <v>0</v>
      </c>
      <c r="N53" s="255">
        <f t="shared" si="10"/>
        <v>0</v>
      </c>
      <c r="O53" s="255">
        <f t="shared" si="10"/>
        <v>0</v>
      </c>
    </row>
    <row r="54" spans="1:15" ht="15">
      <c r="A54" s="168" t="s">
        <v>225</v>
      </c>
      <c r="B54" s="177" t="s">
        <v>226</v>
      </c>
      <c r="C54" s="255">
        <f aca="true" t="shared" si="11" ref="C54:O54">(C12/C33)*100</f>
        <v>0</v>
      </c>
      <c r="D54" s="255">
        <f t="shared" si="11"/>
        <v>0.6802721088435374</v>
      </c>
      <c r="E54" s="255">
        <f t="shared" si="11"/>
        <v>2.030456852791878</v>
      </c>
      <c r="F54" s="255">
        <f t="shared" si="11"/>
        <v>1.4598540145985401</v>
      </c>
      <c r="G54" s="255">
        <f t="shared" si="11"/>
        <v>0.4</v>
      </c>
      <c r="H54" s="255">
        <f t="shared" si="11"/>
        <v>0.7843137254901961</v>
      </c>
      <c r="I54" s="255">
        <f t="shared" si="11"/>
        <v>0.9259259259259258</v>
      </c>
      <c r="J54" s="255">
        <f t="shared" si="11"/>
        <v>2.8708133971291865</v>
      </c>
      <c r="K54" s="255">
        <f t="shared" si="11"/>
        <v>1.0204081632653061</v>
      </c>
      <c r="L54" s="255">
        <f t="shared" si="11"/>
        <v>0.48543689320388345</v>
      </c>
      <c r="M54" s="255">
        <f t="shared" si="11"/>
        <v>1.4218009478672986</v>
      </c>
      <c r="N54" s="255">
        <f t="shared" si="11"/>
        <v>0</v>
      </c>
      <c r="O54" s="255">
        <f t="shared" si="11"/>
        <v>1.6260162601626018</v>
      </c>
    </row>
    <row r="55" spans="1:15" ht="38.25">
      <c r="A55" s="168" t="s">
        <v>227</v>
      </c>
      <c r="B55" s="177" t="s">
        <v>228</v>
      </c>
      <c r="C55" s="255">
        <f aca="true" t="shared" si="12" ref="C55:O55">(C13/C33)*100</f>
        <v>0</v>
      </c>
      <c r="D55" s="255">
        <f t="shared" si="12"/>
        <v>0.6802721088435374</v>
      </c>
      <c r="E55" s="255">
        <f t="shared" si="12"/>
        <v>1.015228426395939</v>
      </c>
      <c r="F55" s="255">
        <f t="shared" si="12"/>
        <v>0</v>
      </c>
      <c r="G55" s="255">
        <f t="shared" si="12"/>
        <v>0</v>
      </c>
      <c r="H55" s="255">
        <f t="shared" si="12"/>
        <v>0</v>
      </c>
      <c r="I55" s="255">
        <f t="shared" si="12"/>
        <v>0.9259259259259258</v>
      </c>
      <c r="J55" s="255">
        <f t="shared" si="12"/>
        <v>0.4784688995215311</v>
      </c>
      <c r="K55" s="255">
        <f t="shared" si="12"/>
        <v>0.5102040816326531</v>
      </c>
      <c r="L55" s="255">
        <f t="shared" si="12"/>
        <v>0</v>
      </c>
      <c r="M55" s="255">
        <f t="shared" si="12"/>
        <v>0</v>
      </c>
      <c r="N55" s="255">
        <f t="shared" si="12"/>
        <v>0</v>
      </c>
      <c r="O55" s="255">
        <f t="shared" si="12"/>
        <v>0</v>
      </c>
    </row>
    <row r="56" spans="1:15" ht="38.25">
      <c r="A56" s="276"/>
      <c r="B56" s="276" t="s">
        <v>358</v>
      </c>
      <c r="C56" s="292">
        <f aca="true" t="shared" si="13" ref="C56:O56">SUM(C49:C55)</f>
        <v>35.91549295774648</v>
      </c>
      <c r="D56" s="292">
        <f t="shared" si="13"/>
        <v>5.782312925170068</v>
      </c>
      <c r="E56" s="292">
        <f t="shared" si="13"/>
        <v>5.583756345177665</v>
      </c>
      <c r="F56" s="292">
        <f t="shared" si="13"/>
        <v>2.18978102189781</v>
      </c>
      <c r="G56" s="292">
        <f t="shared" si="13"/>
        <v>6.8</v>
      </c>
      <c r="H56" s="292">
        <f t="shared" si="13"/>
        <v>8.627450980392156</v>
      </c>
      <c r="I56" s="292">
        <f t="shared" si="13"/>
        <v>10.185185185185185</v>
      </c>
      <c r="J56" s="292">
        <f t="shared" si="13"/>
        <v>14.354066985645932</v>
      </c>
      <c r="K56" s="292">
        <f t="shared" si="13"/>
        <v>5.1020408163265305</v>
      </c>
      <c r="L56" s="292">
        <f t="shared" si="13"/>
        <v>7.281553398058251</v>
      </c>
      <c r="M56" s="292">
        <f t="shared" si="13"/>
        <v>5.213270142180095</v>
      </c>
      <c r="N56" s="292">
        <f t="shared" si="13"/>
        <v>2.5125628140703515</v>
      </c>
      <c r="O56" s="292">
        <f t="shared" si="13"/>
        <v>4.471544715447155</v>
      </c>
    </row>
    <row r="57" spans="1:15" ht="38.25">
      <c r="A57" s="168" t="s">
        <v>229</v>
      </c>
      <c r="B57" s="177" t="s">
        <v>230</v>
      </c>
      <c r="C57" s="159">
        <f aca="true" t="shared" si="14" ref="C57:O57">(C15/C33)*100</f>
        <v>0</v>
      </c>
      <c r="D57" s="256">
        <f t="shared" si="14"/>
        <v>8.16326530612245</v>
      </c>
      <c r="E57" s="256">
        <f t="shared" si="14"/>
        <v>4.060913705583756</v>
      </c>
      <c r="F57" s="256">
        <f t="shared" si="14"/>
        <v>2.18978102189781</v>
      </c>
      <c r="G57" s="256">
        <f t="shared" si="14"/>
        <v>6.800000000000001</v>
      </c>
      <c r="H57" s="256">
        <f t="shared" si="14"/>
        <v>5.490196078431373</v>
      </c>
      <c r="I57" s="256">
        <f t="shared" si="14"/>
        <v>12.037037037037036</v>
      </c>
      <c r="J57" s="256">
        <f t="shared" si="14"/>
        <v>10.526315789473683</v>
      </c>
      <c r="K57" s="256">
        <f t="shared" si="14"/>
        <v>7.142857142857142</v>
      </c>
      <c r="L57" s="256">
        <f t="shared" si="14"/>
        <v>4.854368932038835</v>
      </c>
      <c r="M57" s="256">
        <f t="shared" si="14"/>
        <v>6.6350710900473935</v>
      </c>
      <c r="N57" s="256">
        <f t="shared" si="14"/>
        <v>10.050251256281408</v>
      </c>
      <c r="O57" s="256">
        <f t="shared" si="14"/>
        <v>8.536585365853659</v>
      </c>
    </row>
    <row r="58" spans="1:15" ht="38.25">
      <c r="A58" s="168" t="s">
        <v>231</v>
      </c>
      <c r="B58" s="177" t="s">
        <v>232</v>
      </c>
      <c r="C58" s="256">
        <f aca="true" t="shared" si="15" ref="C58:O58">(C16/C33)*100</f>
        <v>12.323943661971832</v>
      </c>
      <c r="D58" s="256">
        <f t="shared" si="15"/>
        <v>3.4013605442176873</v>
      </c>
      <c r="E58" s="256">
        <f t="shared" si="15"/>
        <v>0</v>
      </c>
      <c r="F58" s="256">
        <f t="shared" si="15"/>
        <v>0.7299270072992701</v>
      </c>
      <c r="G58" s="256">
        <f t="shared" si="15"/>
        <v>0</v>
      </c>
      <c r="H58" s="256">
        <f t="shared" si="15"/>
        <v>0.39215686274509803</v>
      </c>
      <c r="I58" s="256">
        <f t="shared" si="15"/>
        <v>0.4629629629629629</v>
      </c>
      <c r="J58" s="256">
        <f t="shared" si="15"/>
        <v>0</v>
      </c>
      <c r="K58" s="256">
        <f t="shared" si="15"/>
        <v>0</v>
      </c>
      <c r="L58" s="256">
        <f t="shared" si="15"/>
        <v>0</v>
      </c>
      <c r="M58" s="256">
        <f t="shared" si="15"/>
        <v>0.47393364928909953</v>
      </c>
      <c r="N58" s="256">
        <f t="shared" si="15"/>
        <v>1.0050251256281406</v>
      </c>
      <c r="O58" s="256">
        <f t="shared" si="15"/>
        <v>0.40650406504065045</v>
      </c>
    </row>
    <row r="61" spans="1:15" ht="15">
      <c r="A61" s="437" t="s">
        <v>251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  <row r="62" spans="1:15" ht="36.75" customHeight="1">
      <c r="A62" s="436" t="s">
        <v>317</v>
      </c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</row>
    <row r="63" spans="1:15" ht="15" customHeight="1">
      <c r="A63" s="429" t="s">
        <v>33</v>
      </c>
      <c r="B63" s="397" t="s">
        <v>252</v>
      </c>
      <c r="C63" s="403" t="s">
        <v>248</v>
      </c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8"/>
    </row>
    <row r="64" spans="1:15" ht="15">
      <c r="A64" s="430"/>
      <c r="B64" s="398"/>
      <c r="C64" s="397">
        <v>2004</v>
      </c>
      <c r="D64" s="397">
        <v>2005</v>
      </c>
      <c r="E64" s="403">
        <v>2006</v>
      </c>
      <c r="F64" s="404"/>
      <c r="G64" s="397">
        <v>2007</v>
      </c>
      <c r="H64" s="397">
        <v>2008</v>
      </c>
      <c r="I64" s="397">
        <v>2009</v>
      </c>
      <c r="J64" s="397">
        <v>2010</v>
      </c>
      <c r="K64" s="397" t="s">
        <v>260</v>
      </c>
      <c r="L64" s="397">
        <v>2012</v>
      </c>
      <c r="M64" s="397">
        <v>2013</v>
      </c>
      <c r="N64" s="397">
        <v>2014</v>
      </c>
      <c r="O64" s="397">
        <v>2015</v>
      </c>
    </row>
    <row r="65" spans="1:15" ht="15" customHeight="1">
      <c r="A65" s="430"/>
      <c r="B65" s="398"/>
      <c r="C65" s="398"/>
      <c r="D65" s="398"/>
      <c r="E65" s="392" t="s">
        <v>212</v>
      </c>
      <c r="F65" s="392" t="s">
        <v>213</v>
      </c>
      <c r="G65" s="398"/>
      <c r="H65" s="398"/>
      <c r="I65" s="398"/>
      <c r="J65" s="398"/>
      <c r="K65" s="398"/>
      <c r="L65" s="398"/>
      <c r="M65" s="398"/>
      <c r="N65" s="398"/>
      <c r="O65" s="398"/>
    </row>
    <row r="66" spans="1:15" ht="15.75" thickBot="1">
      <c r="A66" s="431"/>
      <c r="B66" s="399"/>
      <c r="C66" s="399"/>
      <c r="D66" s="399"/>
      <c r="E66" s="435"/>
      <c r="F66" s="435"/>
      <c r="G66" s="399"/>
      <c r="H66" s="399"/>
      <c r="I66" s="399"/>
      <c r="J66" s="399"/>
      <c r="K66" s="399"/>
      <c r="L66" s="399"/>
      <c r="M66" s="399"/>
      <c r="N66" s="399"/>
      <c r="O66" s="399"/>
    </row>
    <row r="67" spans="1:15" ht="39" thickTop="1">
      <c r="A67" s="168" t="s">
        <v>233</v>
      </c>
      <c r="B67" s="177" t="s">
        <v>264</v>
      </c>
      <c r="C67" s="255">
        <f aca="true" t="shared" si="16" ref="C67:O67">(C26/C33)*100</f>
        <v>3.5211267605633805</v>
      </c>
      <c r="D67" s="255">
        <f t="shared" si="16"/>
        <v>3.741496598639456</v>
      </c>
      <c r="E67" s="255">
        <f t="shared" si="16"/>
        <v>0.5076142131979695</v>
      </c>
      <c r="F67" s="255">
        <f t="shared" si="16"/>
        <v>4.37956204379562</v>
      </c>
      <c r="G67" s="255">
        <f t="shared" si="16"/>
        <v>2</v>
      </c>
      <c r="H67" s="255">
        <f t="shared" si="16"/>
        <v>0.7843137254901961</v>
      </c>
      <c r="I67" s="255">
        <f t="shared" si="16"/>
        <v>3.2407407407407405</v>
      </c>
      <c r="J67" s="255">
        <f t="shared" si="16"/>
        <v>2.3923444976076556</v>
      </c>
      <c r="K67" s="255">
        <f t="shared" si="16"/>
        <v>3.061224489795918</v>
      </c>
      <c r="L67" s="255">
        <f t="shared" si="16"/>
        <v>3.3980582524271843</v>
      </c>
      <c r="M67" s="255">
        <f t="shared" si="16"/>
        <v>2.843601895734597</v>
      </c>
      <c r="N67" s="255">
        <f t="shared" si="16"/>
        <v>1.0050251256281406</v>
      </c>
      <c r="O67" s="255">
        <f t="shared" si="16"/>
        <v>1.2195121951219512</v>
      </c>
    </row>
    <row r="68" spans="1:15" ht="38.25">
      <c r="A68" s="276"/>
      <c r="B68" s="276" t="s">
        <v>359</v>
      </c>
      <c r="C68" s="281">
        <f aca="true" t="shared" si="17" ref="C68:O68">C57+C58+C67</f>
        <v>15.845070422535212</v>
      </c>
      <c r="D68" s="281">
        <f t="shared" si="17"/>
        <v>15.306122448979592</v>
      </c>
      <c r="E68" s="281">
        <f t="shared" si="17"/>
        <v>4.568527918781726</v>
      </c>
      <c r="F68" s="281">
        <f t="shared" si="17"/>
        <v>7.299270072992701</v>
      </c>
      <c r="G68" s="281">
        <f t="shared" si="17"/>
        <v>8.8</v>
      </c>
      <c r="H68" s="281">
        <f t="shared" si="17"/>
        <v>6.666666666666667</v>
      </c>
      <c r="I68" s="281">
        <f t="shared" si="17"/>
        <v>15.74074074074074</v>
      </c>
      <c r="J68" s="281">
        <f t="shared" si="17"/>
        <v>12.91866028708134</v>
      </c>
      <c r="K68" s="281">
        <f t="shared" si="17"/>
        <v>10.204081632653061</v>
      </c>
      <c r="L68" s="281">
        <f t="shared" si="17"/>
        <v>8.252427184466018</v>
      </c>
      <c r="M68" s="281">
        <f t="shared" si="17"/>
        <v>9.95260663507109</v>
      </c>
      <c r="N68" s="281">
        <f t="shared" si="17"/>
        <v>12.06030150753769</v>
      </c>
      <c r="O68" s="281">
        <f t="shared" si="17"/>
        <v>10.16260162601626</v>
      </c>
    </row>
    <row r="69" spans="1:15" ht="38.25">
      <c r="A69" s="168" t="s">
        <v>235</v>
      </c>
      <c r="B69" s="177" t="s">
        <v>236</v>
      </c>
      <c r="C69" s="256">
        <f aca="true" t="shared" si="18" ref="C69:O69">(C28/C33)*100</f>
        <v>7.746478873239436</v>
      </c>
      <c r="D69" s="256">
        <f t="shared" si="18"/>
        <v>5.1020408163265305</v>
      </c>
      <c r="E69" s="256">
        <f t="shared" si="18"/>
        <v>6.598984771573605</v>
      </c>
      <c r="F69" s="256">
        <f t="shared" si="18"/>
        <v>8.02919708029197</v>
      </c>
      <c r="G69" s="256">
        <f t="shared" si="18"/>
        <v>5.2</v>
      </c>
      <c r="H69" s="256">
        <f t="shared" si="18"/>
        <v>6.666666666666667</v>
      </c>
      <c r="I69" s="256">
        <f t="shared" si="18"/>
        <v>1.3888888888888888</v>
      </c>
      <c r="J69" s="256">
        <f t="shared" si="18"/>
        <v>2.3923444976076556</v>
      </c>
      <c r="K69" s="256">
        <f t="shared" si="18"/>
        <v>0</v>
      </c>
      <c r="L69" s="256">
        <f t="shared" si="18"/>
        <v>0.9708737864077669</v>
      </c>
      <c r="M69" s="256">
        <f t="shared" si="18"/>
        <v>0</v>
      </c>
      <c r="N69" s="256">
        <f t="shared" si="18"/>
        <v>1.0050251256281406</v>
      </c>
      <c r="O69" s="256">
        <f t="shared" si="18"/>
        <v>1.2195121951219512</v>
      </c>
    </row>
    <row r="70" spans="1:15" ht="25.5">
      <c r="A70" s="168" t="s">
        <v>237</v>
      </c>
      <c r="B70" s="177" t="s">
        <v>238</v>
      </c>
      <c r="C70" s="256">
        <f aca="true" t="shared" si="19" ref="C70:O70">(C29/C33)*100</f>
        <v>14.43661971830986</v>
      </c>
      <c r="D70" s="256">
        <f t="shared" si="19"/>
        <v>64.96598639455783</v>
      </c>
      <c r="E70" s="256">
        <f t="shared" si="19"/>
        <v>75.1269035532995</v>
      </c>
      <c r="F70" s="256">
        <f t="shared" si="19"/>
        <v>75.18248175182481</v>
      </c>
      <c r="G70" s="256">
        <f t="shared" si="19"/>
        <v>73.2</v>
      </c>
      <c r="H70" s="256">
        <f t="shared" si="19"/>
        <v>69.80392156862744</v>
      </c>
      <c r="I70" s="256">
        <f t="shared" si="19"/>
        <v>66.66666666666666</v>
      </c>
      <c r="J70" s="256">
        <f t="shared" si="19"/>
        <v>62.20095693779905</v>
      </c>
      <c r="K70" s="256">
        <f t="shared" si="19"/>
        <v>83.16326530612244</v>
      </c>
      <c r="L70" s="256">
        <f t="shared" si="19"/>
        <v>79.12621359223301</v>
      </c>
      <c r="M70" s="256">
        <f t="shared" si="19"/>
        <v>84.83412322274881</v>
      </c>
      <c r="N70" s="256">
        <f t="shared" si="19"/>
        <v>79.89949748743719</v>
      </c>
      <c r="O70" s="256">
        <f t="shared" si="19"/>
        <v>80.08130081300813</v>
      </c>
    </row>
    <row r="71" spans="1:15" ht="25.5">
      <c r="A71" s="168" t="s">
        <v>239</v>
      </c>
      <c r="B71" s="177" t="s">
        <v>240</v>
      </c>
      <c r="C71" s="256">
        <f aca="true" t="shared" si="20" ref="C71:O71">(C30/C33)*100</f>
        <v>8.80281690140845</v>
      </c>
      <c r="D71" s="256">
        <f t="shared" si="20"/>
        <v>0.6802721088435374</v>
      </c>
      <c r="E71" s="256">
        <f t="shared" si="20"/>
        <v>0</v>
      </c>
      <c r="F71" s="256">
        <f t="shared" si="20"/>
        <v>0</v>
      </c>
      <c r="G71" s="256">
        <f t="shared" si="20"/>
        <v>1.2</v>
      </c>
      <c r="H71" s="256">
        <f t="shared" si="20"/>
        <v>2.3529411764705883</v>
      </c>
      <c r="I71" s="256">
        <f t="shared" si="20"/>
        <v>1.3888888888888888</v>
      </c>
      <c r="J71" s="256">
        <f t="shared" si="20"/>
        <v>0.9569377990430622</v>
      </c>
      <c r="K71" s="256">
        <f t="shared" si="20"/>
        <v>1.530612244897959</v>
      </c>
      <c r="L71" s="256">
        <f t="shared" si="20"/>
        <v>1.4563106796116505</v>
      </c>
      <c r="M71" s="256">
        <f t="shared" si="20"/>
        <v>0</v>
      </c>
      <c r="N71" s="256">
        <f t="shared" si="20"/>
        <v>1.507537688442211</v>
      </c>
      <c r="O71" s="256">
        <f t="shared" si="20"/>
        <v>0.40650406504065045</v>
      </c>
    </row>
    <row r="72" spans="1:15" ht="15">
      <c r="A72" s="168" t="s">
        <v>241</v>
      </c>
      <c r="B72" s="177" t="s">
        <v>242</v>
      </c>
      <c r="C72" s="256">
        <f aca="true" t="shared" si="21" ref="C72:O72">(C31/C33)*100</f>
        <v>17.253521126760564</v>
      </c>
      <c r="D72" s="256">
        <f t="shared" si="21"/>
        <v>8.16326530612245</v>
      </c>
      <c r="E72" s="256">
        <f t="shared" si="21"/>
        <v>8.121827411167512</v>
      </c>
      <c r="F72" s="256">
        <f t="shared" si="21"/>
        <v>7.2992700729927</v>
      </c>
      <c r="G72" s="256">
        <f t="shared" si="21"/>
        <v>4.8</v>
      </c>
      <c r="H72" s="256">
        <f t="shared" si="21"/>
        <v>5.88235294117647</v>
      </c>
      <c r="I72" s="256">
        <f t="shared" si="21"/>
        <v>4.62962962962963</v>
      </c>
      <c r="J72" s="256">
        <f t="shared" si="21"/>
        <v>7.177033492822966</v>
      </c>
      <c r="K72" s="256">
        <f t="shared" si="21"/>
        <v>0</v>
      </c>
      <c r="L72" s="256">
        <f t="shared" si="21"/>
        <v>2.912621359223301</v>
      </c>
      <c r="M72" s="256">
        <f t="shared" si="21"/>
        <v>0</v>
      </c>
      <c r="N72" s="256">
        <f t="shared" si="21"/>
        <v>3.015075376884422</v>
      </c>
      <c r="O72" s="256">
        <f t="shared" si="21"/>
        <v>3.6585365853658534</v>
      </c>
    </row>
    <row r="73" spans="1:15" ht="15.75" thickBot="1">
      <c r="A73" s="278"/>
      <c r="B73" s="278" t="s">
        <v>360</v>
      </c>
      <c r="C73" s="292">
        <f aca="true" t="shared" si="22" ref="C73:O73">SUM(C69:C72)</f>
        <v>48.239436619718305</v>
      </c>
      <c r="D73" s="292">
        <f t="shared" si="22"/>
        <v>78.91156462585036</v>
      </c>
      <c r="E73" s="292">
        <f t="shared" si="22"/>
        <v>89.84771573604061</v>
      </c>
      <c r="F73" s="292">
        <f t="shared" si="22"/>
        <v>90.51094890510947</v>
      </c>
      <c r="G73" s="292">
        <f t="shared" si="22"/>
        <v>84.4</v>
      </c>
      <c r="H73" s="292">
        <f t="shared" si="22"/>
        <v>84.70588235294117</v>
      </c>
      <c r="I73" s="292">
        <f t="shared" si="22"/>
        <v>74.07407407407406</v>
      </c>
      <c r="J73" s="292">
        <f t="shared" si="22"/>
        <v>72.72727272727273</v>
      </c>
      <c r="K73" s="292">
        <f t="shared" si="22"/>
        <v>84.69387755102039</v>
      </c>
      <c r="L73" s="292">
        <f t="shared" si="22"/>
        <v>84.46601941747572</v>
      </c>
      <c r="M73" s="292">
        <f t="shared" si="22"/>
        <v>84.83412322274881</v>
      </c>
      <c r="N73" s="292">
        <f t="shared" si="22"/>
        <v>85.42713567839196</v>
      </c>
      <c r="O73" s="292">
        <f t="shared" si="22"/>
        <v>85.36585365853658</v>
      </c>
    </row>
    <row r="74" spans="1:15" ht="15.75" thickTop="1">
      <c r="A74" s="273"/>
      <c r="B74" s="273" t="s">
        <v>209</v>
      </c>
      <c r="C74" s="295">
        <f aca="true" t="shared" si="23" ref="C74:O74">SUM(C73,C68,C56)</f>
        <v>100</v>
      </c>
      <c r="D74" s="295">
        <f t="shared" si="23"/>
        <v>100.00000000000003</v>
      </c>
      <c r="E74" s="295">
        <f t="shared" si="23"/>
        <v>100</v>
      </c>
      <c r="F74" s="295">
        <f t="shared" si="23"/>
        <v>99.99999999999999</v>
      </c>
      <c r="G74" s="295">
        <f t="shared" si="23"/>
        <v>100</v>
      </c>
      <c r="H74" s="295">
        <f t="shared" si="23"/>
        <v>100</v>
      </c>
      <c r="I74" s="295">
        <f t="shared" si="23"/>
        <v>100</v>
      </c>
      <c r="J74" s="295">
        <f t="shared" si="23"/>
        <v>100</v>
      </c>
      <c r="K74" s="295">
        <f t="shared" si="23"/>
        <v>99.99999999999999</v>
      </c>
      <c r="L74" s="295">
        <f t="shared" si="23"/>
        <v>99.99999999999999</v>
      </c>
      <c r="M74" s="295">
        <f t="shared" si="23"/>
        <v>100</v>
      </c>
      <c r="N74" s="295">
        <f t="shared" si="23"/>
        <v>100</v>
      </c>
      <c r="O74" s="295">
        <f t="shared" si="23"/>
        <v>99.99999999999999</v>
      </c>
    </row>
    <row r="75" spans="1:15" ht="15.75">
      <c r="A75" s="422" t="s">
        <v>266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</row>
    <row r="76" spans="1:15" ht="18.75">
      <c r="A76" s="419" t="s">
        <v>294</v>
      </c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</row>
  </sheetData>
  <sheetProtection/>
  <mergeCells count="80">
    <mergeCell ref="F65:F66"/>
    <mergeCell ref="M64:M66"/>
    <mergeCell ref="N64:N66"/>
    <mergeCell ref="O64:O66"/>
    <mergeCell ref="A76:O76"/>
    <mergeCell ref="A61:O61"/>
    <mergeCell ref="A62:O62"/>
    <mergeCell ref="A63:A66"/>
    <mergeCell ref="B63:B66"/>
    <mergeCell ref="C63:O63"/>
    <mergeCell ref="C64:C66"/>
    <mergeCell ref="D64:D66"/>
    <mergeCell ref="G64:G66"/>
    <mergeCell ref="H64:H66"/>
    <mergeCell ref="O46:O48"/>
    <mergeCell ref="I46:I48"/>
    <mergeCell ref="J46:J48"/>
    <mergeCell ref="K46:K48"/>
    <mergeCell ref="A75:O75"/>
    <mergeCell ref="I64:I66"/>
    <mergeCell ref="J64:J66"/>
    <mergeCell ref="K64:K66"/>
    <mergeCell ref="L64:L66"/>
    <mergeCell ref="E65:E66"/>
    <mergeCell ref="D46:D48"/>
    <mergeCell ref="E46:F46"/>
    <mergeCell ref="G46:G48"/>
    <mergeCell ref="H46:H48"/>
    <mergeCell ref="E47:E48"/>
    <mergeCell ref="F47:F48"/>
    <mergeCell ref="A34:O34"/>
    <mergeCell ref="A19:O19"/>
    <mergeCell ref="K23:K25"/>
    <mergeCell ref="E24:E25"/>
    <mergeCell ref="B3:B6"/>
    <mergeCell ref="E64:F64"/>
    <mergeCell ref="A45:A48"/>
    <mergeCell ref="B45:B48"/>
    <mergeCell ref="C45:O45"/>
    <mergeCell ref="C46:C48"/>
    <mergeCell ref="A43:O43"/>
    <mergeCell ref="H23:H25"/>
    <mergeCell ref="L46:L48"/>
    <mergeCell ref="M46:M48"/>
    <mergeCell ref="N46:N48"/>
    <mergeCell ref="A44:O44"/>
    <mergeCell ref="B22:B25"/>
    <mergeCell ref="C23:C25"/>
    <mergeCell ref="E23:F23"/>
    <mergeCell ref="A35:O35"/>
    <mergeCell ref="C22:O22"/>
    <mergeCell ref="H4:H6"/>
    <mergeCell ref="N23:N25"/>
    <mergeCell ref="N4:N6"/>
    <mergeCell ref="L23:L25"/>
    <mergeCell ref="E4:F4"/>
    <mergeCell ref="I4:I6"/>
    <mergeCell ref="M4:M6"/>
    <mergeCell ref="C4:C6"/>
    <mergeCell ref="D4:D6"/>
    <mergeCell ref="A1:O1"/>
    <mergeCell ref="A2:O2"/>
    <mergeCell ref="M23:M25"/>
    <mergeCell ref="E5:E6"/>
    <mergeCell ref="F5:F6"/>
    <mergeCell ref="G23:G25"/>
    <mergeCell ref="L4:L6"/>
    <mergeCell ref="A22:A25"/>
    <mergeCell ref="O4:O6"/>
    <mergeCell ref="O23:O25"/>
    <mergeCell ref="A3:A6"/>
    <mergeCell ref="I23:I25"/>
    <mergeCell ref="K4:K6"/>
    <mergeCell ref="J23:J25"/>
    <mergeCell ref="D23:D25"/>
    <mergeCell ref="A20:O20"/>
    <mergeCell ref="C3:O3"/>
    <mergeCell ref="J4:J6"/>
    <mergeCell ref="F24:F25"/>
    <mergeCell ref="G4:G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4">
      <selection activeCell="A23" sqref="A23:R24"/>
    </sheetView>
  </sheetViews>
  <sheetFormatPr defaultColWidth="8.796875" defaultRowHeight="15"/>
  <cols>
    <col min="1" max="1" width="2.69921875" style="0" customWidth="1"/>
    <col min="2" max="2" width="24" style="0" customWidth="1"/>
    <col min="3" max="8" width="4.8984375" style="0" customWidth="1"/>
    <col min="9" max="9" width="5.59765625" style="0" customWidth="1"/>
    <col min="10" max="16" width="4.19921875" style="0" customWidth="1"/>
    <col min="17" max="17" width="5.796875" style="0" customWidth="1"/>
    <col min="18" max="18" width="4.19921875" style="0" customWidth="1"/>
  </cols>
  <sheetData>
    <row r="1" spans="1:18" ht="15.75">
      <c r="A1" s="302" t="s">
        <v>309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ht="36" customHeight="1">
      <c r="A2" s="436" t="s">
        <v>295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</row>
    <row r="3" spans="1:18" ht="15" customHeight="1">
      <c r="A3" s="429" t="s">
        <v>33</v>
      </c>
      <c r="B3" s="397" t="s">
        <v>270</v>
      </c>
      <c r="C3" s="403" t="s">
        <v>247</v>
      </c>
      <c r="D3" s="424"/>
      <c r="E3" s="424"/>
      <c r="F3" s="424"/>
      <c r="G3" s="424"/>
      <c r="H3" s="424"/>
      <c r="I3" s="424"/>
      <c r="J3" s="433"/>
      <c r="K3" s="403" t="s">
        <v>248</v>
      </c>
      <c r="L3" s="424"/>
      <c r="M3" s="424"/>
      <c r="N3" s="424"/>
      <c r="O3" s="424"/>
      <c r="P3" s="424"/>
      <c r="Q3" s="424"/>
      <c r="R3" s="404"/>
    </row>
    <row r="4" spans="1:18" ht="15">
      <c r="A4" s="430"/>
      <c r="B4" s="398"/>
      <c r="C4" s="397">
        <v>2013</v>
      </c>
      <c r="D4" s="397">
        <v>2014</v>
      </c>
      <c r="E4" s="397">
        <v>2015</v>
      </c>
      <c r="F4" s="397">
        <v>2016</v>
      </c>
      <c r="G4" s="397">
        <v>2017</v>
      </c>
      <c r="H4" s="397">
        <v>2018</v>
      </c>
      <c r="I4" s="397">
        <v>2019</v>
      </c>
      <c r="J4" s="397">
        <v>2020</v>
      </c>
      <c r="K4" s="397">
        <v>2013</v>
      </c>
      <c r="L4" s="397">
        <v>2014</v>
      </c>
      <c r="M4" s="397">
        <v>2015</v>
      </c>
      <c r="N4" s="397">
        <v>2016</v>
      </c>
      <c r="O4" s="397">
        <v>2017</v>
      </c>
      <c r="P4" s="397">
        <v>2018</v>
      </c>
      <c r="Q4" s="397">
        <v>2019</v>
      </c>
      <c r="R4" s="397">
        <v>2020</v>
      </c>
    </row>
    <row r="5" spans="1:18" ht="15" customHeight="1">
      <c r="A5" s="430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:18" ht="15.75" thickBot="1">
      <c r="A6" s="431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</row>
    <row r="7" spans="1:18" ht="26.25" thickTop="1">
      <c r="A7" s="165" t="s">
        <v>215</v>
      </c>
      <c r="B7" s="175" t="s">
        <v>216</v>
      </c>
      <c r="C7" s="156">
        <v>3</v>
      </c>
      <c r="D7" s="156">
        <v>0</v>
      </c>
      <c r="E7" s="156">
        <v>0</v>
      </c>
      <c r="F7" s="156"/>
      <c r="G7" s="186"/>
      <c r="H7" s="186"/>
      <c r="I7" s="186"/>
      <c r="J7" s="186"/>
      <c r="K7" s="178">
        <f>(C7/C24)*100</f>
        <v>8.333333333333332</v>
      </c>
      <c r="L7" s="178">
        <f>(D7/D24)*100</f>
        <v>0</v>
      </c>
      <c r="M7" s="178">
        <f>(E7/E24)*100</f>
        <v>0</v>
      </c>
      <c r="N7" s="187"/>
      <c r="O7" s="187"/>
      <c r="P7" s="187"/>
      <c r="Q7" s="187"/>
      <c r="R7" s="187"/>
    </row>
    <row r="8" spans="1:18" ht="27.75" customHeight="1">
      <c r="A8" s="168" t="s">
        <v>217</v>
      </c>
      <c r="B8" s="177" t="s">
        <v>218</v>
      </c>
      <c r="C8" s="159">
        <v>0</v>
      </c>
      <c r="D8" s="159">
        <v>0</v>
      </c>
      <c r="E8" s="159">
        <v>0</v>
      </c>
      <c r="F8" s="159"/>
      <c r="G8" s="159"/>
      <c r="H8" s="159"/>
      <c r="I8" s="159"/>
      <c r="J8" s="159"/>
      <c r="K8" s="178">
        <f>(C8/C24)*100</f>
        <v>0</v>
      </c>
      <c r="L8" s="178">
        <f>(D8/D24)*100</f>
        <v>0</v>
      </c>
      <c r="M8" s="178">
        <f>(E8/E24)*100</f>
        <v>0</v>
      </c>
      <c r="N8" s="178"/>
      <c r="O8" s="187"/>
      <c r="P8" s="187"/>
      <c r="Q8" s="187"/>
      <c r="R8" s="187"/>
    </row>
    <row r="9" spans="1:18" ht="25.5">
      <c r="A9" s="168" t="s">
        <v>219</v>
      </c>
      <c r="B9" s="177" t="s">
        <v>220</v>
      </c>
      <c r="C9" s="159">
        <v>0</v>
      </c>
      <c r="D9" s="159">
        <v>0</v>
      </c>
      <c r="E9" s="159">
        <v>0</v>
      </c>
      <c r="F9" s="159"/>
      <c r="G9" s="159"/>
      <c r="H9" s="159"/>
      <c r="I9" s="159"/>
      <c r="J9" s="159"/>
      <c r="K9" s="178">
        <f>(C9/C24)*100</f>
        <v>0</v>
      </c>
      <c r="L9" s="178">
        <f>(D9/D24)*100</f>
        <v>0</v>
      </c>
      <c r="M9" s="178">
        <f>(E9/E24)*100</f>
        <v>0</v>
      </c>
      <c r="N9" s="178"/>
      <c r="O9" s="187"/>
      <c r="P9" s="187"/>
      <c r="Q9" s="187"/>
      <c r="R9" s="187"/>
    </row>
    <row r="10" spans="1:18" ht="39.75" customHeight="1">
      <c r="A10" s="168" t="s">
        <v>221</v>
      </c>
      <c r="B10" s="177" t="s">
        <v>222</v>
      </c>
      <c r="C10" s="159">
        <v>1</v>
      </c>
      <c r="D10" s="159">
        <v>0</v>
      </c>
      <c r="E10" s="159">
        <v>1</v>
      </c>
      <c r="F10" s="159"/>
      <c r="G10" s="159"/>
      <c r="H10" s="159"/>
      <c r="I10" s="159"/>
      <c r="J10" s="159"/>
      <c r="K10" s="178">
        <f>(C10/C24)*100</f>
        <v>2.7777777777777777</v>
      </c>
      <c r="L10" s="178">
        <f>(D10/D24)*100</f>
        <v>0</v>
      </c>
      <c r="M10" s="178">
        <f>(E10/E24)*100</f>
        <v>3.3333333333333335</v>
      </c>
      <c r="N10" s="178"/>
      <c r="O10" s="187"/>
      <c r="P10" s="187"/>
      <c r="Q10" s="187"/>
      <c r="R10" s="187"/>
    </row>
    <row r="11" spans="1:18" ht="38.25">
      <c r="A11" s="168" t="s">
        <v>223</v>
      </c>
      <c r="B11" s="177" t="s">
        <v>224</v>
      </c>
      <c r="C11" s="159">
        <v>0</v>
      </c>
      <c r="D11" s="159">
        <v>0</v>
      </c>
      <c r="E11" s="159">
        <v>0</v>
      </c>
      <c r="F11" s="159"/>
      <c r="G11" s="159"/>
      <c r="H11" s="159"/>
      <c r="I11" s="159"/>
      <c r="J11" s="159"/>
      <c r="K11" s="178">
        <f>(C11/C24)*100</f>
        <v>0</v>
      </c>
      <c r="L11" s="178">
        <f>(D11/D24)*100</f>
        <v>0</v>
      </c>
      <c r="M11" s="178">
        <f>(E11/E24)*100</f>
        <v>0</v>
      </c>
      <c r="N11" s="178"/>
      <c r="O11" s="187"/>
      <c r="P11" s="187"/>
      <c r="Q11" s="187"/>
      <c r="R11" s="187"/>
    </row>
    <row r="12" spans="1:18" ht="15">
      <c r="A12" s="168" t="s">
        <v>225</v>
      </c>
      <c r="B12" s="177" t="s">
        <v>226</v>
      </c>
      <c r="C12" s="159">
        <v>0</v>
      </c>
      <c r="D12" s="159">
        <v>0</v>
      </c>
      <c r="E12" s="159">
        <v>0</v>
      </c>
      <c r="F12" s="159"/>
      <c r="G12" s="188"/>
      <c r="H12" s="188"/>
      <c r="I12" s="188"/>
      <c r="J12" s="188"/>
      <c r="K12" s="178">
        <f>(C12/C24)*100</f>
        <v>0</v>
      </c>
      <c r="L12" s="178">
        <f>(D12/D24)*100</f>
        <v>0</v>
      </c>
      <c r="M12" s="178">
        <f>(E12/E24)*100</f>
        <v>0</v>
      </c>
      <c r="N12" s="178"/>
      <c r="O12" s="187"/>
      <c r="P12" s="187"/>
      <c r="Q12" s="187"/>
      <c r="R12" s="187"/>
    </row>
    <row r="13" spans="1:18" ht="39.75" customHeight="1">
      <c r="A13" s="168" t="s">
        <v>227</v>
      </c>
      <c r="B13" s="177" t="s">
        <v>228</v>
      </c>
      <c r="C13" s="159">
        <v>0</v>
      </c>
      <c r="D13" s="159">
        <v>0</v>
      </c>
      <c r="E13" s="159">
        <v>0</v>
      </c>
      <c r="F13" s="159"/>
      <c r="G13" s="159"/>
      <c r="H13" s="159"/>
      <c r="I13" s="159"/>
      <c r="J13" s="159"/>
      <c r="K13" s="178">
        <f>(C13/C24)*100</f>
        <v>0</v>
      </c>
      <c r="L13" s="178">
        <f>(D13/D24)*100</f>
        <v>0</v>
      </c>
      <c r="M13" s="178">
        <f>(E13/E24)*100</f>
        <v>0</v>
      </c>
      <c r="N13" s="178"/>
      <c r="O13" s="187"/>
      <c r="P13" s="187"/>
      <c r="Q13" s="187"/>
      <c r="R13" s="187"/>
    </row>
    <row r="14" spans="1:18" ht="39" customHeight="1">
      <c r="A14" s="276"/>
      <c r="B14" s="276" t="s">
        <v>358</v>
      </c>
      <c r="C14" s="292">
        <f>SUM(C7:C13)</f>
        <v>4</v>
      </c>
      <c r="D14" s="292">
        <f>SUM(D7:D13)</f>
        <v>0</v>
      </c>
      <c r="E14" s="292">
        <f>SUM(E7:E13)</f>
        <v>1</v>
      </c>
      <c r="F14" s="292"/>
      <c r="G14" s="293"/>
      <c r="H14" s="293"/>
      <c r="I14" s="293"/>
      <c r="J14" s="293"/>
      <c r="K14" s="296">
        <f>SUM(K7:K13)</f>
        <v>11.11111111111111</v>
      </c>
      <c r="L14" s="296">
        <f>SUM(L7:L13)</f>
        <v>0</v>
      </c>
      <c r="M14" s="296">
        <f>SUM(M7:M13)</f>
        <v>3.3333333333333335</v>
      </c>
      <c r="N14" s="296"/>
      <c r="O14" s="296"/>
      <c r="P14" s="296"/>
      <c r="Q14" s="296"/>
      <c r="R14" s="296"/>
    </row>
    <row r="15" spans="1:18" ht="38.25">
      <c r="A15" s="168" t="s">
        <v>229</v>
      </c>
      <c r="B15" s="177" t="s">
        <v>230</v>
      </c>
      <c r="C15" s="189">
        <v>0</v>
      </c>
      <c r="D15" s="189">
        <v>1</v>
      </c>
      <c r="E15" s="189">
        <v>0</v>
      </c>
      <c r="F15" s="189"/>
      <c r="G15" s="189"/>
      <c r="H15" s="189"/>
      <c r="I15" s="189"/>
      <c r="J15" s="189"/>
      <c r="K15" s="178">
        <f>(C15/C24)*100</f>
        <v>0</v>
      </c>
      <c r="L15" s="178">
        <f>(D15/D24)*100</f>
        <v>3.571428571428571</v>
      </c>
      <c r="M15" s="178">
        <f>(E15/E24)*100</f>
        <v>0</v>
      </c>
      <c r="N15" s="178"/>
      <c r="O15" s="178"/>
      <c r="P15" s="178"/>
      <c r="Q15" s="178"/>
      <c r="R15" s="178"/>
    </row>
    <row r="16" spans="1:18" ht="38.25">
      <c r="A16" s="168" t="s">
        <v>231</v>
      </c>
      <c r="B16" s="177" t="s">
        <v>232</v>
      </c>
      <c r="C16" s="159">
        <v>0</v>
      </c>
      <c r="D16" s="159">
        <v>0</v>
      </c>
      <c r="E16" s="159">
        <v>0</v>
      </c>
      <c r="F16" s="159"/>
      <c r="G16" s="159"/>
      <c r="H16" s="159"/>
      <c r="I16" s="159"/>
      <c r="J16" s="159"/>
      <c r="K16" s="178">
        <f>(C16/C24)*100</f>
        <v>0</v>
      </c>
      <c r="L16" s="178">
        <f>(D16/D24)*100</f>
        <v>0</v>
      </c>
      <c r="M16" s="178">
        <f>(E16/E24)*100</f>
        <v>0</v>
      </c>
      <c r="N16" s="178"/>
      <c r="O16" s="178"/>
      <c r="P16" s="178"/>
      <c r="Q16" s="178"/>
      <c r="R16" s="178"/>
    </row>
    <row r="17" spans="1:18" ht="38.25">
      <c r="A17" s="168" t="s">
        <v>233</v>
      </c>
      <c r="B17" s="177" t="s">
        <v>264</v>
      </c>
      <c r="C17" s="156">
        <v>0</v>
      </c>
      <c r="D17" s="156">
        <v>0</v>
      </c>
      <c r="E17" s="156">
        <v>0</v>
      </c>
      <c r="F17" s="156"/>
      <c r="G17" s="159"/>
      <c r="H17" s="159"/>
      <c r="I17" s="159"/>
      <c r="J17" s="159"/>
      <c r="K17" s="178">
        <f>(C17/C24)*100</f>
        <v>0</v>
      </c>
      <c r="L17" s="178">
        <f>(D17/D24)*100</f>
        <v>0</v>
      </c>
      <c r="M17" s="178">
        <f>(E17/E24)*100</f>
        <v>0</v>
      </c>
      <c r="N17" s="178"/>
      <c r="O17" s="178"/>
      <c r="P17" s="178"/>
      <c r="Q17" s="178"/>
      <c r="R17" s="178"/>
    </row>
    <row r="18" spans="1:18" ht="25.5" customHeight="1">
      <c r="A18" s="276"/>
      <c r="B18" s="276" t="s">
        <v>359</v>
      </c>
      <c r="C18" s="281">
        <f>C15+C16+C17</f>
        <v>0</v>
      </c>
      <c r="D18" s="281">
        <f>D15+D16+D17</f>
        <v>1</v>
      </c>
      <c r="E18" s="281">
        <f>E15+E16+E17</f>
        <v>0</v>
      </c>
      <c r="F18" s="281"/>
      <c r="G18" s="281"/>
      <c r="H18" s="281"/>
      <c r="I18" s="281"/>
      <c r="J18" s="281"/>
      <c r="K18" s="296">
        <f>SUM(K15:K17)</f>
        <v>0</v>
      </c>
      <c r="L18" s="296">
        <f>L15+L16+L17</f>
        <v>3.571428571428571</v>
      </c>
      <c r="M18" s="296">
        <f>M15+M16+M17</f>
        <v>0</v>
      </c>
      <c r="N18" s="296"/>
      <c r="O18" s="296"/>
      <c r="P18" s="296"/>
      <c r="Q18" s="296"/>
      <c r="R18" s="296"/>
    </row>
    <row r="19" spans="1:18" ht="39" customHeight="1">
      <c r="A19" s="168" t="s">
        <v>235</v>
      </c>
      <c r="B19" s="177" t="s">
        <v>236</v>
      </c>
      <c r="C19" s="159">
        <v>3</v>
      </c>
      <c r="D19" s="159">
        <v>0</v>
      </c>
      <c r="E19" s="159">
        <v>2</v>
      </c>
      <c r="F19" s="159"/>
      <c r="G19" s="159"/>
      <c r="H19" s="159"/>
      <c r="I19" s="159"/>
      <c r="J19" s="159"/>
      <c r="K19" s="178">
        <f>(C19/C24)*100</f>
        <v>8.333333333333332</v>
      </c>
      <c r="L19" s="178">
        <f>(D19/D24)*100</f>
        <v>0</v>
      </c>
      <c r="M19" s="178">
        <f>(E19/E24)*100</f>
        <v>6.666666666666667</v>
      </c>
      <c r="N19" s="178"/>
      <c r="O19" s="178"/>
      <c r="P19" s="178"/>
      <c r="Q19" s="178"/>
      <c r="R19" s="178"/>
    </row>
    <row r="20" spans="1:18" ht="25.5">
      <c r="A20" s="168" t="s">
        <v>237</v>
      </c>
      <c r="B20" s="177" t="s">
        <v>238</v>
      </c>
      <c r="C20" s="159">
        <v>22</v>
      </c>
      <c r="D20" s="159">
        <v>22</v>
      </c>
      <c r="E20" s="159">
        <v>20</v>
      </c>
      <c r="F20" s="159"/>
      <c r="G20" s="159"/>
      <c r="H20" s="159"/>
      <c r="I20" s="159"/>
      <c r="J20" s="159"/>
      <c r="K20" s="178">
        <f>(C20/C24)*100</f>
        <v>61.111111111111114</v>
      </c>
      <c r="L20" s="178">
        <f>(D20/D24)*100</f>
        <v>78.57142857142857</v>
      </c>
      <c r="M20" s="178">
        <f>(E20/E24)*100</f>
        <v>66.66666666666666</v>
      </c>
      <c r="N20" s="178"/>
      <c r="O20" s="178"/>
      <c r="P20" s="178"/>
      <c r="Q20" s="178"/>
      <c r="R20" s="178"/>
    </row>
    <row r="21" spans="1:18" ht="25.5">
      <c r="A21" s="168" t="s">
        <v>239</v>
      </c>
      <c r="B21" s="177" t="s">
        <v>240</v>
      </c>
      <c r="C21" s="159">
        <v>3</v>
      </c>
      <c r="D21" s="159">
        <v>1</v>
      </c>
      <c r="E21" s="159">
        <v>3</v>
      </c>
      <c r="F21" s="159"/>
      <c r="G21" s="188"/>
      <c r="H21" s="188"/>
      <c r="I21" s="188"/>
      <c r="J21" s="188"/>
      <c r="K21" s="178">
        <f>(C21/C24)*100</f>
        <v>8.333333333333332</v>
      </c>
      <c r="L21" s="178">
        <f>(D21/D24)*100</f>
        <v>3.571428571428571</v>
      </c>
      <c r="M21" s="178">
        <f>(E21/E24)*100</f>
        <v>10</v>
      </c>
      <c r="N21" s="178"/>
      <c r="O21" s="178"/>
      <c r="P21" s="178"/>
      <c r="Q21" s="178"/>
      <c r="R21" s="178"/>
    </row>
    <row r="22" spans="1:18" ht="15">
      <c r="A22" s="168" t="s">
        <v>241</v>
      </c>
      <c r="B22" s="177" t="s">
        <v>242</v>
      </c>
      <c r="C22" s="159">
        <v>4</v>
      </c>
      <c r="D22" s="159">
        <v>4</v>
      </c>
      <c r="E22" s="159">
        <v>4</v>
      </c>
      <c r="F22" s="159"/>
      <c r="G22" s="188"/>
      <c r="H22" s="188"/>
      <c r="I22" s="188"/>
      <c r="J22" s="188"/>
      <c r="K22" s="178">
        <f>(C22/C24)*100</f>
        <v>11.11111111111111</v>
      </c>
      <c r="L22" s="178">
        <f>(D22/D24)*100</f>
        <v>14.285714285714285</v>
      </c>
      <c r="M22" s="178">
        <f>(E22/E24)*100</f>
        <v>13.333333333333334</v>
      </c>
      <c r="N22" s="178"/>
      <c r="O22" s="178"/>
      <c r="P22" s="178"/>
      <c r="Q22" s="178"/>
      <c r="R22" s="178"/>
    </row>
    <row r="23" spans="1:18" ht="15.75" thickBot="1">
      <c r="A23" s="278"/>
      <c r="B23" s="278" t="s">
        <v>360</v>
      </c>
      <c r="C23" s="292">
        <f>SUM(C19:C22)</f>
        <v>32</v>
      </c>
      <c r="D23" s="292">
        <f>SUM(D19:D22)</f>
        <v>27</v>
      </c>
      <c r="E23" s="292">
        <f>SUM(E19:E22)</f>
        <v>29</v>
      </c>
      <c r="F23" s="292"/>
      <c r="G23" s="294"/>
      <c r="H23" s="294"/>
      <c r="I23" s="294"/>
      <c r="J23" s="294"/>
      <c r="K23" s="297">
        <f>SUM(K19:K22)</f>
        <v>88.88888888888889</v>
      </c>
      <c r="L23" s="297">
        <f>SUM(L19:L22)</f>
        <v>96.42857142857142</v>
      </c>
      <c r="M23" s="297">
        <f>SUM(M19:M22)</f>
        <v>96.66666666666666</v>
      </c>
      <c r="N23" s="297"/>
      <c r="O23" s="297"/>
      <c r="P23" s="297"/>
      <c r="Q23" s="297"/>
      <c r="R23" s="297"/>
    </row>
    <row r="24" spans="1:18" ht="15.75" thickTop="1">
      <c r="A24" s="273"/>
      <c r="B24" s="273" t="s">
        <v>209</v>
      </c>
      <c r="C24" s="295">
        <f aca="true" t="shared" si="0" ref="C24:L24">SUM(C23,C18,C14)</f>
        <v>36</v>
      </c>
      <c r="D24" s="295">
        <f t="shared" si="0"/>
        <v>28</v>
      </c>
      <c r="E24" s="295">
        <f t="shared" si="0"/>
        <v>30</v>
      </c>
      <c r="F24" s="295"/>
      <c r="G24" s="295"/>
      <c r="H24" s="295"/>
      <c r="I24" s="295"/>
      <c r="J24" s="295"/>
      <c r="K24" s="298">
        <f t="shared" si="0"/>
        <v>100</v>
      </c>
      <c r="L24" s="298">
        <f t="shared" si="0"/>
        <v>99.99999999999999</v>
      </c>
      <c r="M24" s="298">
        <f>SUM(M23,M18,M14)</f>
        <v>99.99999999999999</v>
      </c>
      <c r="N24" s="298"/>
      <c r="O24" s="298"/>
      <c r="P24" s="298"/>
      <c r="Q24" s="298"/>
      <c r="R24" s="298"/>
    </row>
    <row r="25" spans="1:18" ht="15.75">
      <c r="A25" s="422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</row>
    <row r="26" spans="1:18" ht="18.75">
      <c r="A26" s="419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</row>
  </sheetData>
  <sheetProtection/>
  <mergeCells count="24">
    <mergeCell ref="A1:R1"/>
    <mergeCell ref="A2:R2"/>
    <mergeCell ref="A3:A6"/>
    <mergeCell ref="B3:B6"/>
    <mergeCell ref="C3:J3"/>
    <mergeCell ref="K3:R3"/>
    <mergeCell ref="A25:R25"/>
    <mergeCell ref="A26:R26"/>
    <mergeCell ref="E4:E6"/>
    <mergeCell ref="D4:D6"/>
    <mergeCell ref="C4:C6"/>
    <mergeCell ref="P4:P6"/>
    <mergeCell ref="Q4:Q6"/>
    <mergeCell ref="R4:R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79">
      <selection activeCell="E2" sqref="E2"/>
    </sheetView>
  </sheetViews>
  <sheetFormatPr defaultColWidth="8.796875" defaultRowHeight="15"/>
  <cols>
    <col min="1" max="1" width="16.19921875" style="0" customWidth="1"/>
    <col min="2" max="2" width="8.8984375" style="0" customWidth="1"/>
    <col min="3" max="3" width="10.796875" style="0" customWidth="1"/>
    <col min="4" max="4" width="11.59765625" style="0" customWidth="1"/>
  </cols>
  <sheetData>
    <row r="1" spans="1:4" ht="15.75">
      <c r="A1" s="302" t="s">
        <v>256</v>
      </c>
      <c r="B1" s="302"/>
      <c r="C1" s="302"/>
      <c r="D1" s="302"/>
    </row>
    <row r="2" spans="1:4" ht="45" customHeight="1">
      <c r="A2" s="449" t="s">
        <v>318</v>
      </c>
      <c r="B2" s="450"/>
      <c r="C2" s="450"/>
      <c r="D2" s="451"/>
    </row>
    <row r="3" spans="1:4" ht="42.75" customHeight="1" thickBot="1">
      <c r="A3" s="439" t="s">
        <v>319</v>
      </c>
      <c r="B3" s="440"/>
      <c r="C3" s="440"/>
      <c r="D3" s="441"/>
    </row>
    <row r="4" spans="1:4" ht="15">
      <c r="A4" s="191"/>
      <c r="B4" s="193"/>
      <c r="C4" s="193"/>
      <c r="D4" s="193"/>
    </row>
    <row r="5" spans="1:4" ht="28.5">
      <c r="A5" s="191" t="s">
        <v>261</v>
      </c>
      <c r="B5" s="193" t="s">
        <v>268</v>
      </c>
      <c r="C5" s="193" t="s">
        <v>253</v>
      </c>
      <c r="D5" s="193" t="s">
        <v>254</v>
      </c>
    </row>
    <row r="6" spans="1:4" ht="15.75" thickBot="1">
      <c r="A6" s="192"/>
      <c r="B6" s="194"/>
      <c r="C6" s="194"/>
      <c r="D6" s="195" t="s">
        <v>255</v>
      </c>
    </row>
    <row r="7" spans="1:4" ht="15">
      <c r="A7" s="442" t="s">
        <v>327</v>
      </c>
      <c r="B7" s="444">
        <v>0</v>
      </c>
      <c r="C7" s="444">
        <v>0</v>
      </c>
      <c r="D7" s="444">
        <v>0</v>
      </c>
    </row>
    <row r="8" spans="1:4" ht="15.75" thickBot="1">
      <c r="A8" s="443"/>
      <c r="B8" s="445"/>
      <c r="C8" s="445"/>
      <c r="D8" s="445"/>
    </row>
    <row r="9" spans="1:4" ht="30.75" thickBot="1">
      <c r="A9" s="196" t="s">
        <v>328</v>
      </c>
      <c r="B9" s="197">
        <v>0</v>
      </c>
      <c r="C9" s="197">
        <v>0</v>
      </c>
      <c r="D9" s="197">
        <v>0</v>
      </c>
    </row>
    <row r="10" spans="1:4" ht="44.25" customHeight="1">
      <c r="A10" s="442" t="s">
        <v>329</v>
      </c>
      <c r="B10" s="444">
        <v>0</v>
      </c>
      <c r="C10" s="444">
        <v>0</v>
      </c>
      <c r="D10" s="444">
        <v>0</v>
      </c>
    </row>
    <row r="11" spans="1:4" ht="15.75" thickBot="1">
      <c r="A11" s="443"/>
      <c r="B11" s="445"/>
      <c r="C11" s="445"/>
      <c r="D11" s="445"/>
    </row>
    <row r="12" spans="1:4" ht="15">
      <c r="A12" s="442" t="s">
        <v>330</v>
      </c>
      <c r="B12" s="444">
        <v>0</v>
      </c>
      <c r="C12" s="444">
        <v>0</v>
      </c>
      <c r="D12" s="444">
        <v>0</v>
      </c>
    </row>
    <row r="13" spans="1:4" ht="15.75" thickBot="1">
      <c r="A13" s="443"/>
      <c r="B13" s="445"/>
      <c r="C13" s="445"/>
      <c r="D13" s="445"/>
    </row>
    <row r="14" spans="1:4" ht="29.25" customHeight="1">
      <c r="A14" s="442" t="s">
        <v>331</v>
      </c>
      <c r="B14" s="444">
        <v>0</v>
      </c>
      <c r="C14" s="444">
        <v>0</v>
      </c>
      <c r="D14" s="444">
        <v>0</v>
      </c>
    </row>
    <row r="15" spans="1:4" ht="15.75" thickBot="1">
      <c r="A15" s="443"/>
      <c r="B15" s="445"/>
      <c r="C15" s="445"/>
      <c r="D15" s="445"/>
    </row>
    <row r="16" spans="1:4" ht="30.75" thickBot="1">
      <c r="A16" s="196" t="s">
        <v>332</v>
      </c>
      <c r="B16" s="197">
        <v>0</v>
      </c>
      <c r="C16" s="197">
        <v>0</v>
      </c>
      <c r="D16" s="197">
        <v>0</v>
      </c>
    </row>
    <row r="17" spans="1:4" ht="15.75" thickBot="1">
      <c r="A17" s="196" t="s">
        <v>333</v>
      </c>
      <c r="B17" s="197">
        <v>0</v>
      </c>
      <c r="C17" s="197">
        <v>0</v>
      </c>
      <c r="D17" s="197">
        <v>0</v>
      </c>
    </row>
    <row r="18" spans="1:4" ht="30.75" thickBot="1">
      <c r="A18" s="196" t="s">
        <v>334</v>
      </c>
      <c r="B18" s="197">
        <v>0</v>
      </c>
      <c r="C18" s="197">
        <v>0</v>
      </c>
      <c r="D18" s="197">
        <v>0</v>
      </c>
    </row>
    <row r="19" spans="1:4" ht="29.25" customHeight="1">
      <c r="A19" s="442" t="s">
        <v>335</v>
      </c>
      <c r="B19" s="444">
        <v>0</v>
      </c>
      <c r="C19" s="444">
        <v>0</v>
      </c>
      <c r="D19" s="444">
        <v>0</v>
      </c>
    </row>
    <row r="20" spans="1:4" ht="15.75" thickBot="1">
      <c r="A20" s="443"/>
      <c r="B20" s="445"/>
      <c r="C20" s="445"/>
      <c r="D20" s="445"/>
    </row>
    <row r="21" spans="1:4" ht="44.25" customHeight="1">
      <c r="A21" s="442" t="s">
        <v>336</v>
      </c>
      <c r="B21" s="444">
        <v>0</v>
      </c>
      <c r="C21" s="444">
        <v>0</v>
      </c>
      <c r="D21" s="444">
        <v>0</v>
      </c>
    </row>
    <row r="22" spans="1:4" ht="15.75" thickBot="1">
      <c r="A22" s="443"/>
      <c r="B22" s="445"/>
      <c r="C22" s="445"/>
      <c r="D22" s="445"/>
    </row>
    <row r="23" spans="1:4" ht="15.75" thickBot="1">
      <c r="A23" s="196" t="s">
        <v>337</v>
      </c>
      <c r="B23" s="197">
        <v>0</v>
      </c>
      <c r="C23" s="197">
        <v>0</v>
      </c>
      <c r="D23" s="197">
        <v>0</v>
      </c>
    </row>
    <row r="24" spans="1:4" ht="15.75" thickBot="1">
      <c r="A24" s="196" t="s">
        <v>342</v>
      </c>
      <c r="B24" s="197">
        <v>0</v>
      </c>
      <c r="C24" s="197">
        <v>0</v>
      </c>
      <c r="D24" s="197">
        <v>0</v>
      </c>
    </row>
    <row r="25" spans="1:4" ht="30.75" thickBot="1">
      <c r="A25" s="196" t="s">
        <v>343</v>
      </c>
      <c r="B25" s="197">
        <v>0</v>
      </c>
      <c r="C25" s="197">
        <v>0</v>
      </c>
      <c r="D25" s="197">
        <v>0</v>
      </c>
    </row>
    <row r="26" spans="1:4" ht="15">
      <c r="A26" s="442" t="s">
        <v>344</v>
      </c>
      <c r="B26" s="444">
        <v>0</v>
      </c>
      <c r="C26" s="444">
        <v>0</v>
      </c>
      <c r="D26" s="444">
        <v>0</v>
      </c>
    </row>
    <row r="27" spans="1:4" ht="15.75" thickBot="1">
      <c r="A27" s="443"/>
      <c r="B27" s="445"/>
      <c r="C27" s="445"/>
      <c r="D27" s="445"/>
    </row>
    <row r="28" spans="1:4" ht="29.25" customHeight="1">
      <c r="A28" s="442" t="s">
        <v>348</v>
      </c>
      <c r="B28" s="444">
        <v>0</v>
      </c>
      <c r="C28" s="444">
        <v>0</v>
      </c>
      <c r="D28" s="444">
        <v>0</v>
      </c>
    </row>
    <row r="29" spans="1:4" ht="15.75" thickBot="1">
      <c r="A29" s="443"/>
      <c r="B29" s="445"/>
      <c r="C29" s="445"/>
      <c r="D29" s="445"/>
    </row>
    <row r="30" spans="1:4" ht="29.25" customHeight="1">
      <c r="A30" s="442" t="s">
        <v>338</v>
      </c>
      <c r="B30" s="444">
        <v>0</v>
      </c>
      <c r="C30" s="444">
        <v>0</v>
      </c>
      <c r="D30" s="444">
        <v>0</v>
      </c>
    </row>
    <row r="31" spans="1:4" ht="15.75" thickBot="1">
      <c r="A31" s="443"/>
      <c r="B31" s="445"/>
      <c r="C31" s="445"/>
      <c r="D31" s="445"/>
    </row>
    <row r="32" spans="1:4" ht="60.75" thickBot="1">
      <c r="A32" s="196" t="s">
        <v>339</v>
      </c>
      <c r="B32" s="197">
        <v>0</v>
      </c>
      <c r="C32" s="197">
        <v>0</v>
      </c>
      <c r="D32" s="197">
        <v>0</v>
      </c>
    </row>
    <row r="33" spans="1:4" ht="29.25" customHeight="1">
      <c r="A33" s="442" t="s">
        <v>340</v>
      </c>
      <c r="B33" s="444">
        <v>0</v>
      </c>
      <c r="C33" s="444">
        <v>0</v>
      </c>
      <c r="D33" s="444">
        <v>0</v>
      </c>
    </row>
    <row r="34" spans="1:4" ht="15.75" thickBot="1">
      <c r="A34" s="443"/>
      <c r="B34" s="445"/>
      <c r="C34" s="445"/>
      <c r="D34" s="445"/>
    </row>
    <row r="35" spans="1:4" ht="15">
      <c r="A35" s="442" t="s">
        <v>341</v>
      </c>
      <c r="B35" s="444">
        <v>0</v>
      </c>
      <c r="C35" s="444">
        <v>0</v>
      </c>
      <c r="D35" s="444">
        <v>0</v>
      </c>
    </row>
    <row r="36" spans="1:4" ht="15.75" thickBot="1">
      <c r="A36" s="443"/>
      <c r="B36" s="445"/>
      <c r="C36" s="445"/>
      <c r="D36" s="445"/>
    </row>
    <row r="37" spans="1:4" ht="29.25" thickBot="1">
      <c r="A37" s="198" t="s">
        <v>345</v>
      </c>
      <c r="B37" s="199">
        <f>SUM(B7:B36)</f>
        <v>0</v>
      </c>
      <c r="C37" s="199">
        <f>SUM(C7:C36)</f>
        <v>0</v>
      </c>
      <c r="D37" s="199">
        <f>SUM(D7:D36)</f>
        <v>0</v>
      </c>
    </row>
    <row r="39" spans="1:4" ht="44.25" customHeight="1">
      <c r="A39" s="446" t="s">
        <v>320</v>
      </c>
      <c r="B39" s="447"/>
      <c r="C39" s="447"/>
      <c r="D39" s="448"/>
    </row>
    <row r="40" spans="1:4" ht="15">
      <c r="A40" s="191"/>
      <c r="B40" s="193"/>
      <c r="C40" s="193"/>
      <c r="D40" s="193"/>
    </row>
    <row r="41" spans="1:4" ht="28.5">
      <c r="A41" s="191" t="s">
        <v>261</v>
      </c>
      <c r="B41" s="193" t="s">
        <v>268</v>
      </c>
      <c r="C41" s="193" t="s">
        <v>253</v>
      </c>
      <c r="D41" s="193" t="s">
        <v>254</v>
      </c>
    </row>
    <row r="42" spans="1:4" ht="15.75" thickBot="1">
      <c r="A42" s="192"/>
      <c r="B42" s="194"/>
      <c r="C42" s="194"/>
      <c r="D42" s="195" t="s">
        <v>255</v>
      </c>
    </row>
    <row r="43" spans="1:4" ht="15">
      <c r="A43" s="442" t="s">
        <v>327</v>
      </c>
      <c r="B43" s="444">
        <v>0</v>
      </c>
      <c r="C43" s="444">
        <v>0</v>
      </c>
      <c r="D43" s="444">
        <v>0</v>
      </c>
    </row>
    <row r="44" spans="1:4" ht="15.75" thickBot="1">
      <c r="A44" s="443"/>
      <c r="B44" s="445"/>
      <c r="C44" s="445"/>
      <c r="D44" s="445"/>
    </row>
    <row r="45" spans="1:4" ht="29.25" customHeight="1">
      <c r="A45" s="442" t="s">
        <v>328</v>
      </c>
      <c r="B45" s="444">
        <v>0</v>
      </c>
      <c r="C45" s="444">
        <v>0</v>
      </c>
      <c r="D45" s="444">
        <v>2</v>
      </c>
    </row>
    <row r="46" spans="1:4" ht="15.75" customHeight="1" thickBot="1">
      <c r="A46" s="443"/>
      <c r="B46" s="445"/>
      <c r="C46" s="445"/>
      <c r="D46" s="445"/>
    </row>
    <row r="47" spans="1:4" ht="44.25" customHeight="1" thickBot="1">
      <c r="A47" s="202" t="s">
        <v>346</v>
      </c>
      <c r="B47" s="203">
        <v>5</v>
      </c>
      <c r="C47" s="203">
        <v>1</v>
      </c>
      <c r="D47" s="197">
        <v>20</v>
      </c>
    </row>
    <row r="48" spans="1:4" ht="15" customHeight="1">
      <c r="A48" s="442" t="s">
        <v>330</v>
      </c>
      <c r="B48" s="444">
        <v>1</v>
      </c>
      <c r="C48" s="444">
        <v>0</v>
      </c>
      <c r="D48" s="444">
        <v>12</v>
      </c>
    </row>
    <row r="49" spans="1:4" ht="15.75" thickBot="1">
      <c r="A49" s="443"/>
      <c r="B49" s="445"/>
      <c r="C49" s="445"/>
      <c r="D49" s="445"/>
    </row>
    <row r="50" spans="1:4" ht="29.25" customHeight="1">
      <c r="A50" s="442" t="s">
        <v>331</v>
      </c>
      <c r="B50" s="444">
        <v>0</v>
      </c>
      <c r="C50" s="444">
        <v>0</v>
      </c>
      <c r="D50" s="444">
        <v>22</v>
      </c>
    </row>
    <row r="51" spans="1:4" ht="15.75" thickBot="1">
      <c r="A51" s="443"/>
      <c r="B51" s="445"/>
      <c r="C51" s="445"/>
      <c r="D51" s="445"/>
    </row>
    <row r="52" spans="1:4" ht="30.75" thickBot="1">
      <c r="A52" s="196" t="s">
        <v>347</v>
      </c>
      <c r="B52" s="197">
        <v>2</v>
      </c>
      <c r="C52" s="197">
        <v>0</v>
      </c>
      <c r="D52" s="197">
        <v>29</v>
      </c>
    </row>
    <row r="53" spans="1:4" ht="29.25" customHeight="1">
      <c r="A53" s="442" t="s">
        <v>333</v>
      </c>
      <c r="B53" s="444">
        <v>1</v>
      </c>
      <c r="C53" s="444">
        <v>1</v>
      </c>
      <c r="D53" s="444">
        <v>28</v>
      </c>
    </row>
    <row r="54" spans="1:4" ht="15.75" thickBot="1">
      <c r="A54" s="443"/>
      <c r="B54" s="445"/>
      <c r="C54" s="445"/>
      <c r="D54" s="445"/>
    </row>
    <row r="55" spans="1:4" ht="29.25" customHeight="1">
      <c r="A55" s="442" t="s">
        <v>334</v>
      </c>
      <c r="B55" s="444">
        <v>3</v>
      </c>
      <c r="C55" s="444">
        <v>0</v>
      </c>
      <c r="D55" s="444">
        <v>10</v>
      </c>
    </row>
    <row r="56" spans="1:4" ht="15.75" thickBot="1">
      <c r="A56" s="443"/>
      <c r="B56" s="445"/>
      <c r="C56" s="445"/>
      <c r="D56" s="445"/>
    </row>
    <row r="57" spans="1:4" ht="29.25" customHeight="1">
      <c r="A57" s="442" t="s">
        <v>335</v>
      </c>
      <c r="B57" s="444">
        <v>1</v>
      </c>
      <c r="C57" s="444">
        <v>0</v>
      </c>
      <c r="D57" s="444">
        <v>7</v>
      </c>
    </row>
    <row r="58" spans="1:4" ht="15.75" thickBot="1">
      <c r="A58" s="443"/>
      <c r="B58" s="445"/>
      <c r="C58" s="445"/>
      <c r="D58" s="445"/>
    </row>
    <row r="59" spans="1:4" ht="44.25" customHeight="1">
      <c r="A59" s="442" t="s">
        <v>336</v>
      </c>
      <c r="B59" s="444">
        <v>5</v>
      </c>
      <c r="C59" s="444">
        <v>0</v>
      </c>
      <c r="D59" s="444">
        <v>30</v>
      </c>
    </row>
    <row r="60" spans="1:4" ht="15.75" thickBot="1">
      <c r="A60" s="443"/>
      <c r="B60" s="445"/>
      <c r="C60" s="445"/>
      <c r="D60" s="445"/>
    </row>
    <row r="61" spans="1:4" ht="29.25" customHeight="1">
      <c r="A61" s="442" t="s">
        <v>337</v>
      </c>
      <c r="B61" s="444">
        <v>1</v>
      </c>
      <c r="C61" s="444">
        <v>0</v>
      </c>
      <c r="D61" s="444">
        <v>3</v>
      </c>
    </row>
    <row r="62" spans="1:4" ht="15.75" customHeight="1" thickBot="1">
      <c r="A62" s="443"/>
      <c r="B62" s="445"/>
      <c r="C62" s="445"/>
      <c r="D62" s="445"/>
    </row>
    <row r="63" spans="1:4" ht="15">
      <c r="A63" s="442" t="s">
        <v>342</v>
      </c>
      <c r="B63" s="444">
        <v>3</v>
      </c>
      <c r="C63" s="444">
        <v>0</v>
      </c>
      <c r="D63" s="444">
        <v>3</v>
      </c>
    </row>
    <row r="64" spans="1:4" ht="15.75" customHeight="1" thickBot="1">
      <c r="A64" s="443"/>
      <c r="B64" s="445"/>
      <c r="C64" s="445"/>
      <c r="D64" s="445"/>
    </row>
    <row r="65" spans="1:4" ht="29.25" customHeight="1">
      <c r="A65" s="442" t="s">
        <v>343</v>
      </c>
      <c r="B65" s="444">
        <v>1</v>
      </c>
      <c r="C65" s="444">
        <v>0</v>
      </c>
      <c r="D65" s="444">
        <v>1</v>
      </c>
    </row>
    <row r="66" spans="1:4" ht="15.75" customHeight="1" thickBot="1">
      <c r="A66" s="443"/>
      <c r="B66" s="445"/>
      <c r="C66" s="445"/>
      <c r="D66" s="445"/>
    </row>
    <row r="67" spans="1:4" ht="15" customHeight="1">
      <c r="A67" s="442" t="s">
        <v>344</v>
      </c>
      <c r="B67" s="444">
        <v>0</v>
      </c>
      <c r="C67" s="444">
        <v>0</v>
      </c>
      <c r="D67" s="444">
        <v>18</v>
      </c>
    </row>
    <row r="68" spans="1:4" ht="15.75" thickBot="1">
      <c r="A68" s="443"/>
      <c r="B68" s="445"/>
      <c r="C68" s="445"/>
      <c r="D68" s="445"/>
    </row>
    <row r="69" spans="1:4" ht="29.25" customHeight="1">
      <c r="A69" s="442" t="s">
        <v>348</v>
      </c>
      <c r="B69" s="444">
        <v>1</v>
      </c>
      <c r="C69" s="444">
        <v>0</v>
      </c>
      <c r="D69" s="444">
        <v>5</v>
      </c>
    </row>
    <row r="70" spans="1:4" ht="15.75" thickBot="1">
      <c r="A70" s="443"/>
      <c r="B70" s="445"/>
      <c r="C70" s="445"/>
      <c r="D70" s="445"/>
    </row>
    <row r="71" spans="1:4" ht="29.25" customHeight="1">
      <c r="A71" s="442" t="s">
        <v>349</v>
      </c>
      <c r="B71" s="444">
        <v>2</v>
      </c>
      <c r="C71" s="444">
        <v>0</v>
      </c>
      <c r="D71" s="444">
        <v>10</v>
      </c>
    </row>
    <row r="72" spans="1:4" ht="15.75" thickBot="1">
      <c r="A72" s="443"/>
      <c r="B72" s="445"/>
      <c r="C72" s="445"/>
      <c r="D72" s="445"/>
    </row>
    <row r="73" spans="1:4" ht="60.75" thickBot="1">
      <c r="A73" s="196" t="s">
        <v>339</v>
      </c>
      <c r="B73" s="197">
        <v>1</v>
      </c>
      <c r="C73" s="197">
        <v>1</v>
      </c>
      <c r="D73" s="197">
        <v>5</v>
      </c>
    </row>
    <row r="74" spans="1:4" ht="29.25" customHeight="1">
      <c r="A74" s="442" t="s">
        <v>340</v>
      </c>
      <c r="B74" s="444">
        <v>2</v>
      </c>
      <c r="C74" s="444">
        <v>0</v>
      </c>
      <c r="D74" s="444">
        <v>31</v>
      </c>
    </row>
    <row r="75" spans="1:4" ht="15.75" thickBot="1">
      <c r="A75" s="443"/>
      <c r="B75" s="445"/>
      <c r="C75" s="445"/>
      <c r="D75" s="445"/>
    </row>
    <row r="76" spans="1:4" ht="15">
      <c r="A76" s="442" t="s">
        <v>350</v>
      </c>
      <c r="B76" s="444">
        <v>1</v>
      </c>
      <c r="C76" s="444">
        <v>0</v>
      </c>
      <c r="D76" s="444">
        <v>5</v>
      </c>
    </row>
    <row r="77" spans="1:4" ht="15.75" thickBot="1">
      <c r="A77" s="443"/>
      <c r="B77" s="445"/>
      <c r="C77" s="445"/>
      <c r="D77" s="445"/>
    </row>
    <row r="78" spans="1:4" ht="29.25" thickBot="1">
      <c r="A78" s="198" t="s">
        <v>351</v>
      </c>
      <c r="B78" s="199">
        <f>SUM(B43:B77)</f>
        <v>30</v>
      </c>
      <c r="C78" s="199">
        <f>SUM(C43:C77)</f>
        <v>3</v>
      </c>
      <c r="D78" s="199">
        <f>SUM(D43:D77)</f>
        <v>241</v>
      </c>
    </row>
  </sheetData>
  <sheetProtection/>
  <mergeCells count="112">
    <mergeCell ref="A76:A77"/>
    <mergeCell ref="B76:B77"/>
    <mergeCell ref="C76:C77"/>
    <mergeCell ref="D76:D77"/>
    <mergeCell ref="A71:A72"/>
    <mergeCell ref="B71:B72"/>
    <mergeCell ref="C71:C72"/>
    <mergeCell ref="D71:D72"/>
    <mergeCell ref="A74:A75"/>
    <mergeCell ref="B74:B75"/>
    <mergeCell ref="C74:C75"/>
    <mergeCell ref="D74:D75"/>
    <mergeCell ref="A67:A68"/>
    <mergeCell ref="B67:B68"/>
    <mergeCell ref="C67:C68"/>
    <mergeCell ref="D67:D68"/>
    <mergeCell ref="A69:A70"/>
    <mergeCell ref="B69:B70"/>
    <mergeCell ref="C69:C70"/>
    <mergeCell ref="D69:D70"/>
    <mergeCell ref="A63:A64"/>
    <mergeCell ref="B63:B64"/>
    <mergeCell ref="C63:C64"/>
    <mergeCell ref="D63:D64"/>
    <mergeCell ref="A65:A66"/>
    <mergeCell ref="B65:B66"/>
    <mergeCell ref="C65:C66"/>
    <mergeCell ref="D65:D66"/>
    <mergeCell ref="A59:A60"/>
    <mergeCell ref="B59:B60"/>
    <mergeCell ref="C59:C60"/>
    <mergeCell ref="D59:D60"/>
    <mergeCell ref="A61:A62"/>
    <mergeCell ref="B61:B62"/>
    <mergeCell ref="C61:C62"/>
    <mergeCell ref="D61:D62"/>
    <mergeCell ref="A55:A56"/>
    <mergeCell ref="B55:B56"/>
    <mergeCell ref="C55:C56"/>
    <mergeCell ref="D55:D56"/>
    <mergeCell ref="A57:A58"/>
    <mergeCell ref="B57:B58"/>
    <mergeCell ref="C57:C58"/>
    <mergeCell ref="D57:D58"/>
    <mergeCell ref="A50:A51"/>
    <mergeCell ref="B50:B51"/>
    <mergeCell ref="C50:C51"/>
    <mergeCell ref="D50:D51"/>
    <mergeCell ref="A53:A54"/>
    <mergeCell ref="B53:B54"/>
    <mergeCell ref="C53:C54"/>
    <mergeCell ref="D53:D54"/>
    <mergeCell ref="A48:A49"/>
    <mergeCell ref="B48:B49"/>
    <mergeCell ref="C48:C49"/>
    <mergeCell ref="D48:D49"/>
    <mergeCell ref="A43:A44"/>
    <mergeCell ref="B43:B44"/>
    <mergeCell ref="C43:C44"/>
    <mergeCell ref="D43:D44"/>
    <mergeCell ref="A45:A46"/>
    <mergeCell ref="B45:B46"/>
    <mergeCell ref="A2:D2"/>
    <mergeCell ref="A1:D1"/>
    <mergeCell ref="A35:A36"/>
    <mergeCell ref="B35:B36"/>
    <mergeCell ref="C35:C36"/>
    <mergeCell ref="D35:D36"/>
    <mergeCell ref="A33:A34"/>
    <mergeCell ref="B33:B34"/>
    <mergeCell ref="D33:D34"/>
    <mergeCell ref="A30:A31"/>
    <mergeCell ref="B30:B31"/>
    <mergeCell ref="C30:C31"/>
    <mergeCell ref="D30:D31"/>
    <mergeCell ref="C45:C46"/>
    <mergeCell ref="D45:D46"/>
    <mergeCell ref="A39:D39"/>
    <mergeCell ref="C33:C34"/>
    <mergeCell ref="A26:A27"/>
    <mergeCell ref="B26:B27"/>
    <mergeCell ref="C26:C27"/>
    <mergeCell ref="D26:D27"/>
    <mergeCell ref="A28:A29"/>
    <mergeCell ref="B28:B29"/>
    <mergeCell ref="C28:C29"/>
    <mergeCell ref="D28:D29"/>
    <mergeCell ref="A19:A20"/>
    <mergeCell ref="B19:B20"/>
    <mergeCell ref="C19:C20"/>
    <mergeCell ref="D19:D20"/>
    <mergeCell ref="A21:A22"/>
    <mergeCell ref="B21:B22"/>
    <mergeCell ref="C21:C22"/>
    <mergeCell ref="D21:D22"/>
    <mergeCell ref="A12:A13"/>
    <mergeCell ref="B12:B13"/>
    <mergeCell ref="C12:C13"/>
    <mergeCell ref="D12:D13"/>
    <mergeCell ref="A14:A15"/>
    <mergeCell ref="B14:B15"/>
    <mergeCell ref="C14:C15"/>
    <mergeCell ref="D14:D15"/>
    <mergeCell ref="A3:D3"/>
    <mergeCell ref="A7:A8"/>
    <mergeCell ref="B7:B8"/>
    <mergeCell ref="C7:C8"/>
    <mergeCell ref="D7:D8"/>
    <mergeCell ref="A10:A11"/>
    <mergeCell ref="B10:B11"/>
    <mergeCell ref="C10:C11"/>
    <mergeCell ref="D10:D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85" zoomScaleNormal="85" zoomScalePageLayoutView="0" workbookViewId="0" topLeftCell="A37">
      <selection activeCell="G35" sqref="G35"/>
    </sheetView>
  </sheetViews>
  <sheetFormatPr defaultColWidth="8.796875" defaultRowHeight="15"/>
  <cols>
    <col min="1" max="1" width="5.69921875" style="0" customWidth="1"/>
    <col min="2" max="2" width="40" style="0" customWidth="1"/>
    <col min="3" max="4" width="6.59765625" style="0" customWidth="1"/>
    <col min="5" max="5" width="11.796875" style="0" customWidth="1"/>
  </cols>
  <sheetData>
    <row r="1" spans="1:5" ht="15.75">
      <c r="A1" s="302" t="s">
        <v>258</v>
      </c>
      <c r="B1" s="302"/>
      <c r="C1" s="302"/>
      <c r="D1" s="302"/>
      <c r="E1" s="302"/>
    </row>
    <row r="2" spans="1:5" ht="15.75">
      <c r="A2" s="321" t="s">
        <v>311</v>
      </c>
      <c r="B2" s="321"/>
      <c r="C2" s="321"/>
      <c r="D2" s="321"/>
      <c r="E2" s="321"/>
    </row>
    <row r="3" spans="1:5" ht="15.75" thickBot="1">
      <c r="A3" s="21"/>
      <c r="B3" s="22"/>
      <c r="C3" s="22"/>
      <c r="D3" s="22"/>
      <c r="E3" s="22"/>
    </row>
    <row r="4" spans="1:5" ht="15">
      <c r="A4" s="313" t="s">
        <v>33</v>
      </c>
      <c r="B4" s="319" t="s">
        <v>34</v>
      </c>
      <c r="C4" s="317" t="s">
        <v>35</v>
      </c>
      <c r="D4" s="318"/>
      <c r="E4" s="23" t="s">
        <v>36</v>
      </c>
    </row>
    <row r="5" spans="1:5" ht="15.75" thickBot="1">
      <c r="A5" s="314"/>
      <c r="B5" s="320"/>
      <c r="C5" s="24" t="s">
        <v>312</v>
      </c>
      <c r="D5" s="24" t="s">
        <v>308</v>
      </c>
      <c r="E5" s="25" t="s">
        <v>313</v>
      </c>
    </row>
    <row r="6" spans="1:5" ht="15.75" thickTop="1">
      <c r="A6" s="26" t="s">
        <v>37</v>
      </c>
      <c r="B6" s="27" t="s">
        <v>38</v>
      </c>
      <c r="C6" s="28">
        <v>7</v>
      </c>
      <c r="D6" s="28">
        <v>8</v>
      </c>
      <c r="E6" s="35">
        <f>(C6-D6)/D6*100</f>
        <v>-12.5</v>
      </c>
    </row>
    <row r="7" spans="1:5" ht="15">
      <c r="A7" s="26" t="s">
        <v>39</v>
      </c>
      <c r="B7" s="30" t="s">
        <v>40</v>
      </c>
      <c r="C7" s="31">
        <v>0</v>
      </c>
      <c r="D7" s="31">
        <v>1</v>
      </c>
      <c r="E7" s="36">
        <v>100</v>
      </c>
    </row>
    <row r="8" spans="1:5" ht="15">
      <c r="A8" s="32" t="s">
        <v>41</v>
      </c>
      <c r="B8" s="33" t="s">
        <v>42</v>
      </c>
      <c r="C8" s="34">
        <v>0</v>
      </c>
      <c r="D8" s="34">
        <v>2</v>
      </c>
      <c r="E8" s="36">
        <f>(C8-D8)/D8*100</f>
        <v>-100</v>
      </c>
    </row>
    <row r="9" spans="1:5" ht="15">
      <c r="A9" s="26" t="s">
        <v>43</v>
      </c>
      <c r="B9" s="30" t="s">
        <v>44</v>
      </c>
      <c r="C9" s="31">
        <v>11</v>
      </c>
      <c r="D9" s="31">
        <v>15</v>
      </c>
      <c r="E9" s="36">
        <f>(C9-D9)/D9*100</f>
        <v>-26.666666666666668</v>
      </c>
    </row>
    <row r="10" spans="1:5" ht="15">
      <c r="A10" s="26" t="s">
        <v>45</v>
      </c>
      <c r="B10" s="30" t="s">
        <v>276</v>
      </c>
      <c r="C10" s="31">
        <v>0</v>
      </c>
      <c r="D10" s="31">
        <v>0</v>
      </c>
      <c r="E10" s="36">
        <v>0</v>
      </c>
    </row>
    <row r="11" spans="1:5" ht="15">
      <c r="A11" s="37" t="s">
        <v>47</v>
      </c>
      <c r="B11" s="30" t="s">
        <v>48</v>
      </c>
      <c r="C11" s="31">
        <v>1</v>
      </c>
      <c r="D11" s="31">
        <v>6</v>
      </c>
      <c r="E11" s="35">
        <f>(C11-D11)/D11*100</f>
        <v>-83.33333333333334</v>
      </c>
    </row>
    <row r="12" spans="1:5" ht="15">
      <c r="A12" s="26" t="s">
        <v>49</v>
      </c>
      <c r="B12" s="30" t="s">
        <v>50</v>
      </c>
      <c r="C12" s="34">
        <v>0</v>
      </c>
      <c r="D12" s="34">
        <v>1</v>
      </c>
      <c r="E12" s="36">
        <f>(C12-D12)/D12*100</f>
        <v>-100</v>
      </c>
    </row>
    <row r="13" spans="1:5" ht="15">
      <c r="A13" s="26" t="s">
        <v>280</v>
      </c>
      <c r="B13" s="30" t="s">
        <v>281</v>
      </c>
      <c r="C13" s="34">
        <v>0</v>
      </c>
      <c r="D13" s="34">
        <v>0</v>
      </c>
      <c r="E13" s="35">
        <v>0</v>
      </c>
    </row>
    <row r="14" spans="1:5" ht="15">
      <c r="A14" s="38" t="s">
        <v>282</v>
      </c>
      <c r="B14" s="30" t="s">
        <v>283</v>
      </c>
      <c r="C14" s="31">
        <v>0</v>
      </c>
      <c r="D14" s="31">
        <v>0</v>
      </c>
      <c r="E14" s="36">
        <v>0</v>
      </c>
    </row>
    <row r="15" spans="1:5" ht="15">
      <c r="A15" s="26" t="s">
        <v>51</v>
      </c>
      <c r="B15" s="30" t="s">
        <v>52</v>
      </c>
      <c r="C15" s="31">
        <v>0</v>
      </c>
      <c r="D15" s="31">
        <v>0</v>
      </c>
      <c r="E15" s="36">
        <v>0</v>
      </c>
    </row>
    <row r="16" spans="1:5" ht="15.75" thickBot="1">
      <c r="A16" s="39" t="s">
        <v>53</v>
      </c>
      <c r="B16" s="40" t="s">
        <v>54</v>
      </c>
      <c r="C16" s="41">
        <v>520</v>
      </c>
      <c r="D16" s="41">
        <v>480</v>
      </c>
      <c r="E16" s="35">
        <v>19.2</v>
      </c>
    </row>
    <row r="17" spans="1:5" ht="15.75" thickBot="1">
      <c r="A17" s="43"/>
      <c r="B17" s="44" t="s">
        <v>55</v>
      </c>
      <c r="C17" s="45">
        <f>SUM(C6:C16)</f>
        <v>539</v>
      </c>
      <c r="D17" s="45">
        <f>SUM(D6:D16)</f>
        <v>513</v>
      </c>
      <c r="E17" s="220">
        <f>(C17-D17)/D17*100</f>
        <v>5.0682261208577</v>
      </c>
    </row>
    <row r="18" spans="1:5" ht="15.75" thickBot="1">
      <c r="A18" s="22"/>
      <c r="B18" s="22"/>
      <c r="C18" s="22"/>
      <c r="D18" s="46"/>
      <c r="E18" s="47"/>
    </row>
    <row r="19" spans="1:5" ht="15">
      <c r="A19" s="313" t="s">
        <v>33</v>
      </c>
      <c r="B19" s="315" t="s">
        <v>56</v>
      </c>
      <c r="C19" s="317" t="s">
        <v>35</v>
      </c>
      <c r="D19" s="318"/>
      <c r="E19" s="23" t="s">
        <v>36</v>
      </c>
    </row>
    <row r="20" spans="1:5" ht="15.75" thickBot="1">
      <c r="A20" s="314"/>
      <c r="B20" s="316"/>
      <c r="C20" s="24" t="s">
        <v>312</v>
      </c>
      <c r="D20" s="24" t="s">
        <v>308</v>
      </c>
      <c r="E20" s="25" t="s">
        <v>313</v>
      </c>
    </row>
    <row r="21" spans="1:5" ht="15.75" thickTop="1">
      <c r="A21" s="26" t="s">
        <v>57</v>
      </c>
      <c r="B21" s="30" t="s">
        <v>58</v>
      </c>
      <c r="C21" s="48">
        <v>0</v>
      </c>
      <c r="D21" s="48">
        <v>0</v>
      </c>
      <c r="E21" s="29">
        <v>0</v>
      </c>
    </row>
    <row r="22" spans="1:5" ht="15">
      <c r="A22" s="26" t="s">
        <v>59</v>
      </c>
      <c r="B22" s="30" t="s">
        <v>40</v>
      </c>
      <c r="C22" s="49">
        <v>0</v>
      </c>
      <c r="D22" s="49">
        <v>0</v>
      </c>
      <c r="E22" s="29">
        <v>0</v>
      </c>
    </row>
    <row r="23" spans="1:5" ht="15">
      <c r="A23" s="32" t="s">
        <v>60</v>
      </c>
      <c r="B23" s="50" t="s">
        <v>42</v>
      </c>
      <c r="C23" s="49">
        <v>0</v>
      </c>
      <c r="D23" s="49">
        <v>0</v>
      </c>
      <c r="E23" s="36">
        <v>0</v>
      </c>
    </row>
    <row r="24" spans="1:5" ht="15">
      <c r="A24" s="32" t="s">
        <v>61</v>
      </c>
      <c r="B24" s="30" t="s">
        <v>62</v>
      </c>
      <c r="C24" s="49">
        <v>0</v>
      </c>
      <c r="D24" s="49">
        <v>0</v>
      </c>
      <c r="E24" s="36">
        <v>0</v>
      </c>
    </row>
    <row r="25" spans="1:5" ht="15">
      <c r="A25" s="37" t="s">
        <v>63</v>
      </c>
      <c r="B25" s="30" t="s">
        <v>48</v>
      </c>
      <c r="C25" s="49">
        <v>0</v>
      </c>
      <c r="D25" s="49">
        <v>0</v>
      </c>
      <c r="E25" s="36">
        <v>0</v>
      </c>
    </row>
    <row r="26" spans="1:5" ht="15">
      <c r="A26" s="26" t="s">
        <v>64</v>
      </c>
      <c r="B26" s="30" t="s">
        <v>50</v>
      </c>
      <c r="C26" s="51">
        <v>0</v>
      </c>
      <c r="D26" s="51">
        <v>0</v>
      </c>
      <c r="E26" s="36">
        <v>0</v>
      </c>
    </row>
    <row r="27" spans="1:5" ht="15">
      <c r="A27" s="230" t="s">
        <v>65</v>
      </c>
      <c r="B27" s="231" t="s">
        <v>75</v>
      </c>
      <c r="C27" s="232">
        <v>0</v>
      </c>
      <c r="D27" s="232">
        <v>0</v>
      </c>
      <c r="E27" s="36">
        <v>0</v>
      </c>
    </row>
    <row r="28" spans="1:5" ht="15.75" thickBot="1">
      <c r="A28" s="52" t="s">
        <v>65</v>
      </c>
      <c r="B28" s="53" t="s">
        <v>66</v>
      </c>
      <c r="C28" s="54">
        <v>0</v>
      </c>
      <c r="D28" s="54">
        <v>0</v>
      </c>
      <c r="E28" s="36">
        <v>0</v>
      </c>
    </row>
    <row r="29" spans="1:5" ht="15.75" thickBot="1">
      <c r="A29" s="43"/>
      <c r="B29" s="44" t="s">
        <v>67</v>
      </c>
      <c r="C29" s="55">
        <f>SUM(C21:C28)</f>
        <v>0</v>
      </c>
      <c r="D29" s="55">
        <f>SUM(D21:D28)</f>
        <v>0</v>
      </c>
      <c r="E29" s="56">
        <v>0</v>
      </c>
    </row>
    <row r="30" spans="1:5" ht="15.75" thickBot="1">
      <c r="A30" s="22"/>
      <c r="B30" s="22"/>
      <c r="C30" s="22"/>
      <c r="D30" s="22"/>
      <c r="E30" s="22"/>
    </row>
    <row r="31" spans="1:5" ht="15">
      <c r="A31" s="313" t="s">
        <v>33</v>
      </c>
      <c r="B31" s="319" t="s">
        <v>284</v>
      </c>
      <c r="C31" s="317" t="s">
        <v>35</v>
      </c>
      <c r="D31" s="318"/>
      <c r="E31" s="23" t="s">
        <v>36</v>
      </c>
    </row>
    <row r="32" spans="1:5" ht="15.75" thickBot="1">
      <c r="A32" s="314"/>
      <c r="B32" s="320"/>
      <c r="C32" s="24" t="s">
        <v>312</v>
      </c>
      <c r="D32" s="24" t="s">
        <v>308</v>
      </c>
      <c r="E32" s="25" t="s">
        <v>313</v>
      </c>
    </row>
    <row r="33" spans="1:5" ht="15.75" thickTop="1">
      <c r="A33" s="26" t="s">
        <v>68</v>
      </c>
      <c r="B33" s="30" t="s">
        <v>58</v>
      </c>
      <c r="C33" s="57">
        <v>0</v>
      </c>
      <c r="D33" s="57">
        <v>0</v>
      </c>
      <c r="E33" s="58">
        <v>0</v>
      </c>
    </row>
    <row r="34" spans="1:5" ht="15">
      <c r="A34" s="26" t="s">
        <v>69</v>
      </c>
      <c r="B34" s="33" t="s">
        <v>40</v>
      </c>
      <c r="C34" s="49">
        <v>0</v>
      </c>
      <c r="D34" s="49">
        <v>0</v>
      </c>
      <c r="E34" s="36">
        <v>0</v>
      </c>
    </row>
    <row r="35" spans="1:5" ht="15">
      <c r="A35" s="32" t="s">
        <v>70</v>
      </c>
      <c r="B35" s="59" t="s">
        <v>42</v>
      </c>
      <c r="C35" s="49">
        <v>0</v>
      </c>
      <c r="D35" s="49">
        <v>0</v>
      </c>
      <c r="E35" s="36">
        <v>0</v>
      </c>
    </row>
    <row r="36" spans="1:5" ht="15">
      <c r="A36" s="37" t="s">
        <v>71</v>
      </c>
      <c r="B36" s="33" t="s">
        <v>48</v>
      </c>
      <c r="C36" s="49">
        <v>0</v>
      </c>
      <c r="D36" s="49">
        <v>0</v>
      </c>
      <c r="E36" s="36">
        <v>0</v>
      </c>
    </row>
    <row r="37" spans="1:5" ht="15">
      <c r="A37" s="26" t="s">
        <v>72</v>
      </c>
      <c r="B37" s="33" t="s">
        <v>73</v>
      </c>
      <c r="C37" s="60">
        <v>0</v>
      </c>
      <c r="D37" s="60">
        <v>0</v>
      </c>
      <c r="E37" s="36">
        <v>0</v>
      </c>
    </row>
    <row r="38" spans="1:5" ht="15">
      <c r="A38" s="37" t="s">
        <v>74</v>
      </c>
      <c r="B38" s="33" t="s">
        <v>75</v>
      </c>
      <c r="C38" s="49">
        <v>0</v>
      </c>
      <c r="D38" s="49">
        <v>1</v>
      </c>
      <c r="E38" s="36">
        <f>(C38-D38)/D38*100</f>
        <v>-100</v>
      </c>
    </row>
    <row r="39" spans="1:5" ht="15.75" thickBot="1">
      <c r="A39" s="52" t="s">
        <v>74</v>
      </c>
      <c r="B39" s="61" t="s">
        <v>66</v>
      </c>
      <c r="C39" s="54">
        <v>0</v>
      </c>
      <c r="D39" s="54">
        <v>0</v>
      </c>
      <c r="E39" s="42">
        <v>0</v>
      </c>
    </row>
    <row r="40" spans="1:5" ht="15.75" thickBot="1">
      <c r="A40" s="43"/>
      <c r="B40" s="62" t="s">
        <v>76</v>
      </c>
      <c r="C40" s="55">
        <f>SUM(C33:C39)</f>
        <v>0</v>
      </c>
      <c r="D40" s="55">
        <f>SUM(D33:D38)</f>
        <v>1</v>
      </c>
      <c r="E40" s="56">
        <f>SUM(E33:E39)</f>
        <v>-100</v>
      </c>
    </row>
    <row r="41" spans="1:5" ht="15">
      <c r="A41" s="22"/>
      <c r="B41" s="22"/>
      <c r="C41" s="22"/>
      <c r="D41" s="22"/>
      <c r="E41" s="22"/>
    </row>
    <row r="47" spans="1:5" ht="15.75">
      <c r="A47" s="302" t="s">
        <v>258</v>
      </c>
      <c r="B47" s="302"/>
      <c r="C47" s="302"/>
      <c r="D47" s="302"/>
      <c r="E47" s="302"/>
    </row>
    <row r="48" ht="15.75" thickBot="1"/>
    <row r="49" spans="1:5" ht="15">
      <c r="A49" s="313" t="s">
        <v>33</v>
      </c>
      <c r="B49" s="315" t="s">
        <v>285</v>
      </c>
      <c r="C49" s="317" t="s">
        <v>35</v>
      </c>
      <c r="D49" s="318"/>
      <c r="E49" s="23" t="s">
        <v>36</v>
      </c>
    </row>
    <row r="50" spans="1:5" ht="15.75" thickBot="1">
      <c r="A50" s="314"/>
      <c r="B50" s="316"/>
      <c r="C50" s="24" t="s">
        <v>312</v>
      </c>
      <c r="D50" s="24" t="s">
        <v>308</v>
      </c>
      <c r="E50" s="25" t="s">
        <v>313</v>
      </c>
    </row>
    <row r="51" spans="1:5" ht="15.75" thickTop="1">
      <c r="A51" s="26" t="s">
        <v>77</v>
      </c>
      <c r="B51" s="30" t="s">
        <v>58</v>
      </c>
      <c r="C51" s="48">
        <v>0</v>
      </c>
      <c r="D51" s="48">
        <v>0</v>
      </c>
      <c r="E51" s="58">
        <v>0</v>
      </c>
    </row>
    <row r="52" spans="1:5" ht="15">
      <c r="A52" s="26" t="s">
        <v>78</v>
      </c>
      <c r="B52" s="30" t="s">
        <v>40</v>
      </c>
      <c r="C52" s="49">
        <v>0</v>
      </c>
      <c r="D52" s="49">
        <v>0</v>
      </c>
      <c r="E52" s="36">
        <v>0</v>
      </c>
    </row>
    <row r="53" spans="1:5" ht="15">
      <c r="A53" s="32" t="s">
        <v>79</v>
      </c>
      <c r="B53" s="63" t="s">
        <v>42</v>
      </c>
      <c r="C53" s="49">
        <v>0</v>
      </c>
      <c r="D53" s="49">
        <v>0</v>
      </c>
      <c r="E53" s="36">
        <v>0</v>
      </c>
    </row>
    <row r="54" spans="1:5" ht="15">
      <c r="A54" s="37" t="s">
        <v>80</v>
      </c>
      <c r="B54" s="30" t="s">
        <v>48</v>
      </c>
      <c r="C54" s="49">
        <v>0</v>
      </c>
      <c r="D54" s="49">
        <v>0</v>
      </c>
      <c r="E54" s="36">
        <v>0</v>
      </c>
    </row>
    <row r="55" spans="1:5" ht="15">
      <c r="A55" s="26" t="s">
        <v>81</v>
      </c>
      <c r="B55" s="30" t="s">
        <v>50</v>
      </c>
      <c r="C55" s="51">
        <v>0</v>
      </c>
      <c r="D55" s="51">
        <v>0</v>
      </c>
      <c r="E55" s="36">
        <v>0</v>
      </c>
    </row>
    <row r="56" spans="1:5" ht="15.75" thickBot="1">
      <c r="A56" s="52" t="s">
        <v>82</v>
      </c>
      <c r="B56" s="61" t="s">
        <v>66</v>
      </c>
      <c r="C56" s="54">
        <v>0</v>
      </c>
      <c r="D56" s="54">
        <v>0</v>
      </c>
      <c r="E56" s="42">
        <v>0</v>
      </c>
    </row>
    <row r="57" spans="1:5" ht="15.75" thickBot="1">
      <c r="A57" s="43"/>
      <c r="B57" s="44" t="s">
        <v>83</v>
      </c>
      <c r="C57" s="55">
        <f>SUM(C51:C56)</f>
        <v>0</v>
      </c>
      <c r="D57" s="55">
        <f>SUM(D51:D56)</f>
        <v>0</v>
      </c>
      <c r="E57" s="56">
        <v>0</v>
      </c>
    </row>
    <row r="58" spans="1:5" ht="15.75" thickBot="1">
      <c r="A58" s="64"/>
      <c r="B58" s="65"/>
      <c r="C58" s="46"/>
      <c r="D58" s="46"/>
      <c r="E58" s="47"/>
    </row>
    <row r="59" spans="1:5" ht="15.75" thickBot="1">
      <c r="A59" s="66"/>
      <c r="B59" s="62" t="s">
        <v>84</v>
      </c>
      <c r="C59" s="67">
        <f>C17+C40</f>
        <v>539</v>
      </c>
      <c r="D59" s="67">
        <f>D17</f>
        <v>513</v>
      </c>
      <c r="E59" s="68">
        <f>(C59-D59)/D59*100</f>
        <v>5.0682261208577</v>
      </c>
    </row>
  </sheetData>
  <sheetProtection/>
  <mergeCells count="15">
    <mergeCell ref="A2:E2"/>
    <mergeCell ref="A4:A5"/>
    <mergeCell ref="B4:B5"/>
    <mergeCell ref="A47:E47"/>
    <mergeCell ref="C4:D4"/>
    <mergeCell ref="A49:A50"/>
    <mergeCell ref="B49:B50"/>
    <mergeCell ref="C49:D49"/>
    <mergeCell ref="A1:E1"/>
    <mergeCell ref="A19:A20"/>
    <mergeCell ref="B19:B20"/>
    <mergeCell ref="C19:D19"/>
    <mergeCell ref="A31:A32"/>
    <mergeCell ref="B31:B32"/>
    <mergeCell ref="C31:D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9.59765625" style="0" customWidth="1"/>
    <col min="2" max="2" width="32.296875" style="0" customWidth="1"/>
    <col min="3" max="4" width="8.296875" style="0" customWidth="1"/>
    <col min="5" max="5" width="10.59765625" style="0" customWidth="1"/>
    <col min="7" max="7" width="8.8984375" style="0" customWidth="1"/>
  </cols>
  <sheetData>
    <row r="1" spans="1:5" ht="15.75">
      <c r="A1" s="302" t="s">
        <v>0</v>
      </c>
      <c r="B1" s="302"/>
      <c r="C1" s="302"/>
      <c r="D1" s="302"/>
      <c r="E1" s="302"/>
    </row>
    <row r="2" spans="1:5" ht="15.75">
      <c r="A2" s="321" t="s">
        <v>85</v>
      </c>
      <c r="B2" s="322"/>
      <c r="C2" s="322"/>
      <c r="D2" s="322"/>
      <c r="E2" s="322"/>
    </row>
    <row r="3" spans="1:5" ht="16.5" thickBot="1">
      <c r="A3" s="69"/>
      <c r="B3" s="70"/>
      <c r="C3" s="70"/>
      <c r="D3" s="70"/>
      <c r="E3" s="71"/>
    </row>
    <row r="4" spans="1:5" ht="15">
      <c r="A4" s="323" t="s">
        <v>33</v>
      </c>
      <c r="B4" s="326" t="s">
        <v>86</v>
      </c>
      <c r="C4" s="329" t="s">
        <v>87</v>
      </c>
      <c r="D4" s="330"/>
      <c r="E4" s="333" t="s">
        <v>36</v>
      </c>
    </row>
    <row r="5" spans="1:5" ht="15">
      <c r="A5" s="324"/>
      <c r="B5" s="327"/>
      <c r="C5" s="331"/>
      <c r="D5" s="332"/>
      <c r="E5" s="334"/>
    </row>
    <row r="6" spans="1:5" ht="29.25" thickBot="1">
      <c r="A6" s="325"/>
      <c r="B6" s="328"/>
      <c r="C6" s="72" t="s">
        <v>312</v>
      </c>
      <c r="D6" s="72" t="s">
        <v>308</v>
      </c>
      <c r="E6" s="73" t="s">
        <v>313</v>
      </c>
    </row>
    <row r="7" spans="1:5" ht="16.5" thickTop="1">
      <c r="A7" s="74" t="s">
        <v>88</v>
      </c>
      <c r="B7" s="75" t="s">
        <v>89</v>
      </c>
      <c r="C7" s="76">
        <v>0</v>
      </c>
      <c r="D7" s="76">
        <v>0</v>
      </c>
      <c r="E7" s="77">
        <v>0</v>
      </c>
    </row>
    <row r="8" spans="1:5" ht="15.75">
      <c r="A8" s="74" t="s">
        <v>90</v>
      </c>
      <c r="B8" s="78" t="s">
        <v>91</v>
      </c>
      <c r="C8" s="76">
        <v>5</v>
      </c>
      <c r="D8" s="76">
        <v>0</v>
      </c>
      <c r="E8" s="77">
        <v>500</v>
      </c>
    </row>
    <row r="9" spans="1:5" ht="15.75">
      <c r="A9" s="74" t="s">
        <v>92</v>
      </c>
      <c r="B9" s="78" t="s">
        <v>93</v>
      </c>
      <c r="C9" s="79">
        <v>22</v>
      </c>
      <c r="D9" s="79">
        <v>19</v>
      </c>
      <c r="E9" s="77">
        <f>(C9-D9)/D9*100</f>
        <v>15.789473684210526</v>
      </c>
    </row>
    <row r="10" spans="1:5" ht="15.75">
      <c r="A10" s="74" t="s">
        <v>94</v>
      </c>
      <c r="B10" s="78" t="s">
        <v>95</v>
      </c>
      <c r="C10" s="76">
        <v>8</v>
      </c>
      <c r="D10" s="76">
        <v>0</v>
      </c>
      <c r="E10" s="77">
        <v>800</v>
      </c>
    </row>
    <row r="11" spans="1:5" ht="15.75">
      <c r="A11" s="74" t="s">
        <v>96</v>
      </c>
      <c r="B11" s="78" t="s">
        <v>97</v>
      </c>
      <c r="C11" s="76">
        <v>9</v>
      </c>
      <c r="D11" s="76">
        <v>1</v>
      </c>
      <c r="E11" s="77">
        <f>(C11-D11)/D11*100</f>
        <v>800</v>
      </c>
    </row>
    <row r="12" spans="1:5" ht="15.75">
      <c r="A12" s="74" t="s">
        <v>98</v>
      </c>
      <c r="B12" s="78" t="s">
        <v>99</v>
      </c>
      <c r="C12" s="76">
        <v>87</v>
      </c>
      <c r="D12" s="76">
        <v>6</v>
      </c>
      <c r="E12" s="77">
        <f>(C12-D12)/D12*100</f>
        <v>1350</v>
      </c>
    </row>
    <row r="13" spans="1:5" ht="15.75">
      <c r="A13" s="74" t="s">
        <v>100</v>
      </c>
      <c r="B13" s="78" t="s">
        <v>101</v>
      </c>
      <c r="C13" s="76">
        <v>19</v>
      </c>
      <c r="D13" s="76">
        <v>3</v>
      </c>
      <c r="E13" s="77">
        <f>(C13-D13)/D13*100</f>
        <v>533.3333333333333</v>
      </c>
    </row>
    <row r="14" spans="1:5" ht="15.75">
      <c r="A14" s="74" t="s">
        <v>102</v>
      </c>
      <c r="B14" s="78" t="s">
        <v>103</v>
      </c>
      <c r="C14" s="76">
        <v>3</v>
      </c>
      <c r="D14" s="76">
        <v>0</v>
      </c>
      <c r="E14" s="241">
        <v>300</v>
      </c>
    </row>
    <row r="15" spans="1:5" ht="15.75">
      <c r="A15" s="74" t="s">
        <v>104</v>
      </c>
      <c r="B15" s="78" t="s">
        <v>105</v>
      </c>
      <c r="C15" s="76">
        <v>0</v>
      </c>
      <c r="D15" s="76">
        <v>0</v>
      </c>
      <c r="E15" s="77">
        <v>0</v>
      </c>
    </row>
    <row r="16" spans="1:5" ht="15.75">
      <c r="A16" s="74" t="s">
        <v>106</v>
      </c>
      <c r="B16" s="78" t="s">
        <v>107</v>
      </c>
      <c r="C16" s="76">
        <v>0</v>
      </c>
      <c r="D16" s="76">
        <v>0</v>
      </c>
      <c r="E16" s="77">
        <v>0</v>
      </c>
    </row>
    <row r="17" spans="1:5" ht="15.75">
      <c r="A17" s="74" t="s">
        <v>108</v>
      </c>
      <c r="B17" s="78" t="s">
        <v>109</v>
      </c>
      <c r="C17" s="76">
        <v>0</v>
      </c>
      <c r="D17" s="76">
        <v>0</v>
      </c>
      <c r="E17" s="77">
        <v>0</v>
      </c>
    </row>
    <row r="18" spans="1:5" ht="15.75">
      <c r="A18" s="74" t="s">
        <v>110</v>
      </c>
      <c r="B18" s="78" t="s">
        <v>111</v>
      </c>
      <c r="C18" s="76">
        <v>0</v>
      </c>
      <c r="D18" s="76">
        <v>0</v>
      </c>
      <c r="E18" s="77">
        <v>0</v>
      </c>
    </row>
    <row r="19" spans="1:5" ht="15.75">
      <c r="A19" s="74" t="s">
        <v>112</v>
      </c>
      <c r="B19" s="78" t="s">
        <v>113</v>
      </c>
      <c r="C19" s="76">
        <v>0</v>
      </c>
      <c r="D19" s="76">
        <v>0</v>
      </c>
      <c r="E19" s="77">
        <v>0</v>
      </c>
    </row>
    <row r="20" spans="1:5" ht="16.5" thickBot="1">
      <c r="A20" s="80" t="s">
        <v>114</v>
      </c>
      <c r="B20" s="81" t="s">
        <v>115</v>
      </c>
      <c r="C20" s="82">
        <v>0</v>
      </c>
      <c r="D20" s="82">
        <v>0</v>
      </c>
      <c r="E20" s="77">
        <v>0</v>
      </c>
    </row>
    <row r="21" spans="1:5" ht="15.75" thickBot="1">
      <c r="A21" s="83"/>
      <c r="B21" s="84" t="s">
        <v>116</v>
      </c>
      <c r="C21" s="85">
        <f>SUM(C7:C20)</f>
        <v>153</v>
      </c>
      <c r="D21" s="85">
        <f>SUM(D7:D20)</f>
        <v>29</v>
      </c>
      <c r="E21" s="86">
        <f>(C21-D21)/D21*100</f>
        <v>427.5862068965517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4.09765625" style="0" customWidth="1"/>
    <col min="2" max="2" width="40.796875" style="0" customWidth="1"/>
    <col min="3" max="4" width="7.3984375" style="0" customWidth="1"/>
    <col min="5" max="5" width="10.19921875" style="0" customWidth="1"/>
  </cols>
  <sheetData>
    <row r="1" spans="1:5" ht="15.75">
      <c r="A1" s="302" t="s">
        <v>257</v>
      </c>
      <c r="B1" s="302"/>
      <c r="C1" s="302"/>
      <c r="D1" s="302"/>
      <c r="E1" s="302"/>
    </row>
    <row r="2" spans="1:5" ht="15.75">
      <c r="A2" s="321" t="s">
        <v>117</v>
      </c>
      <c r="B2" s="321"/>
      <c r="C2" s="321"/>
      <c r="D2" s="321"/>
      <c r="E2" s="321"/>
    </row>
    <row r="3" spans="1:5" ht="15.75" thickBot="1">
      <c r="A3" s="87"/>
      <c r="B3" s="22"/>
      <c r="C3" s="22"/>
      <c r="D3" s="22"/>
      <c r="E3" s="88"/>
    </row>
    <row r="4" spans="1:5" ht="15">
      <c r="A4" s="323" t="s">
        <v>33</v>
      </c>
      <c r="B4" s="335" t="s">
        <v>118</v>
      </c>
      <c r="C4" s="338" t="s">
        <v>87</v>
      </c>
      <c r="D4" s="339"/>
      <c r="E4" s="342" t="s">
        <v>36</v>
      </c>
    </row>
    <row r="5" spans="1:5" ht="15">
      <c r="A5" s="324"/>
      <c r="B5" s="336"/>
      <c r="C5" s="340"/>
      <c r="D5" s="341"/>
      <c r="E5" s="343"/>
    </row>
    <row r="6" spans="1:5" ht="29.25" thickBot="1">
      <c r="A6" s="325"/>
      <c r="B6" s="337"/>
      <c r="C6" s="89" t="s">
        <v>312</v>
      </c>
      <c r="D6" s="90" t="s">
        <v>308</v>
      </c>
      <c r="E6" s="91" t="s">
        <v>313</v>
      </c>
    </row>
    <row r="7" spans="1:5" ht="16.5" thickTop="1">
      <c r="A7" s="92" t="s">
        <v>119</v>
      </c>
      <c r="B7" s="93" t="s">
        <v>120</v>
      </c>
      <c r="C7" s="94">
        <v>0</v>
      </c>
      <c r="D7" s="94">
        <v>0</v>
      </c>
      <c r="E7" s="95">
        <v>0</v>
      </c>
    </row>
    <row r="8" spans="1:5" ht="15.75">
      <c r="A8" s="92" t="s">
        <v>121</v>
      </c>
      <c r="B8" s="93" t="s">
        <v>122</v>
      </c>
      <c r="C8" s="94">
        <v>0</v>
      </c>
      <c r="D8" s="94">
        <v>0</v>
      </c>
      <c r="E8" s="95">
        <v>0</v>
      </c>
    </row>
    <row r="9" spans="1:5" ht="15.75">
      <c r="A9" s="92" t="s">
        <v>123</v>
      </c>
      <c r="B9" s="93" t="s">
        <v>124</v>
      </c>
      <c r="C9" s="94">
        <v>0</v>
      </c>
      <c r="D9" s="94">
        <v>0</v>
      </c>
      <c r="E9" s="95">
        <v>0</v>
      </c>
    </row>
    <row r="10" spans="1:5" ht="15.75">
      <c r="A10" s="92" t="s">
        <v>125</v>
      </c>
      <c r="B10" s="93" t="s">
        <v>126</v>
      </c>
      <c r="C10" s="94">
        <v>0</v>
      </c>
      <c r="D10" s="94">
        <v>0</v>
      </c>
      <c r="E10" s="95">
        <v>0</v>
      </c>
    </row>
    <row r="11" spans="1:5" ht="15.75">
      <c r="A11" s="92" t="s">
        <v>127</v>
      </c>
      <c r="B11" s="93" t="s">
        <v>128</v>
      </c>
      <c r="C11" s="94">
        <v>0</v>
      </c>
      <c r="D11" s="94">
        <v>0</v>
      </c>
      <c r="E11" s="95">
        <v>0</v>
      </c>
    </row>
    <row r="12" spans="1:5" ht="15.75">
      <c r="A12" s="92" t="s">
        <v>129</v>
      </c>
      <c r="B12" s="93" t="s">
        <v>130</v>
      </c>
      <c r="C12" s="94">
        <v>0</v>
      </c>
      <c r="D12" s="94">
        <v>0</v>
      </c>
      <c r="E12" s="95">
        <v>0</v>
      </c>
    </row>
    <row r="13" spans="1:5" ht="15.75">
      <c r="A13" s="92" t="s">
        <v>131</v>
      </c>
      <c r="B13" s="93" t="s">
        <v>132</v>
      </c>
      <c r="C13" s="94">
        <v>0</v>
      </c>
      <c r="D13" s="94">
        <v>0</v>
      </c>
      <c r="E13" s="95">
        <v>0</v>
      </c>
    </row>
    <row r="14" spans="1:5" ht="15.75">
      <c r="A14" s="92" t="s">
        <v>133</v>
      </c>
      <c r="B14" s="93" t="s">
        <v>134</v>
      </c>
      <c r="C14" s="94">
        <v>0</v>
      </c>
      <c r="D14" s="94">
        <v>0</v>
      </c>
      <c r="E14" s="95">
        <v>0</v>
      </c>
    </row>
    <row r="15" spans="1:5" ht="15.75">
      <c r="A15" s="92" t="s">
        <v>135</v>
      </c>
      <c r="B15" s="93" t="s">
        <v>136</v>
      </c>
      <c r="C15" s="94">
        <v>0</v>
      </c>
      <c r="D15" s="94">
        <v>0</v>
      </c>
      <c r="E15" s="95">
        <v>0</v>
      </c>
    </row>
    <row r="16" spans="1:5" ht="15.75">
      <c r="A16" s="92" t="s">
        <v>137</v>
      </c>
      <c r="B16" s="93" t="s">
        <v>138</v>
      </c>
      <c r="C16" s="94">
        <v>0</v>
      </c>
      <c r="D16" s="94">
        <v>0</v>
      </c>
      <c r="E16" s="95">
        <v>0</v>
      </c>
    </row>
    <row r="17" spans="1:5" ht="15.75">
      <c r="A17" s="92" t="s">
        <v>139</v>
      </c>
      <c r="B17" s="93" t="s">
        <v>140</v>
      </c>
      <c r="C17" s="94">
        <v>0</v>
      </c>
      <c r="D17" s="94">
        <v>0</v>
      </c>
      <c r="E17" s="95">
        <v>0</v>
      </c>
    </row>
    <row r="18" spans="1:5" ht="15.75">
      <c r="A18" s="92" t="s">
        <v>141</v>
      </c>
      <c r="B18" s="93" t="s">
        <v>142</v>
      </c>
      <c r="C18" s="94">
        <v>0</v>
      </c>
      <c r="D18" s="94">
        <v>0</v>
      </c>
      <c r="E18" s="95">
        <v>0</v>
      </c>
    </row>
    <row r="19" spans="1:5" ht="15.75">
      <c r="A19" s="92" t="s">
        <v>143</v>
      </c>
      <c r="B19" s="93" t="s">
        <v>144</v>
      </c>
      <c r="C19" s="94">
        <v>0</v>
      </c>
      <c r="D19" s="94">
        <v>0</v>
      </c>
      <c r="E19" s="95">
        <v>0</v>
      </c>
    </row>
    <row r="20" spans="1:5" ht="15.75">
      <c r="A20" s="92" t="s">
        <v>145</v>
      </c>
      <c r="B20" s="93" t="s">
        <v>146</v>
      </c>
      <c r="C20" s="94">
        <v>0</v>
      </c>
      <c r="D20" s="94">
        <v>0</v>
      </c>
      <c r="E20" s="95">
        <v>0</v>
      </c>
    </row>
    <row r="21" spans="1:5" ht="15.75">
      <c r="A21" s="92" t="s">
        <v>147</v>
      </c>
      <c r="B21" s="93" t="s">
        <v>148</v>
      </c>
      <c r="C21" s="94">
        <v>153</v>
      </c>
      <c r="D21" s="94">
        <v>29</v>
      </c>
      <c r="E21" s="217">
        <f>((C21-D21)/D21)*100</f>
        <v>427.5862068965517</v>
      </c>
    </row>
    <row r="22" spans="1:5" ht="15.75">
      <c r="A22" s="92" t="s">
        <v>149</v>
      </c>
      <c r="B22" s="93" t="s">
        <v>150</v>
      </c>
      <c r="C22" s="94">
        <v>0</v>
      </c>
      <c r="D22" s="94">
        <v>0</v>
      </c>
      <c r="E22" s="95">
        <v>0</v>
      </c>
    </row>
    <row r="23" spans="1:5" ht="15.75">
      <c r="A23" s="92" t="s">
        <v>151</v>
      </c>
      <c r="B23" s="93" t="s">
        <v>152</v>
      </c>
      <c r="C23" s="94">
        <v>0</v>
      </c>
      <c r="D23" s="94">
        <v>0</v>
      </c>
      <c r="E23" s="95">
        <v>0</v>
      </c>
    </row>
    <row r="24" spans="1:5" ht="15.75">
      <c r="A24" s="92" t="s">
        <v>153</v>
      </c>
      <c r="B24" s="93" t="s">
        <v>154</v>
      </c>
      <c r="C24" s="94">
        <v>0</v>
      </c>
      <c r="D24" s="94">
        <v>0</v>
      </c>
      <c r="E24" s="95">
        <v>0</v>
      </c>
    </row>
    <row r="25" spans="1:5" ht="16.5" thickBot="1">
      <c r="A25" s="92" t="s">
        <v>155</v>
      </c>
      <c r="B25" s="93" t="s">
        <v>156</v>
      </c>
      <c r="C25" s="94">
        <v>0</v>
      </c>
      <c r="D25" s="94">
        <v>0</v>
      </c>
      <c r="E25" s="95">
        <v>0</v>
      </c>
    </row>
    <row r="26" spans="1:5" ht="15.75" thickBot="1">
      <c r="A26" s="96"/>
      <c r="B26" s="97" t="s">
        <v>116</v>
      </c>
      <c r="C26" s="98">
        <f>SUM(C7:C25)</f>
        <v>153</v>
      </c>
      <c r="D26" s="98">
        <f>SUM(D7:D25)</f>
        <v>29</v>
      </c>
      <c r="E26" s="218">
        <f>((C26-D26)/D26)*100</f>
        <v>427.5862068965517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8.796875" defaultRowHeight="15"/>
  <cols>
    <col min="1" max="1" width="31.796875" style="0" customWidth="1"/>
    <col min="2" max="3" width="4.8984375" style="0" customWidth="1"/>
    <col min="4" max="4" width="4.3984375" style="0" customWidth="1"/>
    <col min="5" max="6" width="5.8984375" style="0" customWidth="1"/>
    <col min="7" max="7" width="6.59765625" style="0" customWidth="1"/>
  </cols>
  <sheetData>
    <row r="1" spans="1:8" ht="15.75">
      <c r="A1" s="358" t="s">
        <v>1</v>
      </c>
      <c r="B1" s="359"/>
      <c r="C1" s="359"/>
      <c r="D1" s="359"/>
      <c r="E1" s="359"/>
      <c r="F1" s="359"/>
      <c r="G1" s="360"/>
      <c r="H1" s="242"/>
    </row>
    <row r="2" spans="1:8" ht="16.5" thickBot="1">
      <c r="A2" s="361" t="s">
        <v>273</v>
      </c>
      <c r="B2" s="362"/>
      <c r="C2" s="362"/>
      <c r="D2" s="362"/>
      <c r="E2" s="362"/>
      <c r="F2" s="362"/>
      <c r="G2" s="363"/>
      <c r="H2" s="242"/>
    </row>
    <row r="3" spans="1:7" ht="15">
      <c r="A3" s="352" t="s">
        <v>157</v>
      </c>
      <c r="B3" s="356" t="s">
        <v>158</v>
      </c>
      <c r="C3" s="357"/>
      <c r="D3" s="354" t="s">
        <v>159</v>
      </c>
      <c r="E3" s="351" t="s">
        <v>160</v>
      </c>
      <c r="F3" s="351"/>
      <c r="G3" s="349" t="s">
        <v>159</v>
      </c>
    </row>
    <row r="4" spans="1:7" ht="15.75">
      <c r="A4" s="352"/>
      <c r="B4" s="344"/>
      <c r="C4" s="345"/>
      <c r="D4" s="354"/>
      <c r="E4" s="102"/>
      <c r="F4" s="103"/>
      <c r="G4" s="349"/>
    </row>
    <row r="5" spans="1:7" ht="15.75" thickBot="1">
      <c r="A5" s="353"/>
      <c r="B5" s="104">
        <v>2015</v>
      </c>
      <c r="C5" s="104">
        <v>2014</v>
      </c>
      <c r="D5" s="355"/>
      <c r="E5" s="104">
        <v>2015</v>
      </c>
      <c r="F5" s="104">
        <v>2014</v>
      </c>
      <c r="G5" s="350"/>
    </row>
    <row r="6" spans="1:7" ht="16.5" thickTop="1">
      <c r="A6" s="105" t="s">
        <v>38</v>
      </c>
      <c r="B6" s="106">
        <v>0</v>
      </c>
      <c r="C6" s="106">
        <v>0</v>
      </c>
      <c r="D6" s="107">
        <f aca="true" t="shared" si="0" ref="D6:D12">B6-C6</f>
        <v>0</v>
      </c>
      <c r="E6" s="108">
        <v>0</v>
      </c>
      <c r="F6" s="109">
        <v>0</v>
      </c>
      <c r="G6" s="110">
        <f aca="true" t="shared" si="1" ref="G6:G12">E6-F6</f>
        <v>0</v>
      </c>
    </row>
    <row r="7" spans="1:7" ht="15.75">
      <c r="A7" s="105" t="s">
        <v>40</v>
      </c>
      <c r="B7" s="106">
        <v>0</v>
      </c>
      <c r="C7" s="106">
        <v>0</v>
      </c>
      <c r="D7" s="107">
        <f t="shared" si="0"/>
        <v>0</v>
      </c>
      <c r="E7" s="108">
        <v>0</v>
      </c>
      <c r="F7" s="108">
        <v>0</v>
      </c>
      <c r="G7" s="110">
        <f t="shared" si="1"/>
        <v>0</v>
      </c>
    </row>
    <row r="8" spans="1:7" ht="15.75">
      <c r="A8" s="111" t="s">
        <v>46</v>
      </c>
      <c r="B8" s="106">
        <v>0</v>
      </c>
      <c r="C8" s="106">
        <v>0</v>
      </c>
      <c r="D8" s="107">
        <f t="shared" si="0"/>
        <v>0</v>
      </c>
      <c r="E8" s="108">
        <v>0</v>
      </c>
      <c r="F8" s="108">
        <v>0</v>
      </c>
      <c r="G8" s="110">
        <f t="shared" si="1"/>
        <v>0</v>
      </c>
    </row>
    <row r="9" spans="1:7" ht="15.75">
      <c r="A9" s="112" t="s">
        <v>48</v>
      </c>
      <c r="B9" s="106">
        <v>0</v>
      </c>
      <c r="C9" s="106">
        <v>0</v>
      </c>
      <c r="D9" s="107">
        <f t="shared" si="0"/>
        <v>0</v>
      </c>
      <c r="E9" s="108">
        <v>0</v>
      </c>
      <c r="F9" s="108">
        <v>0</v>
      </c>
      <c r="G9" s="110">
        <f t="shared" si="1"/>
        <v>0</v>
      </c>
    </row>
    <row r="10" spans="1:7" ht="15.75">
      <c r="A10" s="105" t="s">
        <v>161</v>
      </c>
      <c r="B10" s="106">
        <v>0</v>
      </c>
      <c r="C10" s="106">
        <v>0</v>
      </c>
      <c r="D10" s="107">
        <f t="shared" si="0"/>
        <v>0</v>
      </c>
      <c r="E10" s="108">
        <v>0</v>
      </c>
      <c r="F10" s="108">
        <v>0</v>
      </c>
      <c r="G10" s="110">
        <f t="shared" si="1"/>
        <v>0</v>
      </c>
    </row>
    <row r="11" spans="1:7" ht="16.5" thickBot="1">
      <c r="A11" s="105" t="s">
        <v>50</v>
      </c>
      <c r="B11" s="106">
        <v>0</v>
      </c>
      <c r="C11" s="106">
        <v>0</v>
      </c>
      <c r="D11" s="107">
        <f t="shared" si="0"/>
        <v>0</v>
      </c>
      <c r="E11" s="108">
        <v>0</v>
      </c>
      <c r="F11" s="108">
        <v>0</v>
      </c>
      <c r="G11" s="110">
        <f t="shared" si="1"/>
        <v>0</v>
      </c>
    </row>
    <row r="12" spans="1:7" ht="16.5" thickBot="1" thickTop="1">
      <c r="A12" s="113" t="s">
        <v>162</v>
      </c>
      <c r="B12" s="114">
        <f>SUM(B6:B11)</f>
        <v>0</v>
      </c>
      <c r="C12" s="115">
        <f>SUM(C6:C11)</f>
        <v>0</v>
      </c>
      <c r="D12" s="116">
        <f t="shared" si="0"/>
        <v>0</v>
      </c>
      <c r="E12" s="117">
        <f>SUM(E6:E11)</f>
        <v>0</v>
      </c>
      <c r="F12" s="118">
        <f>SUM(F6:F11)</f>
        <v>0</v>
      </c>
      <c r="G12" s="119">
        <f t="shared" si="1"/>
        <v>0</v>
      </c>
    </row>
    <row r="13" spans="1:7" ht="15">
      <c r="A13" s="120"/>
      <c r="B13" s="121"/>
      <c r="C13" s="121"/>
      <c r="D13" s="121"/>
      <c r="E13" s="121"/>
      <c r="F13" s="121"/>
      <c r="G13" s="122"/>
    </row>
    <row r="14" spans="1:7" ht="15.75">
      <c r="A14" s="346" t="s">
        <v>274</v>
      </c>
      <c r="B14" s="347"/>
      <c r="C14" s="347"/>
      <c r="D14" s="347"/>
      <c r="E14" s="347"/>
      <c r="F14" s="347"/>
      <c r="G14" s="348"/>
    </row>
    <row r="15" spans="1:7" ht="16.5" thickBot="1">
      <c r="A15" s="99"/>
      <c r="B15" s="123"/>
      <c r="C15" s="123"/>
      <c r="D15" s="123"/>
      <c r="E15" s="123"/>
      <c r="F15" s="123"/>
      <c r="G15" s="124"/>
    </row>
    <row r="16" spans="1:7" ht="15">
      <c r="A16" s="352" t="s">
        <v>157</v>
      </c>
      <c r="B16" s="356" t="s">
        <v>158</v>
      </c>
      <c r="C16" s="357"/>
      <c r="D16" s="354" t="s">
        <v>159</v>
      </c>
      <c r="E16" s="351" t="s">
        <v>160</v>
      </c>
      <c r="F16" s="351"/>
      <c r="G16" s="349" t="s">
        <v>159</v>
      </c>
    </row>
    <row r="17" spans="1:7" ht="15.75">
      <c r="A17" s="352"/>
      <c r="B17" s="344"/>
      <c r="C17" s="345"/>
      <c r="D17" s="354"/>
      <c r="E17" s="102"/>
      <c r="F17" s="103"/>
      <c r="G17" s="349"/>
    </row>
    <row r="18" spans="1:7" ht="15.75" thickBot="1">
      <c r="A18" s="353"/>
      <c r="B18" s="104">
        <v>2015</v>
      </c>
      <c r="C18" s="104">
        <v>2014</v>
      </c>
      <c r="D18" s="355"/>
      <c r="E18" s="104">
        <v>2015</v>
      </c>
      <c r="F18" s="104">
        <v>2014</v>
      </c>
      <c r="G18" s="350"/>
    </row>
    <row r="19" spans="1:7" ht="16.5" thickTop="1">
      <c r="A19" s="105" t="s">
        <v>38</v>
      </c>
      <c r="B19" s="106">
        <v>0</v>
      </c>
      <c r="C19" s="106">
        <v>0</v>
      </c>
      <c r="D19" s="107">
        <f>B19-C19</f>
        <v>0</v>
      </c>
      <c r="E19" s="125">
        <v>0</v>
      </c>
      <c r="F19" s="126">
        <v>0</v>
      </c>
      <c r="G19" s="110">
        <f>E19-F19</f>
        <v>0</v>
      </c>
    </row>
    <row r="20" spans="1:7" ht="15.75">
      <c r="A20" s="112" t="s">
        <v>48</v>
      </c>
      <c r="B20" s="106">
        <v>0</v>
      </c>
      <c r="C20" s="106">
        <v>0</v>
      </c>
      <c r="D20" s="107">
        <f>B20-C20</f>
        <v>0</v>
      </c>
      <c r="E20" s="125">
        <v>0</v>
      </c>
      <c r="F20" s="125">
        <v>0</v>
      </c>
      <c r="G20" s="110">
        <f>E20-F20</f>
        <v>0</v>
      </c>
    </row>
    <row r="21" spans="1:7" ht="16.5" thickBot="1">
      <c r="A21" s="105" t="s">
        <v>50</v>
      </c>
      <c r="B21" s="106">
        <v>0</v>
      </c>
      <c r="C21" s="106">
        <v>0</v>
      </c>
      <c r="D21" s="107">
        <f>B21-C21</f>
        <v>0</v>
      </c>
      <c r="E21" s="125">
        <v>0</v>
      </c>
      <c r="F21" s="125">
        <v>0</v>
      </c>
      <c r="G21" s="110">
        <f>E21-F21</f>
        <v>0</v>
      </c>
    </row>
    <row r="22" spans="1:7" ht="16.5" thickBot="1" thickTop="1">
      <c r="A22" s="127" t="s">
        <v>163</v>
      </c>
      <c r="B22" s="128">
        <f>SUM(B19:B21)</f>
        <v>0</v>
      </c>
      <c r="C22" s="128">
        <f>SUM(C19:C21)</f>
        <v>0</v>
      </c>
      <c r="D22" s="129">
        <f>B22-C22</f>
        <v>0</v>
      </c>
      <c r="E22" s="130">
        <f>SUM(E19:E21)</f>
        <v>0</v>
      </c>
      <c r="F22" s="130">
        <f>SUM(F19:F21)</f>
        <v>0</v>
      </c>
      <c r="G22" s="131">
        <f>E22-F22</f>
        <v>0</v>
      </c>
    </row>
    <row r="23" spans="1:7" ht="16.5" thickBot="1" thickTop="1">
      <c r="A23" s="113" t="s">
        <v>164</v>
      </c>
      <c r="B23" s="114">
        <v>0</v>
      </c>
      <c r="C23" s="114">
        <v>0</v>
      </c>
      <c r="D23" s="116">
        <v>0</v>
      </c>
      <c r="E23" s="132">
        <v>0</v>
      </c>
      <c r="F23" s="132">
        <v>0</v>
      </c>
      <c r="G23" s="119">
        <v>0</v>
      </c>
    </row>
    <row r="24" spans="1:7" ht="15">
      <c r="A24" s="120"/>
      <c r="B24" s="121"/>
      <c r="C24" s="121"/>
      <c r="D24" s="121"/>
      <c r="E24" s="121"/>
      <c r="F24" s="121"/>
      <c r="G24" s="122"/>
    </row>
    <row r="25" spans="1:7" ht="15.75">
      <c r="A25" s="346" t="s">
        <v>275</v>
      </c>
      <c r="B25" s="347"/>
      <c r="C25" s="347"/>
      <c r="D25" s="347"/>
      <c r="E25" s="347"/>
      <c r="F25" s="347"/>
      <c r="G25" s="348"/>
    </row>
    <row r="26" spans="1:7" ht="15.75" thickBot="1">
      <c r="A26" s="99"/>
      <c r="B26" s="100"/>
      <c r="C26" s="100"/>
      <c r="D26" s="100"/>
      <c r="E26" s="100"/>
      <c r="F26" s="100"/>
      <c r="G26" s="101"/>
    </row>
    <row r="27" spans="1:7" ht="15.75">
      <c r="A27" s="133"/>
      <c r="B27" s="356" t="s">
        <v>158</v>
      </c>
      <c r="C27" s="357"/>
      <c r="D27" s="354" t="s">
        <v>159</v>
      </c>
      <c r="E27" s="351" t="s">
        <v>160</v>
      </c>
      <c r="F27" s="351"/>
      <c r="G27" s="349" t="s">
        <v>159</v>
      </c>
    </row>
    <row r="28" spans="1:7" ht="15.75">
      <c r="A28" s="134" t="s">
        <v>165</v>
      </c>
      <c r="B28" s="344"/>
      <c r="C28" s="345"/>
      <c r="D28" s="354"/>
      <c r="E28" s="102"/>
      <c r="F28" s="103"/>
      <c r="G28" s="349"/>
    </row>
    <row r="29" spans="1:7" ht="15.75" thickBot="1">
      <c r="A29" s="135"/>
      <c r="B29" s="104">
        <v>2015</v>
      </c>
      <c r="C29" s="104">
        <v>2014</v>
      </c>
      <c r="D29" s="355"/>
      <c r="E29" s="104">
        <v>2015</v>
      </c>
      <c r="F29" s="104">
        <v>2014</v>
      </c>
      <c r="G29" s="350"/>
    </row>
    <row r="30" spans="1:7" ht="16.5" thickTop="1">
      <c r="A30" s="105" t="s">
        <v>166</v>
      </c>
      <c r="B30" s="106">
        <v>0</v>
      </c>
      <c r="C30" s="106">
        <v>0</v>
      </c>
      <c r="D30" s="107">
        <f aca="true" t="shared" si="2" ref="D30:D36">B30-C30</f>
        <v>0</v>
      </c>
      <c r="E30" s="108">
        <v>0</v>
      </c>
      <c r="F30" s="109">
        <v>0</v>
      </c>
      <c r="G30" s="110">
        <f aca="true" t="shared" si="3" ref="G30:G36">E30-F30</f>
        <v>0</v>
      </c>
    </row>
    <row r="31" spans="1:7" ht="15.75">
      <c r="A31" s="105" t="s">
        <v>113</v>
      </c>
      <c r="B31" s="106">
        <v>0</v>
      </c>
      <c r="C31" s="106">
        <v>0</v>
      </c>
      <c r="D31" s="107">
        <f t="shared" si="2"/>
        <v>0</v>
      </c>
      <c r="E31" s="108">
        <v>0</v>
      </c>
      <c r="F31" s="108">
        <v>0</v>
      </c>
      <c r="G31" s="110">
        <f t="shared" si="3"/>
        <v>0</v>
      </c>
    </row>
    <row r="32" spans="1:7" ht="15.75">
      <c r="A32" s="105" t="s">
        <v>167</v>
      </c>
      <c r="B32" s="106">
        <v>0</v>
      </c>
      <c r="C32" s="106">
        <v>0</v>
      </c>
      <c r="D32" s="107">
        <f t="shared" si="2"/>
        <v>0</v>
      </c>
      <c r="E32" s="108">
        <v>0</v>
      </c>
      <c r="F32" s="108">
        <v>0</v>
      </c>
      <c r="G32" s="110">
        <f t="shared" si="3"/>
        <v>0</v>
      </c>
    </row>
    <row r="33" spans="1:7" ht="15.75">
      <c r="A33" s="105" t="s">
        <v>168</v>
      </c>
      <c r="B33" s="106">
        <v>0</v>
      </c>
      <c r="C33" s="106">
        <v>0</v>
      </c>
      <c r="D33" s="107">
        <f t="shared" si="2"/>
        <v>0</v>
      </c>
      <c r="E33" s="108">
        <v>0</v>
      </c>
      <c r="F33" s="108">
        <v>0</v>
      </c>
      <c r="G33" s="110">
        <f t="shared" si="3"/>
        <v>0</v>
      </c>
    </row>
    <row r="34" spans="1:7" ht="15.75">
      <c r="A34" s="105" t="s">
        <v>276</v>
      </c>
      <c r="B34" s="106">
        <v>0</v>
      </c>
      <c r="C34" s="106">
        <v>0</v>
      </c>
      <c r="D34" s="107">
        <f t="shared" si="2"/>
        <v>0</v>
      </c>
      <c r="E34" s="108">
        <v>0</v>
      </c>
      <c r="F34" s="108">
        <v>0</v>
      </c>
      <c r="G34" s="110">
        <f t="shared" si="3"/>
        <v>0</v>
      </c>
    </row>
    <row r="35" spans="1:7" ht="16.5" thickBot="1">
      <c r="A35" s="105" t="s">
        <v>277</v>
      </c>
      <c r="B35" s="136">
        <v>0</v>
      </c>
      <c r="C35" s="136">
        <v>0</v>
      </c>
      <c r="D35" s="107">
        <f t="shared" si="2"/>
        <v>0</v>
      </c>
      <c r="E35" s="137">
        <v>0</v>
      </c>
      <c r="F35" s="137">
        <v>0</v>
      </c>
      <c r="G35" s="110">
        <f t="shared" si="3"/>
        <v>0</v>
      </c>
    </row>
    <row r="36" spans="1:7" ht="16.5" thickBot="1" thickTop="1">
      <c r="A36" s="138" t="s">
        <v>162</v>
      </c>
      <c r="B36" s="139">
        <f>SUM(B30:B35)</f>
        <v>0</v>
      </c>
      <c r="C36" s="139">
        <f>SUM(C30:C35)</f>
        <v>0</v>
      </c>
      <c r="D36" s="140">
        <f t="shared" si="2"/>
        <v>0</v>
      </c>
      <c r="E36" s="141">
        <f>SUM(E30:E35)</f>
        <v>0</v>
      </c>
      <c r="F36" s="141">
        <f>SUM(F30:F35)</f>
        <v>0</v>
      </c>
      <c r="G36" s="142">
        <f t="shared" si="3"/>
        <v>0</v>
      </c>
    </row>
    <row r="37" spans="1:7" ht="16.5" thickTop="1">
      <c r="A37" s="105" t="s">
        <v>166</v>
      </c>
      <c r="B37" s="106">
        <v>0</v>
      </c>
      <c r="C37" s="106">
        <v>0</v>
      </c>
      <c r="D37" s="107">
        <f aca="true" t="shared" si="4" ref="D37:D42">B37-C37</f>
        <v>0</v>
      </c>
      <c r="E37" s="108">
        <v>0</v>
      </c>
      <c r="F37" s="109">
        <v>0</v>
      </c>
      <c r="G37" s="110">
        <f aca="true" t="shared" si="5" ref="G37:G42">E37-F37</f>
        <v>0</v>
      </c>
    </row>
    <row r="38" spans="1:7" ht="15.75">
      <c r="A38" s="105" t="s">
        <v>113</v>
      </c>
      <c r="B38" s="106">
        <v>0</v>
      </c>
      <c r="C38" s="106">
        <v>0</v>
      </c>
      <c r="D38" s="107">
        <f t="shared" si="4"/>
        <v>0</v>
      </c>
      <c r="E38" s="108">
        <v>0</v>
      </c>
      <c r="F38" s="108">
        <v>0</v>
      </c>
      <c r="G38" s="110">
        <f t="shared" si="5"/>
        <v>0</v>
      </c>
    </row>
    <row r="39" spans="1:7" ht="15.75">
      <c r="A39" s="105" t="s">
        <v>167</v>
      </c>
      <c r="B39" s="106">
        <v>0</v>
      </c>
      <c r="C39" s="106">
        <v>0</v>
      </c>
      <c r="D39" s="107">
        <f t="shared" si="4"/>
        <v>0</v>
      </c>
      <c r="E39" s="108">
        <v>0</v>
      </c>
      <c r="F39" s="108">
        <v>0</v>
      </c>
      <c r="G39" s="110">
        <f t="shared" si="5"/>
        <v>0</v>
      </c>
    </row>
    <row r="40" spans="1:7" ht="15.75">
      <c r="A40" s="105" t="s">
        <v>168</v>
      </c>
      <c r="B40" s="106">
        <v>0</v>
      </c>
      <c r="C40" s="106">
        <v>0</v>
      </c>
      <c r="D40" s="107">
        <f t="shared" si="4"/>
        <v>0</v>
      </c>
      <c r="E40" s="108">
        <v>0</v>
      </c>
      <c r="F40" s="108">
        <v>0</v>
      </c>
      <c r="G40" s="110">
        <f t="shared" si="5"/>
        <v>0</v>
      </c>
    </row>
    <row r="41" spans="1:7" ht="15.75">
      <c r="A41" s="105" t="s">
        <v>276</v>
      </c>
      <c r="B41" s="106">
        <v>0</v>
      </c>
      <c r="C41" s="106">
        <v>0</v>
      </c>
      <c r="D41" s="107">
        <f t="shared" si="4"/>
        <v>0</v>
      </c>
      <c r="E41" s="108">
        <v>0</v>
      </c>
      <c r="F41" s="108">
        <v>0</v>
      </c>
      <c r="G41" s="110">
        <f t="shared" si="5"/>
        <v>0</v>
      </c>
    </row>
    <row r="42" spans="1:7" ht="16.5" thickBot="1">
      <c r="A42" s="222" t="s">
        <v>277</v>
      </c>
      <c r="B42" s="223">
        <v>0</v>
      </c>
      <c r="C42" s="223">
        <v>0</v>
      </c>
      <c r="D42" s="226">
        <f t="shared" si="4"/>
        <v>0</v>
      </c>
      <c r="E42" s="137">
        <v>0</v>
      </c>
      <c r="F42" s="137">
        <v>0</v>
      </c>
      <c r="G42" s="229">
        <f t="shared" si="5"/>
        <v>0</v>
      </c>
    </row>
    <row r="43" spans="1:7" ht="16.5" thickBot="1" thickTop="1">
      <c r="A43" s="221" t="s">
        <v>169</v>
      </c>
      <c r="B43" s="219">
        <f>SUM(B42:B42)</f>
        <v>0</v>
      </c>
      <c r="C43" s="224">
        <f>SUM(C42:C42)</f>
        <v>0</v>
      </c>
      <c r="D43" s="225">
        <f>B43-C43</f>
        <v>0</v>
      </c>
      <c r="E43" s="227">
        <f>SUM(E42:E42)</f>
        <v>0</v>
      </c>
      <c r="F43" s="227">
        <f>SUM(F42:F42)</f>
        <v>0</v>
      </c>
      <c r="G43" s="228">
        <f>E43-F43</f>
        <v>0</v>
      </c>
    </row>
    <row r="44" spans="1:7" ht="15.75" thickTop="1">
      <c r="A44" s="22"/>
      <c r="B44" s="190"/>
      <c r="C44" s="22"/>
      <c r="D44" s="190"/>
      <c r="E44" s="190"/>
      <c r="F44" s="190"/>
      <c r="G44" s="190"/>
    </row>
  </sheetData>
  <sheetProtection/>
  <mergeCells count="21">
    <mergeCell ref="G27:G29"/>
    <mergeCell ref="B16:C16"/>
    <mergeCell ref="E16:F16"/>
    <mergeCell ref="B27:C27"/>
    <mergeCell ref="D27:D29"/>
    <mergeCell ref="A1:G1"/>
    <mergeCell ref="A2:G2"/>
    <mergeCell ref="A3:A5"/>
    <mergeCell ref="B3:C3"/>
    <mergeCell ref="D3:D5"/>
    <mergeCell ref="E27:F27"/>
    <mergeCell ref="B17:C17"/>
    <mergeCell ref="B28:C28"/>
    <mergeCell ref="A14:G14"/>
    <mergeCell ref="G3:G5"/>
    <mergeCell ref="B4:C4"/>
    <mergeCell ref="E3:F3"/>
    <mergeCell ref="A16:A18"/>
    <mergeCell ref="A25:G25"/>
    <mergeCell ref="D16:D18"/>
    <mergeCell ref="G16:G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A1" sqref="A1:E1"/>
    </sheetView>
  </sheetViews>
  <sheetFormatPr defaultColWidth="8.796875" defaultRowHeight="15"/>
  <cols>
    <col min="1" max="1" width="3.69921875" style="0" customWidth="1"/>
    <col min="2" max="2" width="39.59765625" style="0" customWidth="1"/>
    <col min="3" max="3" width="7.796875" style="0" customWidth="1"/>
    <col min="4" max="4" width="8.19921875" style="0" customWidth="1"/>
    <col min="5" max="5" width="10.8984375" style="0" customWidth="1"/>
  </cols>
  <sheetData>
    <row r="1" spans="1:5" ht="15.75">
      <c r="A1" s="302" t="s">
        <v>2</v>
      </c>
      <c r="B1" s="302"/>
      <c r="C1" s="302"/>
      <c r="D1" s="302"/>
      <c r="E1" s="302"/>
    </row>
    <row r="2" spans="1:5" ht="15.75">
      <c r="A2" s="321" t="s">
        <v>170</v>
      </c>
      <c r="B2" s="322"/>
      <c r="C2" s="322"/>
      <c r="D2" s="322"/>
      <c r="E2" s="322"/>
    </row>
    <row r="3" spans="1:5" ht="15.75" thickBot="1">
      <c r="A3" s="143"/>
      <c r="B3" s="22"/>
      <c r="C3" s="22"/>
      <c r="D3" s="22"/>
      <c r="E3" s="88"/>
    </row>
    <row r="4" spans="1:5" ht="15.75" thickBot="1">
      <c r="A4" s="370" t="s">
        <v>33</v>
      </c>
      <c r="B4" s="370" t="s">
        <v>171</v>
      </c>
      <c r="C4" s="144" t="s">
        <v>172</v>
      </c>
      <c r="D4" s="145"/>
      <c r="E4" s="146" t="s">
        <v>36</v>
      </c>
    </row>
    <row r="5" spans="1:5" ht="15">
      <c r="A5" s="371"/>
      <c r="B5" s="371"/>
      <c r="C5" s="373" t="s">
        <v>312</v>
      </c>
      <c r="D5" s="373" t="s">
        <v>308</v>
      </c>
      <c r="E5" s="375" t="s">
        <v>313</v>
      </c>
    </row>
    <row r="6" spans="1:5" ht="15.75" thickBot="1">
      <c r="A6" s="372"/>
      <c r="B6" s="372"/>
      <c r="C6" s="374"/>
      <c r="D6" s="374"/>
      <c r="E6" s="376"/>
    </row>
    <row r="7" spans="1:5" ht="15.75">
      <c r="A7" s="206">
        <v>21</v>
      </c>
      <c r="B7" s="207" t="s">
        <v>173</v>
      </c>
      <c r="C7" s="205">
        <v>0</v>
      </c>
      <c r="D7" s="205">
        <v>0</v>
      </c>
      <c r="E7" s="147">
        <v>0</v>
      </c>
    </row>
    <row r="8" spans="1:5" ht="15.75">
      <c r="A8" s="208">
        <v>22</v>
      </c>
      <c r="B8" s="209" t="s">
        <v>174</v>
      </c>
      <c r="C8" s="204">
        <v>0</v>
      </c>
      <c r="D8" s="204">
        <v>0</v>
      </c>
      <c r="E8" s="147">
        <v>0</v>
      </c>
    </row>
    <row r="9" spans="1:5" ht="15.75">
      <c r="A9" s="208">
        <v>23</v>
      </c>
      <c r="B9" s="209" t="s">
        <v>286</v>
      </c>
      <c r="C9" s="204">
        <v>0</v>
      </c>
      <c r="D9" s="204">
        <v>0</v>
      </c>
      <c r="E9" s="147">
        <v>0</v>
      </c>
    </row>
    <row r="10" spans="1:5" ht="15.75">
      <c r="A10" s="208">
        <v>24</v>
      </c>
      <c r="B10" s="209" t="s">
        <v>175</v>
      </c>
      <c r="C10" s="204">
        <v>0</v>
      </c>
      <c r="D10" s="204">
        <v>0</v>
      </c>
      <c r="E10" s="147">
        <v>0</v>
      </c>
    </row>
    <row r="11" spans="1:5" ht="15.75">
      <c r="A11" s="208">
        <v>25</v>
      </c>
      <c r="B11" s="209" t="s">
        <v>176</v>
      </c>
      <c r="C11" s="204">
        <v>0</v>
      </c>
      <c r="D11" s="204">
        <v>0</v>
      </c>
      <c r="E11" s="147">
        <v>0</v>
      </c>
    </row>
    <row r="12" spans="1:5" ht="15.75">
      <c r="A12" s="208">
        <v>26</v>
      </c>
      <c r="B12" s="209" t="s">
        <v>177</v>
      </c>
      <c r="C12" s="204">
        <v>0</v>
      </c>
      <c r="D12" s="204">
        <v>0</v>
      </c>
      <c r="E12" s="147">
        <v>0</v>
      </c>
    </row>
    <row r="13" spans="1:5" ht="15.75">
      <c r="A13" s="208">
        <v>31</v>
      </c>
      <c r="B13" s="209" t="s">
        <v>178</v>
      </c>
      <c r="C13" s="204">
        <v>0</v>
      </c>
      <c r="D13" s="204">
        <v>1</v>
      </c>
      <c r="E13" s="147">
        <v>-100</v>
      </c>
    </row>
    <row r="14" spans="1:5" ht="15.75">
      <c r="A14" s="211">
        <v>32</v>
      </c>
      <c r="B14" s="210" t="s">
        <v>179</v>
      </c>
      <c r="C14" s="204">
        <v>0</v>
      </c>
      <c r="D14" s="204">
        <v>0</v>
      </c>
      <c r="E14" s="147">
        <v>0</v>
      </c>
    </row>
    <row r="15" spans="1:7" ht="15.75">
      <c r="A15" s="208">
        <v>33</v>
      </c>
      <c r="B15" s="209" t="s">
        <v>180</v>
      </c>
      <c r="C15" s="204">
        <v>0</v>
      </c>
      <c r="D15" s="204">
        <v>0</v>
      </c>
      <c r="E15" s="147">
        <v>0</v>
      </c>
      <c r="G15" s="200"/>
    </row>
    <row r="16" spans="1:5" ht="15.75">
      <c r="A16" s="208">
        <v>42</v>
      </c>
      <c r="B16" s="209" t="s">
        <v>181</v>
      </c>
      <c r="C16" s="204">
        <v>0</v>
      </c>
      <c r="D16" s="204">
        <v>0</v>
      </c>
      <c r="E16" s="147">
        <v>0</v>
      </c>
    </row>
    <row r="17" spans="1:5" ht="15.75">
      <c r="A17" s="208">
        <v>43</v>
      </c>
      <c r="B17" s="209" t="s">
        <v>287</v>
      </c>
      <c r="C17" s="204">
        <v>0</v>
      </c>
      <c r="D17" s="204">
        <v>0</v>
      </c>
      <c r="E17" s="147">
        <v>0</v>
      </c>
    </row>
    <row r="18" spans="1:5" ht="15.75">
      <c r="A18" s="208">
        <v>47</v>
      </c>
      <c r="B18" s="209" t="s">
        <v>288</v>
      </c>
      <c r="C18" s="204">
        <v>0</v>
      </c>
      <c r="D18" s="204">
        <v>0</v>
      </c>
      <c r="E18" s="147">
        <v>0</v>
      </c>
    </row>
    <row r="19" spans="1:5" ht="15.75">
      <c r="A19" s="208">
        <v>48</v>
      </c>
      <c r="B19" s="209" t="s">
        <v>182</v>
      </c>
      <c r="C19" s="204">
        <v>0</v>
      </c>
      <c r="D19" s="204">
        <v>0</v>
      </c>
      <c r="E19" s="147">
        <v>0</v>
      </c>
    </row>
    <row r="20" spans="1:5" ht="15.75">
      <c r="A20" s="211">
        <v>49</v>
      </c>
      <c r="B20" s="210" t="s">
        <v>183</v>
      </c>
      <c r="C20" s="204">
        <v>0</v>
      </c>
      <c r="D20" s="204">
        <v>0</v>
      </c>
      <c r="E20" s="147">
        <v>0</v>
      </c>
    </row>
    <row r="21" spans="1:5" ht="15.75">
      <c r="A21" s="211">
        <v>50</v>
      </c>
      <c r="B21" s="210" t="s">
        <v>184</v>
      </c>
      <c r="C21" s="204">
        <v>0</v>
      </c>
      <c r="D21" s="204">
        <v>0</v>
      </c>
      <c r="E21" s="147">
        <v>0</v>
      </c>
    </row>
    <row r="22" spans="1:5" ht="16.5" thickBot="1">
      <c r="A22" s="212">
        <v>51</v>
      </c>
      <c r="B22" s="213" t="s">
        <v>185</v>
      </c>
      <c r="C22" s="204">
        <v>0</v>
      </c>
      <c r="D22" s="204">
        <v>0</v>
      </c>
      <c r="E22" s="240">
        <v>0</v>
      </c>
    </row>
    <row r="23" spans="1:5" ht="16.5" thickBot="1">
      <c r="A23" s="364" t="s">
        <v>259</v>
      </c>
      <c r="B23" s="365"/>
      <c r="C23" s="148">
        <f>SUM(C7:C22)</f>
        <v>0</v>
      </c>
      <c r="D23" s="148">
        <f>SUM(D7:D22)</f>
        <v>1</v>
      </c>
      <c r="E23" s="239">
        <v>-100</v>
      </c>
    </row>
    <row r="24" spans="1:5" ht="16.5" thickBot="1">
      <c r="A24" s="366" t="s">
        <v>289</v>
      </c>
      <c r="B24" s="367"/>
      <c r="C24" s="149">
        <v>0</v>
      </c>
      <c r="D24" s="149">
        <v>0</v>
      </c>
      <c r="E24" s="149">
        <v>0</v>
      </c>
    </row>
    <row r="25" spans="1:5" ht="16.5" thickBot="1">
      <c r="A25" s="366" t="s">
        <v>290</v>
      </c>
      <c r="B25" s="367"/>
      <c r="C25" s="149">
        <v>0</v>
      </c>
      <c r="D25" s="149">
        <v>0</v>
      </c>
      <c r="E25" s="149">
        <v>0</v>
      </c>
    </row>
    <row r="26" spans="1:5" ht="15.75" thickBot="1">
      <c r="A26" s="368" t="s">
        <v>291</v>
      </c>
      <c r="B26" s="369"/>
      <c r="C26" s="150">
        <v>0</v>
      </c>
      <c r="D26" s="150">
        <v>0</v>
      </c>
      <c r="E26" s="150">
        <v>0</v>
      </c>
    </row>
    <row r="27" spans="1:5" ht="15">
      <c r="A27" s="22"/>
      <c r="B27" s="22"/>
      <c r="C27" s="22"/>
      <c r="D27" s="22"/>
      <c r="E27" s="22"/>
    </row>
  </sheetData>
  <sheetProtection/>
  <mergeCells count="11">
    <mergeCell ref="E5:E6"/>
    <mergeCell ref="A23:B23"/>
    <mergeCell ref="A24:B24"/>
    <mergeCell ref="A25:B25"/>
    <mergeCell ref="A26:B26"/>
    <mergeCell ref="A1:E1"/>
    <mergeCell ref="A2:E2"/>
    <mergeCell ref="A4:A6"/>
    <mergeCell ref="B4:B6"/>
    <mergeCell ref="C5:C6"/>
    <mergeCell ref="D5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O22" sqref="O22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15" width="4.3984375" style="0" customWidth="1"/>
  </cols>
  <sheetData>
    <row r="1" spans="1:15" ht="15.75">
      <c r="A1" s="379" t="s">
        <v>186</v>
      </c>
      <c r="B1" s="380"/>
      <c r="C1" s="380"/>
      <c r="D1" s="380"/>
      <c r="E1" s="380"/>
      <c r="F1" s="380"/>
      <c r="G1" s="380"/>
      <c r="H1" s="380"/>
      <c r="I1" s="380"/>
      <c r="J1" s="380"/>
      <c r="K1" s="381"/>
      <c r="L1" s="381"/>
      <c r="M1" s="381"/>
      <c r="N1" s="381"/>
      <c r="O1" s="381"/>
    </row>
    <row r="2" spans="1:11" ht="15">
      <c r="A2" s="152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5" ht="15.75">
      <c r="A3" s="377" t="s">
        <v>292</v>
      </c>
      <c r="B3" s="377"/>
      <c r="C3" s="377"/>
      <c r="D3" s="377"/>
      <c r="E3" s="377"/>
      <c r="F3" s="377"/>
      <c r="G3" s="377"/>
      <c r="H3" s="377"/>
      <c r="I3" s="377"/>
      <c r="J3" s="377"/>
      <c r="K3" s="382"/>
      <c r="L3" s="382"/>
      <c r="M3" s="382"/>
      <c r="N3" s="382"/>
      <c r="O3" s="382"/>
    </row>
    <row r="4" spans="1:11" ht="15.75">
      <c r="A4" s="377" t="s">
        <v>314</v>
      </c>
      <c r="B4" s="377"/>
      <c r="C4" s="377"/>
      <c r="D4" s="377"/>
      <c r="E4" s="377"/>
      <c r="F4" s="377"/>
      <c r="G4" s="377"/>
      <c r="H4" s="377"/>
      <c r="I4" s="377"/>
      <c r="J4" s="377"/>
      <c r="K4" s="214"/>
    </row>
    <row r="5" spans="1:11" ht="1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215"/>
    </row>
    <row r="6" spans="1:15" ht="39" thickBot="1">
      <c r="A6" s="153" t="s">
        <v>33</v>
      </c>
      <c r="B6" s="153" t="s">
        <v>187</v>
      </c>
      <c r="C6" s="153">
        <v>2004</v>
      </c>
      <c r="D6" s="153">
        <v>2005</v>
      </c>
      <c r="E6" s="153">
        <v>2006</v>
      </c>
      <c r="F6" s="153">
        <v>2007</v>
      </c>
      <c r="G6" s="153">
        <v>2008</v>
      </c>
      <c r="H6" s="153">
        <v>2009</v>
      </c>
      <c r="I6" s="153">
        <v>2010</v>
      </c>
      <c r="J6" s="153">
        <v>2011</v>
      </c>
      <c r="K6" s="153">
        <v>2012</v>
      </c>
      <c r="L6" s="153">
        <v>2013</v>
      </c>
      <c r="M6" s="153">
        <v>2014</v>
      </c>
      <c r="N6" s="153">
        <v>2015</v>
      </c>
      <c r="O6" s="153" t="s">
        <v>27</v>
      </c>
    </row>
    <row r="7" spans="1:15" ht="15.75" thickTop="1">
      <c r="A7" s="154" t="s">
        <v>188</v>
      </c>
      <c r="B7" s="155" t="s">
        <v>189</v>
      </c>
      <c r="C7" s="156">
        <v>0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f aca="true" t="shared" si="0" ref="J7:J17">SUM(B7:I7)</f>
        <v>0</v>
      </c>
      <c r="K7" s="156">
        <v>0</v>
      </c>
      <c r="L7" s="156">
        <v>0</v>
      </c>
      <c r="M7" s="156">
        <v>0</v>
      </c>
      <c r="N7" s="156">
        <v>0</v>
      </c>
      <c r="O7" s="156">
        <f aca="true" t="shared" si="1" ref="O7:O17">SUM(E7:L7)</f>
        <v>0</v>
      </c>
    </row>
    <row r="8" spans="1:15" ht="25.5">
      <c r="A8" s="157" t="s">
        <v>190</v>
      </c>
      <c r="B8" s="158" t="s">
        <v>191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f t="shared" si="0"/>
        <v>0</v>
      </c>
      <c r="K8" s="159">
        <v>0</v>
      </c>
      <c r="L8" s="159">
        <v>0</v>
      </c>
      <c r="M8" s="159">
        <v>0</v>
      </c>
      <c r="N8" s="159">
        <v>0</v>
      </c>
      <c r="O8" s="159">
        <f t="shared" si="1"/>
        <v>0</v>
      </c>
    </row>
    <row r="9" spans="1:15" ht="25.5">
      <c r="A9" s="157" t="s">
        <v>32</v>
      </c>
      <c r="B9" s="158" t="s">
        <v>192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9">
        <v>1</v>
      </c>
      <c r="K9" s="159">
        <v>0</v>
      </c>
      <c r="L9" s="159">
        <v>0</v>
      </c>
      <c r="M9" s="159">
        <v>0</v>
      </c>
      <c r="N9" s="159">
        <v>0</v>
      </c>
      <c r="O9" s="159">
        <f t="shared" si="1"/>
        <v>1</v>
      </c>
    </row>
    <row r="10" spans="1:15" ht="25.5">
      <c r="A10" s="157" t="s">
        <v>193</v>
      </c>
      <c r="B10" s="158" t="s">
        <v>194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9">
        <f t="shared" si="0"/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f t="shared" si="1"/>
        <v>0</v>
      </c>
    </row>
    <row r="11" spans="1:15" ht="15">
      <c r="A11" s="157" t="s">
        <v>195</v>
      </c>
      <c r="B11" s="158" t="s">
        <v>196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9">
        <f t="shared" si="0"/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f t="shared" si="1"/>
        <v>0</v>
      </c>
    </row>
    <row r="12" spans="1:15" ht="25.5">
      <c r="A12" s="157" t="s">
        <v>197</v>
      </c>
      <c r="B12" s="158" t="s">
        <v>198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9">
        <f t="shared" si="0"/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f t="shared" si="1"/>
        <v>0</v>
      </c>
    </row>
    <row r="13" spans="1:15" ht="25.5">
      <c r="A13" s="157" t="s">
        <v>199</v>
      </c>
      <c r="B13" s="158" t="s">
        <v>200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9">
        <f t="shared" si="0"/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f t="shared" si="1"/>
        <v>0</v>
      </c>
    </row>
    <row r="14" spans="1:15" ht="25.5">
      <c r="A14" s="157" t="s">
        <v>201</v>
      </c>
      <c r="B14" s="158" t="s">
        <v>202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9">
        <f t="shared" si="0"/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f t="shared" si="1"/>
        <v>0</v>
      </c>
    </row>
    <row r="15" spans="1:15" ht="15">
      <c r="A15" s="157" t="s">
        <v>203</v>
      </c>
      <c r="B15" s="158" t="s">
        <v>204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9">
        <f t="shared" si="0"/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f t="shared" si="1"/>
        <v>0</v>
      </c>
    </row>
    <row r="16" spans="1:15" ht="15">
      <c r="A16" s="157" t="s">
        <v>205</v>
      </c>
      <c r="B16" s="158" t="s">
        <v>206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9">
        <f t="shared" si="0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f t="shared" si="1"/>
        <v>0</v>
      </c>
    </row>
    <row r="17" spans="1:15" ht="15.75" thickBot="1">
      <c r="A17" s="160" t="s">
        <v>207</v>
      </c>
      <c r="B17" s="161" t="s">
        <v>208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9">
        <f t="shared" si="0"/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f t="shared" si="1"/>
        <v>0</v>
      </c>
    </row>
    <row r="18" spans="1:15" ht="15.75" thickTop="1">
      <c r="A18" s="272"/>
      <c r="B18" s="273" t="s">
        <v>209</v>
      </c>
      <c r="C18" s="274">
        <f aca="true" t="shared" si="2" ref="C18:J18">SUM(C7:C17)</f>
        <v>0</v>
      </c>
      <c r="D18" s="274">
        <f t="shared" si="2"/>
        <v>0</v>
      </c>
      <c r="E18" s="274">
        <f t="shared" si="2"/>
        <v>0</v>
      </c>
      <c r="F18" s="274">
        <f t="shared" si="2"/>
        <v>0</v>
      </c>
      <c r="G18" s="274">
        <f t="shared" si="2"/>
        <v>0</v>
      </c>
      <c r="H18" s="274">
        <f t="shared" si="2"/>
        <v>0</v>
      </c>
      <c r="I18" s="274">
        <f>SUM(I7:I17)</f>
        <v>0</v>
      </c>
      <c r="J18" s="274">
        <f t="shared" si="2"/>
        <v>1</v>
      </c>
      <c r="K18" s="274">
        <v>0</v>
      </c>
      <c r="L18" s="274">
        <v>0</v>
      </c>
      <c r="M18" s="274">
        <v>0</v>
      </c>
      <c r="N18" s="274">
        <v>0</v>
      </c>
      <c r="O18" s="274">
        <f>SUM(O7:O17)</f>
        <v>1</v>
      </c>
    </row>
    <row r="20" spans="1:16" ht="15">
      <c r="A20" s="383" t="s">
        <v>267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5"/>
      <c r="L20" s="382"/>
      <c r="M20" s="382"/>
      <c r="N20" s="382"/>
      <c r="O20" s="382"/>
      <c r="P20" s="382"/>
    </row>
    <row r="23" ht="15">
      <c r="C23" s="216"/>
    </row>
  </sheetData>
  <sheetProtection/>
  <mergeCells count="5">
    <mergeCell ref="A4:J4"/>
    <mergeCell ref="A5:J5"/>
    <mergeCell ref="A1:O1"/>
    <mergeCell ref="A3:O3"/>
    <mergeCell ref="A20:P2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O20" sqref="A20:O20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8" width="4.3984375" style="0" customWidth="1"/>
    <col min="9" max="9" width="4.59765625" style="0" customWidth="1"/>
    <col min="10" max="14" width="4.3984375" style="0" customWidth="1"/>
    <col min="15" max="15" width="4.296875" style="0" customWidth="1"/>
  </cols>
  <sheetData>
    <row r="1" spans="2:24" ht="15.75">
      <c r="B1" s="20"/>
      <c r="C1" s="20"/>
      <c r="D1" s="20"/>
      <c r="E1" s="20"/>
      <c r="F1" s="20"/>
      <c r="G1" s="163"/>
      <c r="H1" s="163"/>
      <c r="I1" s="163"/>
      <c r="J1" s="163"/>
      <c r="O1" s="264" t="s">
        <v>210</v>
      </c>
      <c r="Q1" s="20"/>
      <c r="R1" s="20"/>
      <c r="S1" s="20"/>
      <c r="T1" s="20"/>
      <c r="U1" s="20"/>
      <c r="V1" s="20"/>
      <c r="W1" s="163"/>
      <c r="X1" s="163"/>
    </row>
    <row r="2" spans="1:10" ht="15">
      <c r="A2" s="20"/>
      <c r="B2" s="20"/>
      <c r="C2" s="20"/>
      <c r="D2" s="20"/>
      <c r="E2" s="20"/>
      <c r="F2" s="20"/>
      <c r="G2" s="163"/>
      <c r="H2" s="163"/>
      <c r="I2" s="163"/>
      <c r="J2" s="163"/>
    </row>
    <row r="3" spans="1:15" ht="15">
      <c r="A3" s="387" t="s">
        <v>315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</row>
    <row r="5" spans="1:22" ht="15.75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</row>
    <row r="6" spans="1:15" ht="15">
      <c r="A6" s="386" t="s">
        <v>33</v>
      </c>
      <c r="B6" s="386" t="s">
        <v>211</v>
      </c>
      <c r="C6" s="386">
        <v>2004</v>
      </c>
      <c r="D6" s="386">
        <v>2005</v>
      </c>
      <c r="E6" s="386">
        <v>2006</v>
      </c>
      <c r="F6" s="386"/>
      <c r="G6" s="386">
        <v>2007</v>
      </c>
      <c r="H6" s="386">
        <v>2008</v>
      </c>
      <c r="I6" s="386">
        <v>2009</v>
      </c>
      <c r="J6" s="386">
        <v>2010</v>
      </c>
      <c r="K6" s="386">
        <v>2011</v>
      </c>
      <c r="L6" s="386">
        <v>2012</v>
      </c>
      <c r="M6" s="386">
        <v>2013</v>
      </c>
      <c r="N6" s="386">
        <v>2014</v>
      </c>
      <c r="O6" s="386">
        <v>2015</v>
      </c>
    </row>
    <row r="7" spans="1:15" ht="15">
      <c r="A7" s="386"/>
      <c r="B7" s="386"/>
      <c r="C7" s="386"/>
      <c r="D7" s="386"/>
      <c r="E7" s="392" t="s">
        <v>212</v>
      </c>
      <c r="F7" s="392" t="s">
        <v>213</v>
      </c>
      <c r="G7" s="386"/>
      <c r="H7" s="386"/>
      <c r="I7" s="386"/>
      <c r="J7" s="386"/>
      <c r="K7" s="386"/>
      <c r="L7" s="386"/>
      <c r="M7" s="386"/>
      <c r="N7" s="386"/>
      <c r="O7" s="386"/>
    </row>
    <row r="8" spans="1:15" ht="15">
      <c r="A8" s="386"/>
      <c r="B8" s="386"/>
      <c r="C8" s="386"/>
      <c r="D8" s="386"/>
      <c r="E8" s="393"/>
      <c r="F8" s="393"/>
      <c r="G8" s="386"/>
      <c r="H8" s="386"/>
      <c r="I8" s="386"/>
      <c r="J8" s="386"/>
      <c r="K8" s="386"/>
      <c r="L8" s="386"/>
      <c r="M8" s="386"/>
      <c r="N8" s="386"/>
      <c r="O8" s="386"/>
    </row>
    <row r="9" spans="1:15" ht="15">
      <c r="A9" s="157" t="s">
        <v>188</v>
      </c>
      <c r="B9" s="158" t="s">
        <v>189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</row>
    <row r="10" spans="1:15" ht="25.5">
      <c r="A10" s="157" t="s">
        <v>190</v>
      </c>
      <c r="B10" s="158" t="s">
        <v>191</v>
      </c>
      <c r="C10" s="159">
        <v>0</v>
      </c>
      <c r="D10" s="159">
        <v>0</v>
      </c>
      <c r="E10" s="159">
        <v>1</v>
      </c>
      <c r="F10" s="159">
        <v>0</v>
      </c>
      <c r="G10" s="159">
        <v>0</v>
      </c>
      <c r="H10" s="159">
        <v>0</v>
      </c>
      <c r="I10" s="159">
        <v>3</v>
      </c>
      <c r="J10" s="159">
        <v>1</v>
      </c>
      <c r="K10" s="159">
        <v>1</v>
      </c>
      <c r="L10" s="159">
        <v>0</v>
      </c>
      <c r="M10" s="159">
        <v>0</v>
      </c>
      <c r="N10" s="159">
        <v>0</v>
      </c>
      <c r="O10" s="159">
        <v>0</v>
      </c>
    </row>
    <row r="11" spans="1:15" ht="25.5">
      <c r="A11" s="157" t="s">
        <v>32</v>
      </c>
      <c r="B11" s="158" t="s">
        <v>192</v>
      </c>
      <c r="C11" s="159">
        <v>0</v>
      </c>
      <c r="D11" s="159">
        <v>0</v>
      </c>
      <c r="E11" s="159">
        <v>0</v>
      </c>
      <c r="F11" s="159">
        <v>0</v>
      </c>
      <c r="G11" s="159">
        <v>1</v>
      </c>
      <c r="H11" s="159">
        <v>5</v>
      </c>
      <c r="I11" s="159">
        <v>1</v>
      </c>
      <c r="J11" s="159">
        <v>1</v>
      </c>
      <c r="K11" s="159">
        <v>3</v>
      </c>
      <c r="L11" s="159">
        <v>1</v>
      </c>
      <c r="M11" s="159">
        <v>1</v>
      </c>
      <c r="N11" s="159">
        <v>0</v>
      </c>
      <c r="O11" s="159">
        <v>0</v>
      </c>
    </row>
    <row r="12" spans="1:15" ht="25.5">
      <c r="A12" s="157" t="s">
        <v>193</v>
      </c>
      <c r="B12" s="158" t="s">
        <v>194</v>
      </c>
      <c r="C12" s="159">
        <v>0</v>
      </c>
      <c r="D12" s="159">
        <v>0</v>
      </c>
      <c r="E12" s="159">
        <v>0</v>
      </c>
      <c r="F12" s="159">
        <v>1</v>
      </c>
      <c r="G12" s="159">
        <v>1</v>
      </c>
      <c r="H12" s="159">
        <v>2</v>
      </c>
      <c r="I12" s="159">
        <v>5</v>
      </c>
      <c r="J12" s="159">
        <v>3</v>
      </c>
      <c r="K12" s="159">
        <v>1</v>
      </c>
      <c r="L12" s="159">
        <v>1</v>
      </c>
      <c r="M12" s="159">
        <v>0</v>
      </c>
      <c r="N12" s="159">
        <v>0</v>
      </c>
      <c r="O12" s="159">
        <v>0</v>
      </c>
    </row>
    <row r="13" spans="1:15" ht="15">
      <c r="A13" s="157" t="s">
        <v>195</v>
      </c>
      <c r="B13" s="158" t="s">
        <v>196</v>
      </c>
      <c r="C13" s="159">
        <v>1</v>
      </c>
      <c r="D13" s="159">
        <v>0</v>
      </c>
      <c r="E13" s="159">
        <v>0</v>
      </c>
      <c r="F13" s="159">
        <v>0</v>
      </c>
      <c r="G13" s="159">
        <v>1</v>
      </c>
      <c r="H13" s="159">
        <v>0</v>
      </c>
      <c r="I13" s="159">
        <v>6</v>
      </c>
      <c r="J13" s="159">
        <v>1</v>
      </c>
      <c r="K13" s="159">
        <v>2</v>
      </c>
      <c r="L13" s="159">
        <v>0</v>
      </c>
      <c r="M13" s="159">
        <v>1</v>
      </c>
      <c r="N13" s="159">
        <v>1</v>
      </c>
      <c r="O13" s="159">
        <v>0</v>
      </c>
    </row>
    <row r="14" spans="1:15" ht="25.5">
      <c r="A14" s="157" t="s">
        <v>197</v>
      </c>
      <c r="B14" s="158" t="s">
        <v>198</v>
      </c>
      <c r="C14" s="159">
        <v>0</v>
      </c>
      <c r="D14" s="159">
        <v>0</v>
      </c>
      <c r="E14" s="159">
        <v>0</v>
      </c>
      <c r="F14" s="159">
        <v>0</v>
      </c>
      <c r="G14" s="159">
        <v>1</v>
      </c>
      <c r="H14" s="159">
        <v>0</v>
      </c>
      <c r="I14" s="159">
        <v>1</v>
      </c>
      <c r="J14" s="159">
        <v>1</v>
      </c>
      <c r="K14" s="159">
        <v>0</v>
      </c>
      <c r="L14" s="159">
        <v>1</v>
      </c>
      <c r="M14" s="159">
        <v>0</v>
      </c>
      <c r="N14" s="159">
        <v>0</v>
      </c>
      <c r="O14" s="159">
        <v>0</v>
      </c>
    </row>
    <row r="15" spans="1:15" ht="25.5">
      <c r="A15" s="157" t="s">
        <v>199</v>
      </c>
      <c r="B15" s="158" t="s">
        <v>200</v>
      </c>
      <c r="C15" s="159">
        <v>0</v>
      </c>
      <c r="D15" s="159">
        <v>1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</row>
    <row r="16" spans="1:15" ht="25.5">
      <c r="A16" s="157" t="s">
        <v>201</v>
      </c>
      <c r="B16" s="158" t="s">
        <v>202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</row>
    <row r="17" spans="1:15" ht="15">
      <c r="A17" s="157" t="s">
        <v>203</v>
      </c>
      <c r="B17" s="158" t="s">
        <v>204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</row>
    <row r="18" spans="1:15" ht="15">
      <c r="A18" s="157" t="s">
        <v>205</v>
      </c>
      <c r="B18" s="158" t="s">
        <v>206</v>
      </c>
      <c r="C18" s="159">
        <v>0</v>
      </c>
      <c r="D18" s="159">
        <v>0</v>
      </c>
      <c r="E18" s="159">
        <v>0</v>
      </c>
      <c r="F18" s="159">
        <v>0</v>
      </c>
      <c r="G18" s="159">
        <v>1</v>
      </c>
      <c r="H18" s="159">
        <v>0</v>
      </c>
      <c r="I18" s="159">
        <v>1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</row>
    <row r="19" spans="1:15" ht="15">
      <c r="A19" s="157" t="s">
        <v>207</v>
      </c>
      <c r="B19" s="158" t="s">
        <v>208</v>
      </c>
      <c r="C19" s="159">
        <v>0</v>
      </c>
      <c r="D19" s="159">
        <v>0</v>
      </c>
      <c r="E19" s="159">
        <v>0</v>
      </c>
      <c r="F19" s="159">
        <v>0</v>
      </c>
      <c r="G19" s="159">
        <v>1</v>
      </c>
      <c r="H19" s="159">
        <v>0</v>
      </c>
      <c r="I19" s="159">
        <v>1</v>
      </c>
      <c r="J19" s="159">
        <v>2</v>
      </c>
      <c r="K19" s="159">
        <v>1</v>
      </c>
      <c r="L19" s="159">
        <v>0</v>
      </c>
      <c r="M19" s="159">
        <v>0</v>
      </c>
      <c r="N19" s="159">
        <v>0</v>
      </c>
      <c r="O19" s="159">
        <v>0</v>
      </c>
    </row>
    <row r="20" spans="1:15" ht="15">
      <c r="A20" s="275"/>
      <c r="B20" s="276" t="s">
        <v>209</v>
      </c>
      <c r="C20" s="277">
        <f aca="true" t="shared" si="0" ref="C20:J20">SUM(C9:C19)</f>
        <v>1</v>
      </c>
      <c r="D20" s="277">
        <f t="shared" si="0"/>
        <v>1</v>
      </c>
      <c r="E20" s="277">
        <f t="shared" si="0"/>
        <v>1</v>
      </c>
      <c r="F20" s="277">
        <f t="shared" si="0"/>
        <v>1</v>
      </c>
      <c r="G20" s="277">
        <f t="shared" si="0"/>
        <v>6</v>
      </c>
      <c r="H20" s="277">
        <f t="shared" si="0"/>
        <v>7</v>
      </c>
      <c r="I20" s="277">
        <f>SUM(I9:I19)</f>
        <v>18</v>
      </c>
      <c r="J20" s="277">
        <f t="shared" si="0"/>
        <v>9</v>
      </c>
      <c r="K20" s="277">
        <f>SUM(K9:K19)</f>
        <v>8</v>
      </c>
      <c r="L20" s="277">
        <f>SUM(L9:L19)</f>
        <v>3</v>
      </c>
      <c r="M20" s="277">
        <f>SUM(M9:M19)</f>
        <v>2</v>
      </c>
      <c r="N20" s="277">
        <f>SUM(N9:N19)</f>
        <v>1</v>
      </c>
      <c r="O20" s="277">
        <f>SUM(O9:O19)</f>
        <v>0</v>
      </c>
    </row>
    <row r="22" spans="1:14" ht="15.75">
      <c r="A22" s="389" t="s">
        <v>293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82"/>
      <c r="L22" s="382"/>
      <c r="M22" s="163"/>
      <c r="N22" s="163"/>
    </row>
  </sheetData>
  <sheetProtection/>
  <mergeCells count="19">
    <mergeCell ref="M6:M8"/>
    <mergeCell ref="D6:D8"/>
    <mergeCell ref="J6:J8"/>
    <mergeCell ref="K6:K8"/>
    <mergeCell ref="E7:E8"/>
    <mergeCell ref="F7:F8"/>
    <mergeCell ref="E6:F6"/>
    <mergeCell ref="G6:G8"/>
    <mergeCell ref="H6:H8"/>
    <mergeCell ref="N6:N8"/>
    <mergeCell ref="A3:O4"/>
    <mergeCell ref="I6:I8"/>
    <mergeCell ref="O6:O8"/>
    <mergeCell ref="A22:L22"/>
    <mergeCell ref="L6:L8"/>
    <mergeCell ref="A5:V5"/>
    <mergeCell ref="A6:A8"/>
    <mergeCell ref="B6:B8"/>
    <mergeCell ref="C6:C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0">
      <selection activeCell="S22" sqref="S22"/>
    </sheetView>
  </sheetViews>
  <sheetFormatPr defaultColWidth="8.796875" defaultRowHeight="15"/>
  <cols>
    <col min="1" max="1" width="4.3984375" style="0" customWidth="1"/>
    <col min="2" max="2" width="29.296875" style="0" customWidth="1"/>
    <col min="3" max="14" width="4.3984375" style="0" customWidth="1"/>
  </cols>
  <sheetData>
    <row r="1" spans="1:23" ht="15.75">
      <c r="A1" s="394" t="s">
        <v>353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</row>
    <row r="2" spans="1:23" ht="1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 ht="15.75">
      <c r="A3" s="396" t="s">
        <v>292</v>
      </c>
      <c r="B3" s="396"/>
      <c r="C3" s="396"/>
      <c r="D3" s="396"/>
      <c r="E3" s="396"/>
      <c r="F3" s="396"/>
      <c r="G3" s="396"/>
      <c r="H3" s="396"/>
      <c r="I3" s="396"/>
      <c r="J3" s="382"/>
      <c r="K3" s="382"/>
      <c r="L3" s="382"/>
      <c r="M3" s="382"/>
      <c r="N3" s="382"/>
      <c r="O3" s="164"/>
      <c r="P3" s="164"/>
      <c r="Q3" s="164"/>
      <c r="R3" s="164"/>
      <c r="S3" s="164"/>
      <c r="T3" s="164"/>
      <c r="U3" s="164"/>
      <c r="V3" s="164"/>
      <c r="W3" s="164"/>
    </row>
    <row r="4" spans="1:23" ht="15.75">
      <c r="A4" s="396" t="s">
        <v>314</v>
      </c>
      <c r="B4" s="396"/>
      <c r="C4" s="396"/>
      <c r="D4" s="396"/>
      <c r="E4" s="396"/>
      <c r="F4" s="396"/>
      <c r="G4" s="396"/>
      <c r="H4" s="396"/>
      <c r="I4" s="396"/>
      <c r="J4" s="382"/>
      <c r="K4" s="382"/>
      <c r="L4" s="382"/>
      <c r="M4" s="382"/>
      <c r="N4" s="382"/>
      <c r="O4" s="164"/>
      <c r="P4" s="164"/>
      <c r="Q4" s="164"/>
      <c r="R4" s="164"/>
      <c r="S4" s="164"/>
      <c r="T4" s="164"/>
      <c r="U4" s="164"/>
      <c r="V4" s="164"/>
      <c r="W4" s="164"/>
    </row>
    <row r="5" spans="1:23" ht="20.25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</row>
    <row r="6" spans="1:14" ht="41.25" customHeight="1" thickBot="1">
      <c r="A6" s="153" t="s">
        <v>33</v>
      </c>
      <c r="B6" s="153" t="s">
        <v>214</v>
      </c>
      <c r="C6" s="153">
        <v>2004</v>
      </c>
      <c r="D6" s="153">
        <v>2005</v>
      </c>
      <c r="E6" s="153">
        <v>2006</v>
      </c>
      <c r="F6" s="153">
        <v>2007</v>
      </c>
      <c r="G6" s="153">
        <v>2008</v>
      </c>
      <c r="H6" s="153">
        <v>2009</v>
      </c>
      <c r="I6" s="153">
        <v>2010</v>
      </c>
      <c r="J6" s="153">
        <v>2011</v>
      </c>
      <c r="K6" s="153">
        <v>2012</v>
      </c>
      <c r="L6" s="153">
        <v>2013</v>
      </c>
      <c r="M6" s="153">
        <v>2014</v>
      </c>
      <c r="N6" s="153">
        <v>2015</v>
      </c>
    </row>
    <row r="7" spans="1:14" ht="15.75" thickTop="1">
      <c r="A7" s="165" t="s">
        <v>215</v>
      </c>
      <c r="B7" s="155" t="s">
        <v>216</v>
      </c>
      <c r="C7" s="166">
        <v>0</v>
      </c>
      <c r="D7" s="166">
        <v>0</v>
      </c>
      <c r="E7" s="167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</row>
    <row r="8" spans="1:14" ht="25.5">
      <c r="A8" s="168" t="s">
        <v>217</v>
      </c>
      <c r="B8" s="158" t="s">
        <v>218</v>
      </c>
      <c r="C8" s="169">
        <v>0</v>
      </c>
      <c r="D8" s="169">
        <v>0</v>
      </c>
      <c r="E8" s="170">
        <v>0</v>
      </c>
      <c r="F8" s="169">
        <v>0</v>
      </c>
      <c r="G8" s="169">
        <v>0</v>
      </c>
      <c r="H8" s="169">
        <v>0</v>
      </c>
      <c r="I8" s="169">
        <v>0</v>
      </c>
      <c r="J8" s="169">
        <v>1</v>
      </c>
      <c r="K8" s="169">
        <v>0</v>
      </c>
      <c r="L8" s="169">
        <v>0</v>
      </c>
      <c r="M8" s="169">
        <v>0</v>
      </c>
      <c r="N8" s="169">
        <v>0</v>
      </c>
    </row>
    <row r="9" spans="1:14" ht="25.5">
      <c r="A9" s="168" t="s">
        <v>219</v>
      </c>
      <c r="B9" s="158" t="s">
        <v>220</v>
      </c>
      <c r="C9" s="169">
        <v>0</v>
      </c>
      <c r="D9" s="169">
        <v>0</v>
      </c>
      <c r="E9" s="170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</row>
    <row r="10" spans="1:14" ht="25.5">
      <c r="A10" s="168" t="s">
        <v>221</v>
      </c>
      <c r="B10" s="158" t="s">
        <v>222</v>
      </c>
      <c r="C10" s="169">
        <v>0</v>
      </c>
      <c r="D10" s="169">
        <v>0</v>
      </c>
      <c r="E10" s="170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</row>
    <row r="11" spans="1:14" ht="38.25">
      <c r="A11" s="168" t="s">
        <v>223</v>
      </c>
      <c r="B11" s="158" t="s">
        <v>224</v>
      </c>
      <c r="C11" s="169">
        <v>0</v>
      </c>
      <c r="D11" s="169">
        <v>0</v>
      </c>
      <c r="E11" s="170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</row>
    <row r="12" spans="1:14" ht="15">
      <c r="A12" s="168" t="s">
        <v>225</v>
      </c>
      <c r="B12" s="158" t="s">
        <v>226</v>
      </c>
      <c r="C12" s="169">
        <v>0</v>
      </c>
      <c r="D12" s="169">
        <v>0</v>
      </c>
      <c r="E12" s="170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</row>
    <row r="13" spans="1:14" ht="25.5">
      <c r="A13" s="168" t="s">
        <v>227</v>
      </c>
      <c r="B13" s="158" t="s">
        <v>228</v>
      </c>
      <c r="C13" s="169">
        <v>0</v>
      </c>
      <c r="D13" s="169">
        <v>0</v>
      </c>
      <c r="E13" s="170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</row>
    <row r="14" spans="1:14" ht="25.5">
      <c r="A14" s="276"/>
      <c r="B14" s="276" t="s">
        <v>357</v>
      </c>
      <c r="C14" s="281">
        <f aca="true" t="shared" si="0" ref="C14:I14">SUM(C7:C13)</f>
        <v>0</v>
      </c>
      <c r="D14" s="281">
        <f t="shared" si="0"/>
        <v>0</v>
      </c>
      <c r="E14" s="281">
        <f t="shared" si="0"/>
        <v>0</v>
      </c>
      <c r="F14" s="281">
        <f t="shared" si="0"/>
        <v>0</v>
      </c>
      <c r="G14" s="281">
        <f t="shared" si="0"/>
        <v>0</v>
      </c>
      <c r="H14" s="281">
        <f>SUM(H7:H13)</f>
        <v>0</v>
      </c>
      <c r="I14" s="281">
        <f t="shared" si="0"/>
        <v>0</v>
      </c>
      <c r="J14" s="281">
        <f>SUM(J7:J13)</f>
        <v>1</v>
      </c>
      <c r="K14" s="281">
        <v>0</v>
      </c>
      <c r="L14" s="281">
        <v>0</v>
      </c>
      <c r="M14" s="281">
        <v>0</v>
      </c>
      <c r="N14" s="281">
        <v>0</v>
      </c>
    </row>
    <row r="15" spans="1:14" ht="38.25">
      <c r="A15" s="168" t="s">
        <v>229</v>
      </c>
      <c r="B15" s="158" t="s">
        <v>230</v>
      </c>
      <c r="C15" s="169">
        <v>0</v>
      </c>
      <c r="D15" s="169">
        <v>0</v>
      </c>
      <c r="E15" s="170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</row>
    <row r="16" spans="1:14" ht="38.25">
      <c r="A16" s="168" t="s">
        <v>231</v>
      </c>
      <c r="B16" s="158" t="s">
        <v>232</v>
      </c>
      <c r="C16" s="169">
        <v>0</v>
      </c>
      <c r="D16" s="169">
        <v>0</v>
      </c>
      <c r="E16" s="170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</row>
    <row r="17" spans="1:14" ht="25.5">
      <c r="A17" s="168" t="s">
        <v>233</v>
      </c>
      <c r="B17" s="158" t="s">
        <v>234</v>
      </c>
      <c r="C17" s="169">
        <v>0</v>
      </c>
      <c r="D17" s="169">
        <v>0</v>
      </c>
      <c r="E17" s="170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</row>
    <row r="18" spans="1:14" ht="25.5">
      <c r="A18" s="278"/>
      <c r="B18" s="278" t="s">
        <v>356</v>
      </c>
      <c r="C18" s="279">
        <f aca="true" t="shared" si="1" ref="C18:I18">SUM(C15:C17)</f>
        <v>0</v>
      </c>
      <c r="D18" s="279">
        <f t="shared" si="1"/>
        <v>0</v>
      </c>
      <c r="E18" s="279">
        <f t="shared" si="1"/>
        <v>0</v>
      </c>
      <c r="F18" s="279">
        <f t="shared" si="1"/>
        <v>0</v>
      </c>
      <c r="G18" s="279">
        <f t="shared" si="1"/>
        <v>0</v>
      </c>
      <c r="H18" s="279">
        <f>SUM(H15:H17)</f>
        <v>0</v>
      </c>
      <c r="I18" s="279">
        <f t="shared" si="1"/>
        <v>0</v>
      </c>
      <c r="J18" s="279">
        <f>SUM(J15:J17)</f>
        <v>0</v>
      </c>
      <c r="K18" s="279">
        <f>SUM(K15:K17)</f>
        <v>0</v>
      </c>
      <c r="L18" s="279">
        <f>SUM(L15:L17)</f>
        <v>0</v>
      </c>
      <c r="M18" s="279">
        <f>SUM(M15:M17)</f>
        <v>0</v>
      </c>
      <c r="N18" s="279">
        <f>SUM(N15:N17)</f>
        <v>0</v>
      </c>
    </row>
    <row r="19" spans="1:14" ht="15">
      <c r="A19" s="243"/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</row>
    <row r="20" spans="1:16" ht="35.25" customHeight="1" thickBot="1">
      <c r="A20" s="153" t="s">
        <v>33</v>
      </c>
      <c r="B20" s="153" t="s">
        <v>214</v>
      </c>
      <c r="C20" s="153">
        <v>2004</v>
      </c>
      <c r="D20" s="153">
        <v>2005</v>
      </c>
      <c r="E20" s="153">
        <v>2006</v>
      </c>
      <c r="F20" s="153">
        <v>2007</v>
      </c>
      <c r="G20" s="153">
        <v>2008</v>
      </c>
      <c r="H20" s="153">
        <v>2009</v>
      </c>
      <c r="I20" s="153">
        <v>2010</v>
      </c>
      <c r="J20" s="153">
        <v>2011</v>
      </c>
      <c r="K20" s="153">
        <v>2012</v>
      </c>
      <c r="L20" s="153">
        <v>2013</v>
      </c>
      <c r="M20" s="153">
        <v>2014</v>
      </c>
      <c r="N20" s="153">
        <v>2015</v>
      </c>
      <c r="P20" s="200"/>
    </row>
    <row r="21" spans="1:14" ht="39" thickTop="1">
      <c r="A21" s="165" t="s">
        <v>235</v>
      </c>
      <c r="B21" s="155" t="s">
        <v>236</v>
      </c>
      <c r="C21" s="245">
        <v>0</v>
      </c>
      <c r="D21" s="245">
        <v>0</v>
      </c>
      <c r="E21" s="167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0</v>
      </c>
    </row>
    <row r="22" spans="1:14" ht="25.5">
      <c r="A22" s="168" t="s">
        <v>237</v>
      </c>
      <c r="B22" s="158" t="s">
        <v>238</v>
      </c>
      <c r="C22" s="169">
        <v>0</v>
      </c>
      <c r="D22" s="169">
        <v>0</v>
      </c>
      <c r="E22" s="170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</row>
    <row r="23" spans="1:14" ht="15">
      <c r="A23" s="168" t="s">
        <v>239</v>
      </c>
      <c r="B23" s="158" t="s">
        <v>240</v>
      </c>
      <c r="C23" s="169">
        <v>0</v>
      </c>
      <c r="D23" s="169">
        <v>0</v>
      </c>
      <c r="E23" s="170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</row>
    <row r="24" spans="1:14" ht="15">
      <c r="A24" s="168" t="s">
        <v>241</v>
      </c>
      <c r="B24" s="158" t="s">
        <v>242</v>
      </c>
      <c r="C24" s="169">
        <v>0</v>
      </c>
      <c r="D24" s="169">
        <v>0</v>
      </c>
      <c r="E24" s="170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</row>
    <row r="25" spans="1:14" ht="15.75" thickBot="1">
      <c r="A25" s="171"/>
      <c r="B25" s="278" t="s">
        <v>355</v>
      </c>
      <c r="C25" s="279">
        <f aca="true" t="shared" si="2" ref="C25:I25">SUM(C21:C24)</f>
        <v>0</v>
      </c>
      <c r="D25" s="279">
        <f t="shared" si="2"/>
        <v>0</v>
      </c>
      <c r="E25" s="279">
        <f t="shared" si="2"/>
        <v>0</v>
      </c>
      <c r="F25" s="279">
        <f t="shared" si="2"/>
        <v>0</v>
      </c>
      <c r="G25" s="279">
        <f t="shared" si="2"/>
        <v>0</v>
      </c>
      <c r="H25" s="279">
        <f>SUM(H21:H24)</f>
        <v>0</v>
      </c>
      <c r="I25" s="279">
        <f t="shared" si="2"/>
        <v>0</v>
      </c>
      <c r="J25" s="279">
        <f>SUM(J21:J24)</f>
        <v>0</v>
      </c>
      <c r="K25" s="279">
        <f>SUM(K21:K24)</f>
        <v>0</v>
      </c>
      <c r="L25" s="279">
        <f>SUM(L21:L24)</f>
        <v>0</v>
      </c>
      <c r="M25" s="279">
        <f>SUM(M21:M24)</f>
        <v>0</v>
      </c>
      <c r="N25" s="279">
        <f>SUM(N21:N24)</f>
        <v>0</v>
      </c>
    </row>
    <row r="26" spans="1:14" ht="15.75" thickTop="1">
      <c r="A26" s="162"/>
      <c r="B26" s="273" t="s">
        <v>209</v>
      </c>
      <c r="C26" s="280">
        <f aca="true" t="shared" si="3" ref="C26:N26">C14+C18+C25</f>
        <v>0</v>
      </c>
      <c r="D26" s="280">
        <f t="shared" si="3"/>
        <v>0</v>
      </c>
      <c r="E26" s="280">
        <f t="shared" si="3"/>
        <v>0</v>
      </c>
      <c r="F26" s="280">
        <f t="shared" si="3"/>
        <v>0</v>
      </c>
      <c r="G26" s="280">
        <f t="shared" si="3"/>
        <v>0</v>
      </c>
      <c r="H26" s="280">
        <f t="shared" si="3"/>
        <v>0</v>
      </c>
      <c r="I26" s="280">
        <f t="shared" si="3"/>
        <v>0</v>
      </c>
      <c r="J26" s="280">
        <f t="shared" si="3"/>
        <v>1</v>
      </c>
      <c r="K26" s="280">
        <f t="shared" si="3"/>
        <v>0</v>
      </c>
      <c r="L26" s="280">
        <f t="shared" si="3"/>
        <v>0</v>
      </c>
      <c r="M26" s="280">
        <f t="shared" si="3"/>
        <v>0</v>
      </c>
      <c r="N26" s="280">
        <f t="shared" si="3"/>
        <v>0</v>
      </c>
    </row>
    <row r="28" spans="1:14" ht="15">
      <c r="A28" s="383" t="s">
        <v>267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5"/>
      <c r="L28" s="385"/>
      <c r="M28" s="385"/>
      <c r="N28" s="385"/>
    </row>
  </sheetData>
  <sheetProtection/>
  <mergeCells count="5">
    <mergeCell ref="A1:W1"/>
    <mergeCell ref="A5:W5"/>
    <mergeCell ref="A28:N28"/>
    <mergeCell ref="A3:N3"/>
    <mergeCell ref="A4:N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 Gabriela</cp:lastModifiedBy>
  <cp:lastPrinted>2016-04-26T12:43:27Z</cp:lastPrinted>
  <dcterms:created xsi:type="dcterms:W3CDTF">2001-03-06T09:40:04Z</dcterms:created>
  <dcterms:modified xsi:type="dcterms:W3CDTF">2016-04-26T12:54:43Z</dcterms:modified>
  <cp:category/>
  <cp:version/>
  <cp:contentType/>
  <cp:contentStatus/>
</cp:coreProperties>
</file>