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20" yWindow="65296" windowWidth="8850" windowHeight="12615" activeTab="0"/>
  </bookViews>
  <sheets>
    <sheet name="Kraje-2014-2017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<sst xmlns="http://schemas.openxmlformats.org/spreadsheetml/2006/main" count="52" uniqueCount="27">
  <si>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</si>
  <si>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</si>
  <si>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</si>
  <si>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</si>
  <si>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</si>
  <si>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</si>
  <si>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</si>
  <si>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</si>
  <si>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</si>
  <si>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SR spolu</t>
  </si>
  <si>
    <t>Podiel MM/PM v %</t>
  </si>
  <si>
    <t>PM v eurách</t>
  </si>
  <si>
    <t>Podiel mesačnej minimálnej mzdy (MM) z priemernej nominálnej mesačnej mzdy (PM) podľa krajov</t>
  </si>
  <si>
    <t>Podiel mesačnej minimálnej mzdy z priemernej nominálnej mesačnej mzdy podľa krajov v tzv. "čistom" vyjadrení</t>
  </si>
  <si>
    <t>rok 2014 = 352,00 eur</t>
  </si>
  <si>
    <t>rok 2014 ČMM = 304,84 eura</t>
  </si>
  <si>
    <t>PM v eurách*)</t>
  </si>
  <si>
    <t>rok 2015 = 380,00 eur</t>
  </si>
  <si>
    <t>rok 2015 = 339,09 eur</t>
  </si>
  <si>
    <t xml:space="preserve">*) Očakávaná priemerná mzda, ak by medziročné zvýšenie za každý kraj zodpovedalo indexom rastu PM za Slovenskú republiku podľa </t>
  </si>
  <si>
    <t>prognózy IFP MF SR z 15. júna 2016</t>
  </si>
  <si>
    <t xml:space="preserve">Údaje v tzv. čistom vyjadrení: hrubá suma je znížená o odvody do poistných fondov a o preddavok na daň z príjmov podľa príslušných </t>
  </si>
  <si>
    <t>právnych predpisov (prepočty MPSVR SR)</t>
  </si>
  <si>
    <t>Príloha č. 4</t>
  </si>
  <si>
    <t xml:space="preserve">rok 2017 = </t>
  </si>
  <si>
    <t xml:space="preserve">rok 2016 = </t>
  </si>
  <si>
    <t>Zdroj: ŠÚ SR, Štatistická správa o základných vývojových tendenciách za 4. štvrťrok príslušného roku, tab. č. 42b.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</si>
</sst>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\ [$€-1]"/>
    <numFmt numFmtId="195" formatCode="General_)"/>
    <numFmt numFmtId="196" formatCode="#,##0_);\(#,##0\)"/>
    <numFmt numFmtId="197" formatCode="0.0_)"/>
    <numFmt numFmtId="198" formatCode="#,##0.0_);\(#,##0.0\)"/>
    <numFmt numFmtId="199" formatCode="#,##0.0"/>
    <numFmt numFmtId="200" formatCode="#,##0_)"/>
    <numFmt numFmtId="201" formatCode="#,##0.0_)"/>
    <numFmt numFmtId="202" formatCode="\P\r\a\vd\a;&quot;Pravda&quot;;&quot;Nepravda&quot;"/>
    <numFmt numFmtId="203" formatCode="[$€-2]\ #\ ##,000_);[Red]\([$¥€-2]\ #\ 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name val="Courier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0" fillId="35" borderId="2" applyNumberFormat="0" applyAlignment="0" applyProtection="0"/>
    <xf numFmtId="0" fontId="6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11" fillId="38" borderId="0" applyNumberFormat="0" applyBorder="0" applyAlignment="0" applyProtection="0"/>
    <xf numFmtId="195" fontId="25" fillId="0" borderId="0">
      <alignment/>
      <protection/>
    </xf>
    <xf numFmtId="195" fontId="25" fillId="0" borderId="0" applyFill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7" applyNumberFormat="0" applyFont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7" borderId="11" applyNumberFormat="0" applyAlignment="0" applyProtection="0"/>
    <xf numFmtId="0" fontId="17" fillId="40" borderId="11" applyNumberFormat="0" applyAlignment="0" applyProtection="0"/>
    <xf numFmtId="0" fontId="18" fillId="40" borderId="12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13" xfId="0" applyFont="1" applyBorder="1" applyAlignment="1">
      <alignment horizontal="center"/>
    </xf>
    <xf numFmtId="2" fontId="22" fillId="52" borderId="14" xfId="0" applyNumberFormat="1" applyFont="1" applyFill="1" applyBorder="1" applyAlignment="1">
      <alignment horizontal="left" vertical="top" wrapText="1"/>
    </xf>
    <xf numFmtId="2" fontId="22" fillId="52" borderId="15" xfId="0" applyNumberFormat="1" applyFont="1" applyFill="1" applyBorder="1" applyAlignment="1">
      <alignment horizontal="center" vertical="top" wrapText="1"/>
    </xf>
    <xf numFmtId="2" fontId="22" fillId="52" borderId="16" xfId="0" applyNumberFormat="1" applyFont="1" applyFill="1" applyBorder="1" applyAlignment="1">
      <alignment horizontal="center" vertical="top" wrapText="1"/>
    </xf>
    <xf numFmtId="2" fontId="22" fillId="52" borderId="17" xfId="0" applyNumberFormat="1" applyFont="1" applyFill="1" applyBorder="1" applyAlignment="1">
      <alignment horizontal="left" vertical="top" wrapText="1"/>
    </xf>
    <xf numFmtId="2" fontId="22" fillId="52" borderId="18" xfId="0" applyNumberFormat="1" applyFont="1" applyFill="1" applyBorder="1" applyAlignment="1">
      <alignment horizontal="center" vertical="top" wrapText="1"/>
    </xf>
    <xf numFmtId="2" fontId="23" fillId="52" borderId="19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2" fontId="22" fillId="0" borderId="17" xfId="0" applyNumberFormat="1" applyFont="1" applyFill="1" applyBorder="1" applyAlignment="1">
      <alignment horizontal="left" vertical="top" wrapText="1"/>
    </xf>
    <xf numFmtId="2" fontId="22" fillId="0" borderId="18" xfId="0" applyNumberFormat="1" applyFont="1" applyFill="1" applyBorder="1" applyAlignment="1">
      <alignment horizontal="center" vertical="top" wrapText="1"/>
    </xf>
    <xf numFmtId="2" fontId="22" fillId="0" borderId="16" xfId="0" applyNumberFormat="1" applyFont="1" applyFill="1" applyBorder="1" applyAlignment="1">
      <alignment horizontal="center" vertical="top" wrapText="1"/>
    </xf>
    <xf numFmtId="2" fontId="22" fillId="0" borderId="20" xfId="0" applyNumberFormat="1" applyFont="1" applyFill="1" applyBorder="1" applyAlignment="1">
      <alignment horizontal="left" vertical="top" wrapText="1"/>
    </xf>
    <xf numFmtId="2" fontId="22" fillId="0" borderId="21" xfId="0" applyNumberFormat="1" applyFont="1" applyFill="1" applyBorder="1" applyAlignment="1">
      <alignment horizontal="center" vertical="top" wrapText="1"/>
    </xf>
    <xf numFmtId="2" fontId="22" fillId="0" borderId="22" xfId="0" applyNumberFormat="1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left" vertical="top" wrapText="1"/>
    </xf>
    <xf numFmtId="2" fontId="23" fillId="0" borderId="23" xfId="0" applyNumberFormat="1" applyFont="1" applyFill="1" applyBorder="1" applyAlignment="1">
      <alignment horizontal="center" vertical="top" wrapText="1"/>
    </xf>
    <xf numFmtId="2" fontId="23" fillId="0" borderId="2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22" fillId="0" borderId="14" xfId="0" applyNumberFormat="1" applyFont="1" applyFill="1" applyBorder="1" applyAlignment="1">
      <alignment horizontal="left" vertical="top" wrapText="1"/>
    </xf>
    <xf numFmtId="0" fontId="22" fillId="0" borderId="25" xfId="0" applyFont="1" applyBorder="1" applyAlignment="1">
      <alignment horizontal="center"/>
    </xf>
    <xf numFmtId="2" fontId="22" fillId="0" borderId="26" xfId="0" applyNumberFormat="1" applyFont="1" applyFill="1" applyBorder="1" applyAlignment="1">
      <alignment horizontal="center" vertical="top" wrapText="1"/>
    </xf>
    <xf numFmtId="2" fontId="22" fillId="0" borderId="27" xfId="0" applyNumberFormat="1" applyFont="1" applyFill="1" applyBorder="1" applyAlignment="1">
      <alignment horizontal="center" vertical="top" wrapText="1"/>
    </xf>
    <xf numFmtId="2" fontId="23" fillId="0" borderId="28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Fill="1" applyBorder="1" applyAlignment="1">
      <alignment horizontal="left" vertical="top"/>
    </xf>
    <xf numFmtId="1" fontId="22" fillId="52" borderId="15" xfId="0" applyNumberFormat="1" applyFont="1" applyFill="1" applyBorder="1" applyAlignment="1">
      <alignment horizontal="center" vertical="top" wrapText="1"/>
    </xf>
    <xf numFmtId="1" fontId="22" fillId="52" borderId="18" xfId="0" applyNumberFormat="1" applyFont="1" applyFill="1" applyBorder="1" applyAlignment="1">
      <alignment horizontal="center" vertical="top" wrapText="1"/>
    </xf>
    <xf numFmtId="1" fontId="22" fillId="0" borderId="18" xfId="0" applyNumberFormat="1" applyFont="1" applyFill="1" applyBorder="1" applyAlignment="1">
      <alignment horizontal="center" vertical="top" wrapText="1"/>
    </xf>
    <xf numFmtId="1" fontId="22" fillId="0" borderId="21" xfId="0" applyNumberFormat="1" applyFont="1" applyFill="1" applyBorder="1" applyAlignment="1">
      <alignment horizontal="center" vertical="top" wrapText="1"/>
    </xf>
    <xf numFmtId="1" fontId="23" fillId="0" borderId="23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29" xfId="0" applyFont="1" applyBorder="1" applyAlignment="1">
      <alignment horizontal="center"/>
    </xf>
    <xf numFmtId="2" fontId="22" fillId="23" borderId="16" xfId="0" applyNumberFormat="1" applyFont="1" applyFill="1" applyBorder="1" applyAlignment="1">
      <alignment horizontal="center" vertical="top" wrapText="1"/>
    </xf>
    <xf numFmtId="2" fontId="22" fillId="13" borderId="16" xfId="0" applyNumberFormat="1" applyFont="1" applyFill="1" applyBorder="1" applyAlignment="1">
      <alignment horizontal="center" vertical="top" wrapText="1"/>
    </xf>
    <xf numFmtId="2" fontId="22" fillId="0" borderId="15" xfId="0" applyNumberFormat="1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right"/>
    </xf>
    <xf numFmtId="0" fontId="23" fillId="0" borderId="30" xfId="0" applyFont="1" applyBorder="1" applyAlignment="1">
      <alignment horizontal="left"/>
    </xf>
    <xf numFmtId="2" fontId="23" fillId="0" borderId="30" xfId="0" applyNumberFormat="1" applyFont="1" applyBorder="1" applyAlignment="1">
      <alignment horizontal="left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1" xfId="0" applyFont="1" applyFill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2" fillId="0" borderId="1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a 2" xfId="68"/>
    <cellStyle name="normální_HDP.XLS" xfId="69"/>
    <cellStyle name="Percent" xfId="70"/>
    <cellStyle name="Followed Hyperlink" xfId="71"/>
    <cellStyle name="Poznámka" xfId="72"/>
    <cellStyle name="Prepojená bunka" xfId="73"/>
    <cellStyle name="Propojená buňka" xfId="74"/>
    <cellStyle name="Spolu" xfId="75"/>
    <cellStyle name="Správně" xfId="76"/>
    <cellStyle name="Text upozornění" xfId="77"/>
    <cellStyle name="Text upozornenia" xfId="78"/>
    <cellStyle name="Titul" xfId="79"/>
    <cellStyle name="Vstup" xfId="80"/>
    <cellStyle name="Výpočet" xfId="81"/>
    <cellStyle name="Výstup" xfId="82"/>
    <cellStyle name="Vysvětlující text" xfId="83"/>
    <cellStyle name="Vysvetľujúci text" xfId="84"/>
    <cellStyle name="Zlá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  <cellStyle name="Zvýraznenie1" xfId="92"/>
    <cellStyle name="Zvýraznenie2" xfId="93"/>
    <cellStyle name="Zvýraznenie3" xfId="94"/>
    <cellStyle name="Zvýraznenie4" xfId="95"/>
    <cellStyle name="Zvýraznenie5" xfId="96"/>
    <cellStyle name="Zvýraznenie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0" zoomScaleNormal="110" zoomScalePageLayoutView="0" workbookViewId="0" topLeftCell="G4">
      <selection activeCell="H32" sqref="H32"/>
    </sheetView>
  </sheetViews>
  <sheetFormatPr defaultColWidth="9.140625" defaultRowHeight="12.75"/>
  <cols>
    <col min="1" max="1" width="15.8515625" style="0" customWidth="1"/>
    <col min="2" max="2" width="14.8515625" style="0" customWidth="1"/>
    <col min="3" max="3" width="17.7109375" style="0" customWidth="1"/>
    <col min="4" max="4" width="15.28125" style="0" customWidth="1"/>
    <col min="5" max="5" width="18.28125" style="0" customWidth="1"/>
    <col min="6" max="6" width="16.7109375" style="0" customWidth="1"/>
    <col min="7" max="7" width="18.00390625" style="0" customWidth="1"/>
    <col min="8" max="8" width="15.57421875" style="0" customWidth="1"/>
    <col min="9" max="9" width="18.7109375" style="0" customWidth="1"/>
  </cols>
  <sheetData>
    <row r="1" spans="1:9" ht="21" customHeight="1">
      <c r="A1" s="10"/>
      <c r="G1" s="11"/>
      <c r="I1" s="11" t="s">
        <v>23</v>
      </c>
    </row>
    <row r="2" spans="1:9" ht="16.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</row>
    <row r="3" ht="16.5" customHeight="1" thickBot="1"/>
    <row r="4" spans="1:9" ht="16.5" customHeight="1" thickBot="1">
      <c r="A4" s="43" t="s">
        <v>0</v>
      </c>
      <c r="B4" s="47" t="s">
        <v>14</v>
      </c>
      <c r="C4" s="48"/>
      <c r="D4" s="47" t="s">
        <v>17</v>
      </c>
      <c r="E4" s="49"/>
      <c r="F4" s="40" t="s">
        <v>25</v>
      </c>
      <c r="G4" s="42">
        <v>405</v>
      </c>
      <c r="H4" s="40" t="s">
        <v>24</v>
      </c>
      <c r="I4" s="42">
        <v>435</v>
      </c>
    </row>
    <row r="5" spans="1:9" ht="16.5" customHeight="1" thickBot="1">
      <c r="A5" s="44"/>
      <c r="B5" s="36" t="s">
        <v>11</v>
      </c>
      <c r="C5" s="3" t="s">
        <v>10</v>
      </c>
      <c r="D5" s="36" t="s">
        <v>11</v>
      </c>
      <c r="E5" s="24" t="s">
        <v>10</v>
      </c>
      <c r="F5" s="36" t="s">
        <v>16</v>
      </c>
      <c r="G5" s="35" t="s">
        <v>10</v>
      </c>
      <c r="H5" s="36" t="s">
        <v>16</v>
      </c>
      <c r="I5" s="35" t="s">
        <v>10</v>
      </c>
    </row>
    <row r="6" spans="1:9" ht="16.5" customHeight="1">
      <c r="A6" s="4" t="s">
        <v>1</v>
      </c>
      <c r="B6" s="29">
        <v>1107</v>
      </c>
      <c r="C6" s="6">
        <f aca="true" t="shared" si="0" ref="C6:C14">100*352/B6</f>
        <v>31.797651309846433</v>
      </c>
      <c r="D6" s="29">
        <v>1122</v>
      </c>
      <c r="E6" s="25">
        <f aca="true" t="shared" si="1" ref="E6:E14">100*380/D6</f>
        <v>33.8680926916221</v>
      </c>
      <c r="F6" s="29">
        <f>ROUND($F$14/$D$14*D6,0)</f>
        <v>1154</v>
      </c>
      <c r="G6" s="6">
        <f>100*$G$4/F6</f>
        <v>35.09532062391681</v>
      </c>
      <c r="H6" s="29">
        <f aca="true" t="shared" si="2" ref="H6:H13">ROUND($H$14/$D$14*D6,0)</f>
        <v>1194</v>
      </c>
      <c r="I6" s="6">
        <f aca="true" t="shared" si="3" ref="I6:I13">100*$I$4/H6</f>
        <v>36.4321608040201</v>
      </c>
    </row>
    <row r="7" spans="1:9" ht="16.5" customHeight="1">
      <c r="A7" s="7" t="s">
        <v>2</v>
      </c>
      <c r="B7" s="30">
        <v>772</v>
      </c>
      <c r="C7" s="6">
        <f t="shared" si="0"/>
        <v>45.59585492227979</v>
      </c>
      <c r="D7" s="30">
        <v>799</v>
      </c>
      <c r="E7" s="25">
        <f t="shared" si="1"/>
        <v>47.55944931163955</v>
      </c>
      <c r="F7" s="29">
        <f aca="true" t="shared" si="4" ref="F7:F13">ROUND($F$14/$D$14*D7,0)</f>
        <v>822</v>
      </c>
      <c r="G7" s="6">
        <f aca="true" t="shared" si="5" ref="G7:G13">100*$G$4/F7</f>
        <v>49.27007299270073</v>
      </c>
      <c r="H7" s="29">
        <f t="shared" si="2"/>
        <v>851</v>
      </c>
      <c r="I7" s="6">
        <f t="shared" si="3"/>
        <v>51.11633372502938</v>
      </c>
    </row>
    <row r="8" spans="1:9" ht="16.5" customHeight="1">
      <c r="A8" s="7" t="s">
        <v>3</v>
      </c>
      <c r="B8" s="30">
        <v>779</v>
      </c>
      <c r="C8" s="6">
        <f t="shared" si="0"/>
        <v>45.186136071887034</v>
      </c>
      <c r="D8" s="30">
        <v>812</v>
      </c>
      <c r="E8" s="25">
        <f t="shared" si="1"/>
        <v>46.79802955665025</v>
      </c>
      <c r="F8" s="29">
        <f t="shared" si="4"/>
        <v>835</v>
      </c>
      <c r="G8" s="6">
        <f t="shared" si="5"/>
        <v>48.50299401197605</v>
      </c>
      <c r="H8" s="29">
        <f t="shared" si="2"/>
        <v>864</v>
      </c>
      <c r="I8" s="6">
        <f t="shared" si="3"/>
        <v>50.34722222222222</v>
      </c>
    </row>
    <row r="9" spans="1:9" ht="16.5" customHeight="1">
      <c r="A9" s="7" t="s">
        <v>4</v>
      </c>
      <c r="B9" s="30">
        <v>705</v>
      </c>
      <c r="C9" s="6">
        <f t="shared" si="0"/>
        <v>49.9290780141844</v>
      </c>
      <c r="D9" s="30">
        <v>736</v>
      </c>
      <c r="E9" s="25">
        <f t="shared" si="1"/>
        <v>51.630434782608695</v>
      </c>
      <c r="F9" s="29">
        <f t="shared" si="4"/>
        <v>757</v>
      </c>
      <c r="G9" s="6">
        <f t="shared" si="5"/>
        <v>53.50066050198151</v>
      </c>
      <c r="H9" s="29">
        <f t="shared" si="2"/>
        <v>784</v>
      </c>
      <c r="I9" s="6">
        <f t="shared" si="3"/>
        <v>55.484693877551024</v>
      </c>
    </row>
    <row r="10" spans="1:9" ht="16.5" customHeight="1">
      <c r="A10" s="12" t="s">
        <v>5</v>
      </c>
      <c r="B10" s="31">
        <v>750</v>
      </c>
      <c r="C10" s="14">
        <f t="shared" si="0"/>
        <v>46.93333333333333</v>
      </c>
      <c r="D10" s="31">
        <v>786</v>
      </c>
      <c r="E10" s="25">
        <f t="shared" si="1"/>
        <v>48.346055979643765</v>
      </c>
      <c r="F10" s="29">
        <f t="shared" si="4"/>
        <v>808</v>
      </c>
      <c r="G10" s="6">
        <f t="shared" si="5"/>
        <v>50.12376237623762</v>
      </c>
      <c r="H10" s="29">
        <f t="shared" si="2"/>
        <v>837</v>
      </c>
      <c r="I10" s="6">
        <f t="shared" si="3"/>
        <v>51.971326164874554</v>
      </c>
    </row>
    <row r="11" spans="1:9" ht="16.5" customHeight="1">
      <c r="A11" s="12" t="s">
        <v>6</v>
      </c>
      <c r="B11" s="31">
        <v>730</v>
      </c>
      <c r="C11" s="14">
        <f t="shared" si="0"/>
        <v>48.21917808219178</v>
      </c>
      <c r="D11" s="31">
        <v>751</v>
      </c>
      <c r="E11" s="25">
        <f t="shared" si="1"/>
        <v>50.59920106524634</v>
      </c>
      <c r="F11" s="29">
        <f t="shared" si="4"/>
        <v>772</v>
      </c>
      <c r="G11" s="6">
        <f t="shared" si="5"/>
        <v>52.461139896373055</v>
      </c>
      <c r="H11" s="29">
        <f t="shared" si="2"/>
        <v>799</v>
      </c>
      <c r="I11" s="6">
        <f t="shared" si="3"/>
        <v>54.44305381727159</v>
      </c>
    </row>
    <row r="12" spans="1:9" ht="16.5" customHeight="1">
      <c r="A12" s="12" t="s">
        <v>7</v>
      </c>
      <c r="B12" s="31">
        <v>657</v>
      </c>
      <c r="C12" s="14">
        <f t="shared" si="0"/>
        <v>53.57686453576864</v>
      </c>
      <c r="D12" s="31">
        <v>683</v>
      </c>
      <c r="E12" s="25">
        <f t="shared" si="1"/>
        <v>55.63689604685212</v>
      </c>
      <c r="F12" s="29">
        <f t="shared" si="4"/>
        <v>702</v>
      </c>
      <c r="G12" s="38">
        <f t="shared" si="5"/>
        <v>57.69230769230769</v>
      </c>
      <c r="H12" s="29">
        <f t="shared" si="2"/>
        <v>727</v>
      </c>
      <c r="I12" s="38">
        <f t="shared" si="3"/>
        <v>59.83493810178817</v>
      </c>
    </row>
    <row r="13" spans="1:9" ht="16.5" customHeight="1" thickBot="1">
      <c r="A13" s="15" t="s">
        <v>8</v>
      </c>
      <c r="B13" s="32">
        <v>775</v>
      </c>
      <c r="C13" s="17">
        <f t="shared" si="0"/>
        <v>45.41935483870968</v>
      </c>
      <c r="D13" s="32">
        <v>803</v>
      </c>
      <c r="E13" s="26">
        <f t="shared" si="1"/>
        <v>47.3225404732254</v>
      </c>
      <c r="F13" s="29">
        <f t="shared" si="4"/>
        <v>826</v>
      </c>
      <c r="G13" s="6">
        <f t="shared" si="5"/>
        <v>49.03147699757869</v>
      </c>
      <c r="H13" s="29">
        <f t="shared" si="2"/>
        <v>855</v>
      </c>
      <c r="I13" s="6">
        <f t="shared" si="3"/>
        <v>50.87719298245614</v>
      </c>
    </row>
    <row r="14" spans="1:9" ht="16.5" customHeight="1" thickBot="1">
      <c r="A14" s="18" t="s">
        <v>9</v>
      </c>
      <c r="B14" s="33">
        <v>858</v>
      </c>
      <c r="C14" s="20">
        <f t="shared" si="0"/>
        <v>41.02564102564103</v>
      </c>
      <c r="D14" s="33">
        <v>883</v>
      </c>
      <c r="E14" s="27">
        <f t="shared" si="1"/>
        <v>43.03510758776897</v>
      </c>
      <c r="F14" s="33">
        <v>908</v>
      </c>
      <c r="G14" s="20">
        <f>100*G4/F14</f>
        <v>44.60352422907489</v>
      </c>
      <c r="H14" s="33">
        <v>940</v>
      </c>
      <c r="I14" s="20">
        <f>100*I4/H14</f>
        <v>46.276595744680854</v>
      </c>
    </row>
    <row r="15" ht="16.5" customHeight="1">
      <c r="A15" s="21"/>
    </row>
    <row r="16" ht="16.5" customHeight="1">
      <c r="A16" s="34" t="s">
        <v>26</v>
      </c>
    </row>
    <row r="17" ht="16.5" customHeight="1">
      <c r="A17" s="28" t="s">
        <v>19</v>
      </c>
    </row>
    <row r="18" ht="16.5" customHeight="1">
      <c r="A18" s="28" t="s">
        <v>20</v>
      </c>
    </row>
    <row r="19" ht="16.5" customHeight="1">
      <c r="A19" s="21"/>
    </row>
    <row r="20" spans="1:9" ht="16.5" customHeight="1">
      <c r="A20" s="50" t="s">
        <v>13</v>
      </c>
      <c r="B20" s="50"/>
      <c r="C20" s="50"/>
      <c r="D20" s="50"/>
      <c r="E20" s="50"/>
      <c r="F20" s="50"/>
      <c r="G20" s="50"/>
      <c r="H20" s="50"/>
      <c r="I20" s="50"/>
    </row>
    <row r="21" spans="1:2" ht="16.5" customHeight="1" thickBot="1">
      <c r="A21" s="22"/>
      <c r="B21" s="2"/>
    </row>
    <row r="22" spans="1:9" ht="16.5" customHeight="1" thickBot="1">
      <c r="A22" s="45" t="s">
        <v>0</v>
      </c>
      <c r="B22" s="47" t="s">
        <v>15</v>
      </c>
      <c r="C22" s="48"/>
      <c r="D22" s="47" t="s">
        <v>18</v>
      </c>
      <c r="E22" s="49"/>
      <c r="F22" s="40" t="s">
        <v>25</v>
      </c>
      <c r="G22" s="41">
        <v>355.01</v>
      </c>
      <c r="H22" s="40" t="s">
        <v>24</v>
      </c>
      <c r="I22" s="41">
        <v>374.11</v>
      </c>
    </row>
    <row r="23" spans="1:9" ht="16.5" customHeight="1" thickBot="1">
      <c r="A23" s="46"/>
      <c r="B23" s="36" t="s">
        <v>11</v>
      </c>
      <c r="C23" s="3" t="s">
        <v>10</v>
      </c>
      <c r="D23" s="36" t="s">
        <v>11</v>
      </c>
      <c r="E23" s="24" t="s">
        <v>10</v>
      </c>
      <c r="F23" s="36" t="s">
        <v>11</v>
      </c>
      <c r="G23" s="3" t="s">
        <v>10</v>
      </c>
      <c r="H23" s="36" t="s">
        <v>11</v>
      </c>
      <c r="I23" s="3" t="s">
        <v>10</v>
      </c>
    </row>
    <row r="24" spans="1:9" ht="16.5" customHeight="1">
      <c r="A24" s="23" t="s">
        <v>1</v>
      </c>
      <c r="B24" s="5">
        <v>836.75</v>
      </c>
      <c r="C24" s="14">
        <f aca="true" t="shared" si="6" ref="C24:C31">100*304.84/B24</f>
        <v>36.43143113235733</v>
      </c>
      <c r="D24" s="5">
        <v>847.27</v>
      </c>
      <c r="E24" s="25">
        <f aca="true" t="shared" si="7" ref="E24:E32">100*339.09/D24</f>
        <v>40.02148075583934</v>
      </c>
      <c r="F24" s="5">
        <v>869.71</v>
      </c>
      <c r="G24" s="14">
        <f>100*G$22/F24</f>
        <v>40.81935357762932</v>
      </c>
      <c r="H24" s="39">
        <v>897.77</v>
      </c>
      <c r="I24" s="6">
        <f>100*$I$22/H24</f>
        <v>41.67102932822438</v>
      </c>
    </row>
    <row r="25" spans="1:9" ht="16.5" customHeight="1">
      <c r="A25" s="12" t="s">
        <v>2</v>
      </c>
      <c r="B25" s="8">
        <v>601.76</v>
      </c>
      <c r="C25" s="14">
        <f t="shared" si="6"/>
        <v>50.65806966232385</v>
      </c>
      <c r="D25" s="8">
        <v>620.69</v>
      </c>
      <c r="E25" s="25">
        <f t="shared" si="7"/>
        <v>54.631136316035374</v>
      </c>
      <c r="F25" s="8">
        <v>636.83</v>
      </c>
      <c r="G25" s="38">
        <f aca="true" t="shared" si="8" ref="G25:G31">100*G$22/F25</f>
        <v>55.74643154374009</v>
      </c>
      <c r="H25" s="13">
        <v>657.17</v>
      </c>
      <c r="I25" s="38">
        <f aca="true" t="shared" si="9" ref="I25:I31">100*$I$22/H25</f>
        <v>56.92743125827412</v>
      </c>
    </row>
    <row r="26" spans="1:9" ht="16.5" customHeight="1">
      <c r="A26" s="12" t="s">
        <v>3</v>
      </c>
      <c r="B26" s="8">
        <v>606.67</v>
      </c>
      <c r="C26" s="14">
        <f t="shared" si="6"/>
        <v>50.24807556002439</v>
      </c>
      <c r="D26" s="8">
        <v>629.82</v>
      </c>
      <c r="E26" s="25">
        <f t="shared" si="7"/>
        <v>53.83919215013813</v>
      </c>
      <c r="F26" s="8">
        <v>645.94</v>
      </c>
      <c r="G26" s="38">
        <f t="shared" si="8"/>
        <v>54.960213022881376</v>
      </c>
      <c r="H26" s="13">
        <v>666.29</v>
      </c>
      <c r="I26" s="38">
        <f t="shared" si="9"/>
        <v>56.148223746416726</v>
      </c>
    </row>
    <row r="27" spans="1:9" ht="16.5" customHeight="1">
      <c r="A27" s="12" t="s">
        <v>4</v>
      </c>
      <c r="B27" s="8">
        <v>554.75</v>
      </c>
      <c r="C27" s="14">
        <f t="shared" si="6"/>
        <v>54.950878774222616</v>
      </c>
      <c r="D27" s="8">
        <v>576.5</v>
      </c>
      <c r="E27" s="25">
        <f t="shared" si="7"/>
        <v>58.818733738074584</v>
      </c>
      <c r="F27" s="8">
        <v>591.24</v>
      </c>
      <c r="G27" s="37">
        <f t="shared" si="8"/>
        <v>60.044990190108926</v>
      </c>
      <c r="H27" s="13">
        <v>610.17</v>
      </c>
      <c r="I27" s="37">
        <f t="shared" si="9"/>
        <v>61.312421128537956</v>
      </c>
    </row>
    <row r="28" spans="1:9" ht="16.5" customHeight="1">
      <c r="A28" s="12" t="s">
        <v>5</v>
      </c>
      <c r="B28" s="13">
        <v>586.32</v>
      </c>
      <c r="C28" s="14">
        <f t="shared" si="6"/>
        <v>51.9920862327739</v>
      </c>
      <c r="D28" s="13">
        <v>611.54</v>
      </c>
      <c r="E28" s="25">
        <f t="shared" si="7"/>
        <v>55.448539752101254</v>
      </c>
      <c r="F28" s="13">
        <v>627</v>
      </c>
      <c r="G28" s="38">
        <f t="shared" si="8"/>
        <v>56.620414673046255</v>
      </c>
      <c r="H28" s="13">
        <v>647.35</v>
      </c>
      <c r="I28" s="38">
        <f t="shared" si="9"/>
        <v>57.7909940526763</v>
      </c>
    </row>
    <row r="29" spans="1:9" ht="16.5" customHeight="1">
      <c r="A29" s="12" t="s">
        <v>6</v>
      </c>
      <c r="B29" s="13">
        <v>572.29</v>
      </c>
      <c r="C29" s="14">
        <f t="shared" si="6"/>
        <v>53.26670044907302</v>
      </c>
      <c r="D29" s="13">
        <v>587.02</v>
      </c>
      <c r="E29" s="25">
        <f t="shared" si="7"/>
        <v>57.7646417498552</v>
      </c>
      <c r="F29" s="13">
        <v>601.76</v>
      </c>
      <c r="G29" s="38">
        <f t="shared" si="8"/>
        <v>58.995280510502525</v>
      </c>
      <c r="H29" s="13">
        <v>620.69</v>
      </c>
      <c r="I29" s="38">
        <f t="shared" si="9"/>
        <v>60.273244292642055</v>
      </c>
    </row>
    <row r="30" spans="1:9" ht="16.5" customHeight="1">
      <c r="A30" s="12" t="s">
        <v>7</v>
      </c>
      <c r="B30" s="13">
        <v>521.09</v>
      </c>
      <c r="C30" s="14">
        <f t="shared" si="6"/>
        <v>58.50045097775815</v>
      </c>
      <c r="D30" s="13">
        <v>539.32</v>
      </c>
      <c r="E30" s="25">
        <f t="shared" si="7"/>
        <v>62.87361863086849</v>
      </c>
      <c r="F30" s="13">
        <v>552.65</v>
      </c>
      <c r="G30" s="37">
        <f t="shared" si="8"/>
        <v>64.23776350312133</v>
      </c>
      <c r="H30" s="13">
        <v>570.19</v>
      </c>
      <c r="I30" s="37">
        <f t="shared" si="9"/>
        <v>65.6114628457181</v>
      </c>
    </row>
    <row r="31" spans="1:9" ht="16.5" customHeight="1" thickBot="1">
      <c r="A31" s="15" t="s">
        <v>8</v>
      </c>
      <c r="B31" s="16">
        <v>603.86</v>
      </c>
      <c r="C31" s="17">
        <f t="shared" si="6"/>
        <v>50.48189977809425</v>
      </c>
      <c r="D31" s="16">
        <v>623.5</v>
      </c>
      <c r="E31" s="26">
        <f t="shared" si="7"/>
        <v>54.38492381716119</v>
      </c>
      <c r="F31" s="16">
        <v>639.63</v>
      </c>
      <c r="G31" s="38">
        <f t="shared" si="8"/>
        <v>55.50239982489877</v>
      </c>
      <c r="H31" s="16">
        <v>659.97</v>
      </c>
      <c r="I31" s="38">
        <f t="shared" si="9"/>
        <v>56.685909965604495</v>
      </c>
    </row>
    <row r="32" spans="1:9" ht="16.5" customHeight="1" thickBot="1">
      <c r="A32" s="9" t="s">
        <v>9</v>
      </c>
      <c r="B32" s="19">
        <v>662.08</v>
      </c>
      <c r="C32" s="20">
        <f>100*304.84/B32</f>
        <v>46.042774287095206</v>
      </c>
      <c r="D32" s="19">
        <v>679.61</v>
      </c>
      <c r="E32" s="27">
        <f t="shared" si="7"/>
        <v>49.894792601639175</v>
      </c>
      <c r="F32" s="19">
        <v>697.15</v>
      </c>
      <c r="G32" s="20">
        <f>100*G22/F32</f>
        <v>50.92304382127232</v>
      </c>
      <c r="H32" s="19">
        <v>719.6</v>
      </c>
      <c r="I32" s="20">
        <f>100*I22/H32</f>
        <v>51.988604780433576</v>
      </c>
    </row>
    <row r="33" ht="16.5" customHeight="1">
      <c r="A33" s="1"/>
    </row>
    <row r="34" ht="16.5" customHeight="1">
      <c r="A34" s="34" t="s">
        <v>21</v>
      </c>
    </row>
    <row r="35" ht="15">
      <c r="A35" s="34" t="s">
        <v>22</v>
      </c>
    </row>
  </sheetData>
  <sheetProtection/>
  <mergeCells count="8">
    <mergeCell ref="A2:I2"/>
    <mergeCell ref="A4:A5"/>
    <mergeCell ref="A22:A23"/>
    <mergeCell ref="B4:C4"/>
    <mergeCell ref="B22:C22"/>
    <mergeCell ref="D4:E4"/>
    <mergeCell ref="D22:E22"/>
    <mergeCell ref="A20:I20"/>
  </mergeCells>
  <printOptions horizontalCentered="1" verticalCentered="1"/>
  <pageMargins left="0.35433070866141736" right="0.3937007874015748" top="0.4724409448818898" bottom="0.4" header="0.3937007874015748" footer="0.3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2016-08-09T09:54:04Z</cp:lastPrinted>
  <dcterms:created xsi:type="dcterms:W3CDTF">2010-07-16T08:29:51Z</dcterms:created>
  <dcterms:modified xsi:type="dcterms:W3CDTF">2016-09-20T12:44:48Z</dcterms:modified>
  <cp:category/>
  <cp:version/>
  <cp:contentType/>
  <cp:contentStatus/>
</cp:coreProperties>
</file>