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healthgovsk-my.sharepoint.com/personal/peter_polak_health_gov_sk/Documents/Dokumenty/PROJECTS/2021-12 Dopadova studia 363/Prehlady cien/"/>
    </mc:Choice>
  </mc:AlternateContent>
  <bookViews>
    <workbookView xWindow="0" yWindow="0" windowWidth="28800" windowHeight="12300"/>
  </bookViews>
  <sheets>
    <sheet name="LMWH" sheetId="1" r:id="rId1"/>
  </sheets>
  <externalReferences>
    <externalReference r:id="rId2"/>
  </externalReferences>
  <definedNames>
    <definedName name="vypoce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/>
  <c r="J30" i="1"/>
  <c r="H30" i="1"/>
  <c r="J29" i="1"/>
  <c r="H29" i="1"/>
  <c r="J28" i="1"/>
  <c r="H28" i="1"/>
  <c r="J27" i="1"/>
  <c r="H27" i="1"/>
  <c r="J26" i="1"/>
  <c r="H26" i="1"/>
  <c r="J25" i="1"/>
  <c r="J32" i="1" s="1"/>
  <c r="H25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J24" i="1" s="1"/>
  <c r="H12" i="1"/>
  <c r="J10" i="1"/>
  <c r="J9" i="1"/>
  <c r="H9" i="1"/>
  <c r="J8" i="1"/>
  <c r="H8" i="1"/>
  <c r="J7" i="1"/>
  <c r="H7" i="1"/>
  <c r="J6" i="1"/>
  <c r="H6" i="1"/>
  <c r="J5" i="1"/>
  <c r="J4" i="1"/>
  <c r="J3" i="1"/>
  <c r="H11" i="1" l="1"/>
  <c r="H24" i="1"/>
  <c r="H32" i="1"/>
  <c r="J35" i="1"/>
  <c r="J11" i="1"/>
  <c r="J34" i="1"/>
</calcChain>
</file>

<file path=xl/sharedStrings.xml><?xml version="1.0" encoding="utf-8"?>
<sst xmlns="http://schemas.openxmlformats.org/spreadsheetml/2006/main" count="117" uniqueCount="83">
  <si>
    <t>ŠUKL kód</t>
  </si>
  <si>
    <t>Názov</t>
  </si>
  <si>
    <t>Doplnok názvu</t>
  </si>
  <si>
    <t>Aktuálna ÚUC k 12_2021</t>
  </si>
  <si>
    <t>ZÁVER</t>
  </si>
  <si>
    <t>ERC (3) 
vs UUC</t>
  </si>
  <si>
    <t>ERC (10)</t>
  </si>
  <si>
    <t>ERC (10) 
vs UUC</t>
  </si>
  <si>
    <t xml:space="preserve"> Fraxiparine 2 850 IU (anti Xa)/0,3 ml</t>
  </si>
  <si>
    <t>sol inj 10x0,3 ml/2,85 KU (striek.inj.skl.napl.)</t>
  </si>
  <si>
    <t>CNH</t>
  </si>
  <si>
    <t>Fraxiparine 3 800 IU (anti Xa)/0,4 ml</t>
  </si>
  <si>
    <t>sol inj 10x0,4 ml/3,8 KU (striek.inj.skl.napl.)</t>
  </si>
  <si>
    <t>CND</t>
  </si>
  <si>
    <t>Fraxiparine 5 700 IU (anti Xa)/0,6 ml</t>
  </si>
  <si>
    <t>sol inj 10x0,6 ml/5,7 KU (striek.inj.skl.napl.)</t>
  </si>
  <si>
    <t>Fraxiparine 7 600 IU (anti Xa)/0,8 ml</t>
  </si>
  <si>
    <t>sol inj 10x0,8 ml/7,6 KU (striek.inj.skl.napl.)</t>
  </si>
  <si>
    <t>Fraxiparine 9 500 IU (anti-Xa)/1 ml</t>
  </si>
  <si>
    <t>sol inj 10x1 ml/9,5 KU (striek.inj.skl.napl.)</t>
  </si>
  <si>
    <t>Fraxiparine Forte 11 400 IU (anti-Xa)/0,6 ml</t>
  </si>
  <si>
    <t>sol inj 10x0,6 ml/11,4 KU (striek.inj.skl.napl.)</t>
  </si>
  <si>
    <t>Fraxiparine Forte 15 200 IU (anti-Xa)/0,8 ml</t>
  </si>
  <si>
    <t>sol inj 10x0,8 ml/15,2 KU (striek.inj.skl.napl.)</t>
  </si>
  <si>
    <t>Fraxiparine Forte 19 000 IU (anti-Xa)/1 ml</t>
  </si>
  <si>
    <t>sol inj 10x1,0 ml/19 KU (striek.inj.skl.napl.)</t>
  </si>
  <si>
    <t>Priemer</t>
  </si>
  <si>
    <t>8644C</t>
  </si>
  <si>
    <t>CLEXANE 10000 IU (100 mg)/1 ml</t>
  </si>
  <si>
    <t>sol inj 10x1,0 ml/100 mg (striek.inj.napl.skl.) bez bezp.systému</t>
  </si>
  <si>
    <t>25134</t>
  </si>
  <si>
    <t>sol inj 10x1,0 ml/100 mg (striek.inj.napl.skl.) s bezp.systémom (E)</t>
  </si>
  <si>
    <t>8818C</t>
  </si>
  <si>
    <t>CLEXANE 2000 IU (20 mg)/0,2 ml</t>
  </si>
  <si>
    <t>sol inj 10x0,2 ml/20 mg (striek.inj.napl.skl.) bez bezp.systému</t>
  </si>
  <si>
    <t>25130</t>
  </si>
  <si>
    <t>sol inj 10x0,2 ml/20 mg (striek.inj.napl.skl.) s bezp.systémom (E)</t>
  </si>
  <si>
    <t>8788C</t>
  </si>
  <si>
    <t>CLEXANE 4000 IU (40 mg)/0,4 ml</t>
  </si>
  <si>
    <t>sol inj 10x0,4 ml/40 mg (striek.inj.napl.skl.) bez bezp.systému</t>
  </si>
  <si>
    <t>25131</t>
  </si>
  <si>
    <t>sol inj 10x0,4 ml/40 mg (striek.inj.napl.skl.) s bezp.systémom (E)</t>
  </si>
  <si>
    <t>8757C</t>
  </si>
  <si>
    <t>CLEXANE 6000 IU (60 mg)/0,6 ml</t>
  </si>
  <si>
    <t>sol inj 10x0,6 ml/60 mg (striek.inj.napl.skl.) bez bezp.systému</t>
  </si>
  <si>
    <t>25132</t>
  </si>
  <si>
    <t>sol inj 10x0,6 ml/60 mg (striek.inj.napl.skl.) s bezp.systémom (E)</t>
  </si>
  <si>
    <t>8723C</t>
  </si>
  <si>
    <t>CLEXANE 8000 IU (80 mg)/0,8 ml</t>
  </si>
  <si>
    <t>sol inj 10x0,8 ml/80 mg (striek.inj.napl.skl.) bez bezp.systému</t>
  </si>
  <si>
    <t>25133</t>
  </si>
  <si>
    <t>sol inj 10x0,8 ml/80 mg (striek.inj.napl.skl.) s bezp. systémom (E)</t>
  </si>
  <si>
    <t>58809</t>
  </si>
  <si>
    <t>CLEXANE FORTE 12000 IU (120 mg)/0,8 ml</t>
  </si>
  <si>
    <t>sol inj 10x0,8 ml/120 mg (striek.inj.napl.skl.) s bezp.systémom (E)</t>
  </si>
  <si>
    <t>58810</t>
  </si>
  <si>
    <t>CLEXANE FORTE 15000 IU (150 mg)/1 ml</t>
  </si>
  <si>
    <t>sol inj 10x1,0 ml/150 mg (striek.inj.napl.skl.) s bezp.systémom (E)</t>
  </si>
  <si>
    <t>14814</t>
  </si>
  <si>
    <t>FRAGMIN 2500 IU (anti-Xa)/0,2 ml</t>
  </si>
  <si>
    <t>sol inj 10x0,2 ml (striek.inj.napl.jednor.)</t>
  </si>
  <si>
    <t>14817</t>
  </si>
  <si>
    <t>FRAGMIN 5000 IU (anti-Xa)/0,2 ml</t>
  </si>
  <si>
    <t>14825</t>
  </si>
  <si>
    <t>FRAGMIN 7500 IU (anti-Xa)/0,3 ml</t>
  </si>
  <si>
    <t>sol inj 10x0,3 ml (striek.inj.napl.jednor.)</t>
  </si>
  <si>
    <t>14829</t>
  </si>
  <si>
    <t>FRAGMIN 10000 IU (anti-Xa)/0,4 ml</t>
  </si>
  <si>
    <t>sol inj 10x0,4 ml (striek.inj.napl.jednor.)</t>
  </si>
  <si>
    <t>14832</t>
  </si>
  <si>
    <t>FRAGMIN 12500 IU (anti-Xa)/0,5 ml</t>
  </si>
  <si>
    <t>sol inj 10x0,5 ml (striek.inj.napl.jednor.)</t>
  </si>
  <si>
    <t>14835</t>
  </si>
  <si>
    <t>FRAGMIN 15000 IU (anti-Xa)/0,6 ml</t>
  </si>
  <si>
    <t>sol inj 10x0,6 ml (striek.inj.napl.jednor.)</t>
  </si>
  <si>
    <t>FRAGMIN 18000 IU (anti-Xa)/0,72 ml</t>
  </si>
  <si>
    <t>sol inj 10x0,72 ml (striek.inj.napl.jednor.)</t>
  </si>
  <si>
    <t>Medián</t>
  </si>
  <si>
    <t>Prepocitanie na jednotkove balenie, §2 363</t>
  </si>
  <si>
    <t>SK</t>
  </si>
  <si>
    <t>CZ</t>
  </si>
  <si>
    <t>HU</t>
  </si>
  <si>
    <t>ERC (3) k 11_2021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</si>
</sst>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9" fontId="0" fillId="0" borderId="1" xfId="1" applyFont="1" applyFill="1" applyBorder="1"/>
    <xf numFmtId="9" fontId="0" fillId="0" borderId="1" xfId="1" applyFont="1" applyBorder="1"/>
    <xf numFmtId="9" fontId="0" fillId="0" borderId="0" xfId="0" applyNumberFormat="1"/>
    <xf numFmtId="0" fontId="3" fillId="0" borderId="1" xfId="0" applyFont="1" applyBorder="1" applyAlignment="1">
      <alignment horizontal="left" vertical="top"/>
    </xf>
    <xf numFmtId="9" fontId="4" fillId="2" borderId="0" xfId="0" applyNumberFormat="1" applyFont="1" applyFill="1"/>
    <xf numFmtId="0" fontId="0" fillId="0" borderId="1" xfId="0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9" fontId="5" fillId="0" borderId="1" xfId="1" applyFont="1" applyBorder="1"/>
    <xf numFmtId="9" fontId="2" fillId="0" borderId="0" xfId="0" applyNumberFormat="1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eter_polak_health_gov_sk/Documents/Dokumenty/PROJECTS/2021-12%20Dopadova%20studia%20363/Dopadova%20studia%20363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pad"/>
      <sheetName val="Hárok1"/>
      <sheetName val="IGs"/>
      <sheetName val="LMWHs"/>
      <sheetName val="LMWH"/>
      <sheetName val="NOA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showGridLines="0" tabSelected="1" zoomScaleNormal="100" workbookViewId="0">
      <pane ySplit="2" topLeftCell="A25" activePane="bottomLeft" state="frozen"/>
      <selection activeCell="B1" sqref="B1"/>
      <selection pane="bottomLeft" activeCell="B2" sqref="B2:J32"/>
    </sheetView>
  </sheetViews>
  <sheetFormatPr defaultRowHeight="15" x14ac:dyDescent="0.25"/>
  <cols>
    <col min="1" max="1" width="1.42578125" customWidth="1"/>
    <col min="2" max="2" width="9.140625" customWidth="1"/>
    <col min="3" max="3" width="29.85546875" customWidth="1"/>
    <col min="4" max="4" width="41.28515625" style="28" customWidth="1"/>
    <col min="5" max="5" width="9.5703125" customWidth="1"/>
    <col min="6" max="6" width="12.42578125" customWidth="1"/>
    <col min="7" max="7" width="6.7109375" bestFit="1" customWidth="1"/>
    <col min="8" max="10" width="9.5703125" customWidth="1"/>
    <col min="11" max="16" width="10.7109375" customWidth="1"/>
    <col min="17" max="17" width="1" customWidth="1"/>
  </cols>
  <sheetData>
    <row r="1" spans="2:11" x14ac:dyDescent="0.25">
      <c r="B1" s="1"/>
      <c r="C1" s="1"/>
      <c r="D1" s="27"/>
      <c r="E1" s="1"/>
      <c r="F1" s="1"/>
      <c r="G1" s="1"/>
      <c r="I1" s="1"/>
    </row>
    <row r="2" spans="2:11" ht="45" x14ac:dyDescent="0.25">
      <c r="B2" s="2" t="s">
        <v>0</v>
      </c>
      <c r="C2" s="2" t="s">
        <v>1</v>
      </c>
      <c r="D2" s="2" t="s">
        <v>2</v>
      </c>
      <c r="E2" s="3" t="s">
        <v>3</v>
      </c>
      <c r="F2" s="3" t="s">
        <v>82</v>
      </c>
      <c r="G2" s="3" t="s">
        <v>4</v>
      </c>
      <c r="H2" s="3" t="s">
        <v>5</v>
      </c>
      <c r="I2" s="3" t="s">
        <v>6</v>
      </c>
      <c r="J2" s="3" t="s">
        <v>7</v>
      </c>
    </row>
    <row r="3" spans="2:11" x14ac:dyDescent="0.25">
      <c r="B3" s="4">
        <v>96970</v>
      </c>
      <c r="C3" s="5" t="s">
        <v>8</v>
      </c>
      <c r="D3" s="13" t="s">
        <v>9</v>
      </c>
      <c r="E3" s="6">
        <v>10.41</v>
      </c>
      <c r="F3" s="6">
        <v>11.42</v>
      </c>
      <c r="G3" s="7" t="s">
        <v>10</v>
      </c>
      <c r="H3" s="8">
        <v>9.7022094140249801E-2</v>
      </c>
      <c r="I3" s="6">
        <v>16.73</v>
      </c>
      <c r="J3" s="9">
        <f>I3/E3-1</f>
        <v>0.60710854947166193</v>
      </c>
      <c r="K3" s="10"/>
    </row>
    <row r="4" spans="2:11" x14ac:dyDescent="0.25">
      <c r="B4" s="4">
        <v>97858</v>
      </c>
      <c r="C4" s="5" t="s">
        <v>11</v>
      </c>
      <c r="D4" s="13" t="s">
        <v>12</v>
      </c>
      <c r="E4" s="6">
        <v>13.59</v>
      </c>
      <c r="F4" s="6">
        <v>13.37</v>
      </c>
      <c r="G4" s="7" t="s">
        <v>13</v>
      </c>
      <c r="H4" s="8">
        <v>-1.6188373804267853E-2</v>
      </c>
      <c r="I4" s="6">
        <v>16.34</v>
      </c>
      <c r="J4" s="9">
        <f t="shared" ref="J4:J12" si="0">I4/E4-1</f>
        <v>0.20235467255334805</v>
      </c>
      <c r="K4" s="10"/>
    </row>
    <row r="5" spans="2:11" x14ac:dyDescent="0.25">
      <c r="B5" s="4">
        <v>96986</v>
      </c>
      <c r="C5" s="5" t="s">
        <v>14</v>
      </c>
      <c r="D5" s="13" t="s">
        <v>15</v>
      </c>
      <c r="E5" s="6">
        <v>20.96</v>
      </c>
      <c r="F5" s="6">
        <v>20.79</v>
      </c>
      <c r="G5" s="7" t="s">
        <v>13</v>
      </c>
      <c r="H5" s="8">
        <v>-1.6188373804267853E-2</v>
      </c>
      <c r="I5" s="6">
        <v>25.16</v>
      </c>
      <c r="J5" s="9">
        <f t="shared" si="0"/>
        <v>0.20038167938931295</v>
      </c>
      <c r="K5" s="10"/>
    </row>
    <row r="6" spans="2:11" x14ac:dyDescent="0.25">
      <c r="B6" s="4">
        <v>62402</v>
      </c>
      <c r="C6" s="5" t="s">
        <v>16</v>
      </c>
      <c r="D6" s="13" t="s">
        <v>17</v>
      </c>
      <c r="E6" s="6">
        <v>27.83</v>
      </c>
      <c r="F6" s="6">
        <v>27.53</v>
      </c>
      <c r="G6" s="7" t="s">
        <v>13</v>
      </c>
      <c r="H6" s="8">
        <f>F6/E6-1</f>
        <v>-1.077973409989208E-2</v>
      </c>
      <c r="I6" s="6">
        <v>40.822160173029509</v>
      </c>
      <c r="J6" s="9">
        <f t="shared" si="0"/>
        <v>0.4668401068282253</v>
      </c>
      <c r="K6" s="10"/>
    </row>
    <row r="7" spans="2:11" x14ac:dyDescent="0.25">
      <c r="B7" s="4">
        <v>96988</v>
      </c>
      <c r="C7" s="5" t="s">
        <v>18</v>
      </c>
      <c r="D7" s="13" t="s">
        <v>19</v>
      </c>
      <c r="E7" s="6">
        <v>35.08</v>
      </c>
      <c r="F7" s="6">
        <v>39.549999999999997</v>
      </c>
      <c r="G7" s="7" t="s">
        <v>10</v>
      </c>
      <c r="H7" s="8">
        <f>F7/E7-1</f>
        <v>0.12742303306727476</v>
      </c>
      <c r="I7" s="6">
        <v>67.674028008217675</v>
      </c>
      <c r="J7" s="9">
        <f t="shared" si="0"/>
        <v>0.92913420775991096</v>
      </c>
      <c r="K7" s="10"/>
    </row>
    <row r="8" spans="2:11" x14ac:dyDescent="0.25">
      <c r="B8" s="4">
        <v>59806</v>
      </c>
      <c r="C8" s="5" t="s">
        <v>20</v>
      </c>
      <c r="D8" s="13" t="s">
        <v>21</v>
      </c>
      <c r="E8" s="6">
        <v>44.13</v>
      </c>
      <c r="F8" s="6">
        <v>42.25</v>
      </c>
      <c r="G8" s="7" t="s">
        <v>13</v>
      </c>
      <c r="H8" s="8">
        <f>F8/E8-1</f>
        <v>-4.2601404939950238E-2</v>
      </c>
      <c r="I8" s="6">
        <v>64.349999999999994</v>
      </c>
      <c r="J8" s="9">
        <f t="shared" si="0"/>
        <v>0.45819170632222961</v>
      </c>
      <c r="K8" s="10"/>
    </row>
    <row r="9" spans="2:11" x14ac:dyDescent="0.25">
      <c r="B9" s="4">
        <v>59808</v>
      </c>
      <c r="C9" s="5" t="s">
        <v>22</v>
      </c>
      <c r="D9" s="13" t="s">
        <v>23</v>
      </c>
      <c r="E9" s="6">
        <v>64.709999999999994</v>
      </c>
      <c r="F9" s="6">
        <v>64.44</v>
      </c>
      <c r="G9" s="7" t="s">
        <v>13</v>
      </c>
      <c r="H9" s="8">
        <f>F9/E9-1</f>
        <v>-4.1724617524339092E-3</v>
      </c>
      <c r="I9" s="6">
        <v>88.298768535407987</v>
      </c>
      <c r="J9" s="9">
        <f t="shared" si="0"/>
        <v>0.36453049815187755</v>
      </c>
      <c r="K9" s="10"/>
    </row>
    <row r="10" spans="2:11" x14ac:dyDescent="0.25">
      <c r="B10" s="4">
        <v>59810</v>
      </c>
      <c r="C10" s="5" t="s">
        <v>24</v>
      </c>
      <c r="D10" s="13" t="s">
        <v>25</v>
      </c>
      <c r="E10" s="6">
        <v>72.930000000000007</v>
      </c>
      <c r="F10" s="6">
        <v>78.36</v>
      </c>
      <c r="G10" s="7" t="s">
        <v>10</v>
      </c>
      <c r="H10" s="8">
        <v>7.4454956807897821E-2</v>
      </c>
      <c r="I10" s="6">
        <v>107.12</v>
      </c>
      <c r="J10" s="9">
        <f t="shared" si="0"/>
        <v>0.4688057040998217</v>
      </c>
      <c r="K10" s="10"/>
    </row>
    <row r="11" spans="2:11" x14ac:dyDescent="0.25">
      <c r="B11" s="4"/>
      <c r="C11" s="11" t="s">
        <v>26</v>
      </c>
      <c r="D11" s="13"/>
      <c r="E11" s="6"/>
      <c r="F11" s="6"/>
      <c r="G11" s="7"/>
      <c r="H11" s="12">
        <f>AVERAGE(H3:H10)</f>
        <v>2.6121216951826308E-2</v>
      </c>
      <c r="I11" s="6"/>
      <c r="J11" s="12">
        <f>AVERAGE(J3:J10)</f>
        <v>0.4621683905720485</v>
      </c>
    </row>
    <row r="12" spans="2:11" ht="30" x14ac:dyDescent="0.25">
      <c r="B12" s="4" t="s">
        <v>27</v>
      </c>
      <c r="C12" s="5" t="s">
        <v>28</v>
      </c>
      <c r="D12" s="13" t="s">
        <v>29</v>
      </c>
      <c r="E12" s="14">
        <v>45.45</v>
      </c>
      <c r="F12" s="6">
        <v>49.70158119219672</v>
      </c>
      <c r="G12" s="7" t="s">
        <v>10</v>
      </c>
      <c r="H12" s="8">
        <f t="shared" ref="H12:H31" si="1">F12/E12-1</f>
        <v>9.3544140642392026E-2</v>
      </c>
      <c r="I12" s="6">
        <v>55.51</v>
      </c>
      <c r="J12" s="9">
        <f t="shared" si="0"/>
        <v>0.22134213421342119</v>
      </c>
      <c r="K12" s="10"/>
    </row>
    <row r="13" spans="2:11" ht="30" x14ac:dyDescent="0.25">
      <c r="B13" s="4" t="s">
        <v>30</v>
      </c>
      <c r="C13" s="5" t="s">
        <v>28</v>
      </c>
      <c r="D13" s="13" t="s">
        <v>31</v>
      </c>
      <c r="E13" s="14">
        <v>45.45</v>
      </c>
      <c r="F13" s="15">
        <v>44.836666666666666</v>
      </c>
      <c r="G13" s="7" t="s">
        <v>13</v>
      </c>
      <c r="H13" s="8">
        <f t="shared" si="1"/>
        <v>-1.3494682801613589E-2</v>
      </c>
      <c r="I13" s="15">
        <v>54.09</v>
      </c>
      <c r="J13" s="9">
        <f>I13/E13-1</f>
        <v>0.19009900990099005</v>
      </c>
      <c r="K13" s="10"/>
    </row>
    <row r="14" spans="2:11" ht="30" x14ac:dyDescent="0.25">
      <c r="B14" s="4" t="s">
        <v>32</v>
      </c>
      <c r="C14" s="5" t="s">
        <v>33</v>
      </c>
      <c r="D14" s="13" t="s">
        <v>34</v>
      </c>
      <c r="E14" s="15">
        <v>10.39</v>
      </c>
      <c r="F14" s="15">
        <v>12.915905191254589</v>
      </c>
      <c r="G14" s="7" t="s">
        <v>10</v>
      </c>
      <c r="H14" s="8">
        <f t="shared" si="1"/>
        <v>0.24310925806107697</v>
      </c>
      <c r="I14" s="15">
        <v>14.1</v>
      </c>
      <c r="J14" s="9">
        <f t="shared" ref="J14:J31" si="2">I14/E14-1</f>
        <v>0.35707410972088538</v>
      </c>
      <c r="K14" s="10"/>
    </row>
    <row r="15" spans="2:11" ht="30" x14ac:dyDescent="0.25">
      <c r="B15" s="4" t="s">
        <v>35</v>
      </c>
      <c r="C15" s="5" t="s">
        <v>33</v>
      </c>
      <c r="D15" s="13" t="s">
        <v>36</v>
      </c>
      <c r="E15" s="15">
        <v>10.39</v>
      </c>
      <c r="F15" s="15">
        <v>13.880552741504923</v>
      </c>
      <c r="G15" s="7" t="s">
        <v>10</v>
      </c>
      <c r="H15" s="8">
        <f t="shared" si="1"/>
        <v>0.33595310312848148</v>
      </c>
      <c r="I15" s="15">
        <v>17.59</v>
      </c>
      <c r="J15" s="9">
        <f t="shared" si="2"/>
        <v>0.69297401347449461</v>
      </c>
      <c r="K15" s="10"/>
    </row>
    <row r="16" spans="2:11" ht="30" x14ac:dyDescent="0.25">
      <c r="B16" s="16" t="s">
        <v>37</v>
      </c>
      <c r="C16" s="16" t="s">
        <v>38</v>
      </c>
      <c r="D16" s="17" t="s">
        <v>39</v>
      </c>
      <c r="E16" s="15">
        <v>19.82</v>
      </c>
      <c r="F16" s="15">
        <v>23.196471797092695</v>
      </c>
      <c r="G16" s="7" t="s">
        <v>10</v>
      </c>
      <c r="H16" s="8">
        <f t="shared" si="1"/>
        <v>0.17035680106421269</v>
      </c>
      <c r="I16" s="15">
        <v>25.88</v>
      </c>
      <c r="J16" s="9">
        <f t="shared" si="2"/>
        <v>0.30575176589303732</v>
      </c>
      <c r="K16" s="10"/>
    </row>
    <row r="17" spans="2:11" ht="30" x14ac:dyDescent="0.25">
      <c r="B17" s="16" t="s">
        <v>40</v>
      </c>
      <c r="C17" s="16" t="s">
        <v>38</v>
      </c>
      <c r="D17" s="17" t="s">
        <v>41</v>
      </c>
      <c r="E17" s="15">
        <v>19.82</v>
      </c>
      <c r="F17" s="15">
        <v>27.01</v>
      </c>
      <c r="G17" s="7" t="s">
        <v>10</v>
      </c>
      <c r="H17" s="8">
        <f t="shared" si="1"/>
        <v>0.36276488395560036</v>
      </c>
      <c r="I17" s="15">
        <v>33</v>
      </c>
      <c r="J17" s="9">
        <f t="shared" si="2"/>
        <v>0.66498486377396571</v>
      </c>
      <c r="K17" s="10"/>
    </row>
    <row r="18" spans="2:11" ht="30" x14ac:dyDescent="0.25">
      <c r="B18" s="16" t="s">
        <v>42</v>
      </c>
      <c r="C18" s="16" t="s">
        <v>43</v>
      </c>
      <c r="D18" s="17" t="s">
        <v>44</v>
      </c>
      <c r="E18" s="15">
        <v>26.5</v>
      </c>
      <c r="F18" s="15">
        <v>29.154418264020098</v>
      </c>
      <c r="G18" s="18" t="s">
        <v>10</v>
      </c>
      <c r="H18" s="8">
        <f t="shared" si="1"/>
        <v>0.10016672694415463</v>
      </c>
      <c r="I18" s="15">
        <v>35.65</v>
      </c>
      <c r="J18" s="9">
        <f t="shared" si="2"/>
        <v>0.34528301886792456</v>
      </c>
      <c r="K18" s="10"/>
    </row>
    <row r="19" spans="2:11" ht="30" x14ac:dyDescent="0.25">
      <c r="B19" s="16" t="s">
        <v>45</v>
      </c>
      <c r="C19" s="16" t="s">
        <v>43</v>
      </c>
      <c r="D19" s="17" t="s">
        <v>46</v>
      </c>
      <c r="E19" s="15">
        <v>26.5</v>
      </c>
      <c r="F19" s="15">
        <v>33.993556701829391</v>
      </c>
      <c r="G19" s="18" t="s">
        <v>10</v>
      </c>
      <c r="H19" s="8">
        <f t="shared" si="1"/>
        <v>0.28277572459733546</v>
      </c>
      <c r="I19" s="15">
        <v>45.53</v>
      </c>
      <c r="J19" s="9">
        <f t="shared" si="2"/>
        <v>0.7181132075471699</v>
      </c>
      <c r="K19" s="10"/>
    </row>
    <row r="20" spans="2:11" ht="30" x14ac:dyDescent="0.25">
      <c r="B20" s="16" t="s">
        <v>47</v>
      </c>
      <c r="C20" s="16" t="s">
        <v>48</v>
      </c>
      <c r="D20" s="17" t="s">
        <v>49</v>
      </c>
      <c r="E20" s="15">
        <v>34.99</v>
      </c>
      <c r="F20" s="15">
        <v>36.632059639695193</v>
      </c>
      <c r="G20" s="18" t="s">
        <v>10</v>
      </c>
      <c r="H20" s="8">
        <f t="shared" si="1"/>
        <v>4.692939810503538E-2</v>
      </c>
      <c r="I20" s="15">
        <v>42.51</v>
      </c>
      <c r="J20" s="9">
        <f t="shared" si="2"/>
        <v>0.21491854815661604</v>
      </c>
      <c r="K20" s="10"/>
    </row>
    <row r="21" spans="2:11" ht="30" x14ac:dyDescent="0.25">
      <c r="B21" s="16" t="s">
        <v>50</v>
      </c>
      <c r="C21" s="16" t="s">
        <v>48</v>
      </c>
      <c r="D21" s="17" t="s">
        <v>51</v>
      </c>
      <c r="E21" s="15">
        <v>34.99</v>
      </c>
      <c r="F21" s="15">
        <v>38.119999999999997</v>
      </c>
      <c r="G21" s="18" t="s">
        <v>10</v>
      </c>
      <c r="H21" s="8">
        <f t="shared" si="1"/>
        <v>8.9454129751357359E-2</v>
      </c>
      <c r="I21" s="15">
        <v>53.07</v>
      </c>
      <c r="J21" s="9">
        <f t="shared" si="2"/>
        <v>0.51671906258931122</v>
      </c>
      <c r="K21" s="10"/>
    </row>
    <row r="22" spans="2:11" ht="30" x14ac:dyDescent="0.25">
      <c r="B22" s="16" t="s">
        <v>52</v>
      </c>
      <c r="C22" s="16" t="s">
        <v>53</v>
      </c>
      <c r="D22" s="17" t="s">
        <v>54</v>
      </c>
      <c r="E22" s="19">
        <v>57.95</v>
      </c>
      <c r="F22" s="15">
        <v>58.480622825177285</v>
      </c>
      <c r="G22" s="18" t="s">
        <v>10</v>
      </c>
      <c r="H22" s="8">
        <f t="shared" si="1"/>
        <v>9.1565629883914035E-3</v>
      </c>
      <c r="I22" s="20">
        <v>68.161564108797805</v>
      </c>
      <c r="J22" s="9">
        <f t="shared" si="2"/>
        <v>0.17621335821911654</v>
      </c>
      <c r="K22" s="10"/>
    </row>
    <row r="23" spans="2:11" ht="30" x14ac:dyDescent="0.25">
      <c r="B23" s="16" t="s">
        <v>55</v>
      </c>
      <c r="C23" s="16" t="s">
        <v>56</v>
      </c>
      <c r="D23" s="17" t="s">
        <v>57</v>
      </c>
      <c r="E23" s="19">
        <v>67.17</v>
      </c>
      <c r="F23" s="15">
        <v>66.326666666666668</v>
      </c>
      <c r="G23" s="21" t="s">
        <v>13</v>
      </c>
      <c r="H23" s="8">
        <f t="shared" si="1"/>
        <v>-1.2555208178254174E-2</v>
      </c>
      <c r="I23" s="14">
        <v>77.614719062875793</v>
      </c>
      <c r="J23" s="9">
        <f t="shared" si="2"/>
        <v>0.15549678521476529</v>
      </c>
      <c r="K23" s="10"/>
    </row>
    <row r="24" spans="2:11" x14ac:dyDescent="0.25">
      <c r="B24" s="16"/>
      <c r="C24" s="11" t="s">
        <v>26</v>
      </c>
      <c r="D24" s="17"/>
      <c r="E24" s="19"/>
      <c r="F24" s="15"/>
      <c r="G24" s="21"/>
      <c r="H24" s="12">
        <f>AVERAGE(H12:H23)</f>
        <v>0.14234673652151417</v>
      </c>
      <c r="I24" s="14"/>
      <c r="J24" s="12">
        <f>AVERAGE(J12:J23)</f>
        <v>0.37991415646430809</v>
      </c>
    </row>
    <row r="25" spans="2:11" x14ac:dyDescent="0.25">
      <c r="B25" s="16" t="s">
        <v>58</v>
      </c>
      <c r="C25" s="16" t="s">
        <v>59</v>
      </c>
      <c r="D25" s="17" t="s">
        <v>60</v>
      </c>
      <c r="E25" s="19">
        <v>11.43</v>
      </c>
      <c r="F25" s="15">
        <v>11.740981733701753</v>
      </c>
      <c r="G25" s="18" t="s">
        <v>10</v>
      </c>
      <c r="H25" s="8">
        <f t="shared" si="1"/>
        <v>2.7207500761308179E-2</v>
      </c>
      <c r="I25" s="14">
        <v>16.363007314358534</v>
      </c>
      <c r="J25" s="9">
        <f t="shared" si="2"/>
        <v>0.43158419198237397</v>
      </c>
      <c r="K25" s="10"/>
    </row>
    <row r="26" spans="2:11" x14ac:dyDescent="0.25">
      <c r="B26" s="16" t="s">
        <v>61</v>
      </c>
      <c r="C26" s="16" t="s">
        <v>62</v>
      </c>
      <c r="D26" s="17" t="s">
        <v>60</v>
      </c>
      <c r="E26" s="19">
        <v>18.37</v>
      </c>
      <c r="F26" s="14">
        <v>18.190000000000001</v>
      </c>
      <c r="G26" s="21" t="s">
        <v>13</v>
      </c>
      <c r="H26" s="8">
        <f t="shared" si="1"/>
        <v>-9.7985846488840567E-3</v>
      </c>
      <c r="I26" s="14">
        <v>25.38</v>
      </c>
      <c r="J26" s="9">
        <f t="shared" si="2"/>
        <v>0.38160043549265099</v>
      </c>
      <c r="K26" s="10"/>
    </row>
    <row r="27" spans="2:11" x14ac:dyDescent="0.25">
      <c r="B27" s="16" t="s">
        <v>63</v>
      </c>
      <c r="C27" s="16" t="s">
        <v>64</v>
      </c>
      <c r="D27" s="17" t="s">
        <v>65</v>
      </c>
      <c r="E27" s="19">
        <v>27.64</v>
      </c>
      <c r="F27" s="15">
        <v>28.966417369280151</v>
      </c>
      <c r="G27" s="18" t="s">
        <v>10</v>
      </c>
      <c r="H27" s="8">
        <f t="shared" si="1"/>
        <v>4.7989050986980919E-2</v>
      </c>
      <c r="I27" s="20">
        <v>42.976518395250999</v>
      </c>
      <c r="J27" s="9">
        <f t="shared" si="2"/>
        <v>0.55486680156479729</v>
      </c>
      <c r="K27" s="10"/>
    </row>
    <row r="28" spans="2:11" x14ac:dyDescent="0.25">
      <c r="B28" s="16" t="s">
        <v>66</v>
      </c>
      <c r="C28" s="16" t="s">
        <v>67</v>
      </c>
      <c r="D28" s="17" t="s">
        <v>68</v>
      </c>
      <c r="E28" s="19">
        <v>41.55</v>
      </c>
      <c r="F28" s="15">
        <v>63.910927964460988</v>
      </c>
      <c r="G28" s="18" t="s">
        <v>10</v>
      </c>
      <c r="H28" s="8">
        <f t="shared" si="1"/>
        <v>0.53816914475237043</v>
      </c>
      <c r="I28" s="22">
        <v>56.84917077147086</v>
      </c>
      <c r="J28" s="23">
        <f t="shared" si="2"/>
        <v>0.36821108956608573</v>
      </c>
      <c r="K28" s="10"/>
    </row>
    <row r="29" spans="2:11" x14ac:dyDescent="0.25">
      <c r="B29" s="16" t="s">
        <v>69</v>
      </c>
      <c r="C29" s="16" t="s">
        <v>70</v>
      </c>
      <c r="D29" s="17" t="s">
        <v>71</v>
      </c>
      <c r="E29" s="19">
        <v>52.06</v>
      </c>
      <c r="F29" s="15">
        <v>77.891715967462957</v>
      </c>
      <c r="G29" s="18" t="s">
        <v>10</v>
      </c>
      <c r="H29" s="8">
        <f t="shared" si="1"/>
        <v>0.49619124025092121</v>
      </c>
      <c r="I29" s="22">
        <v>66.146399142082245</v>
      </c>
      <c r="J29" s="23">
        <f t="shared" si="2"/>
        <v>0.27058008340534467</v>
      </c>
      <c r="K29" s="10"/>
    </row>
    <row r="30" spans="2:11" x14ac:dyDescent="0.25">
      <c r="B30" s="16" t="s">
        <v>72</v>
      </c>
      <c r="C30" s="16" t="s">
        <v>73</v>
      </c>
      <c r="D30" s="17" t="s">
        <v>74</v>
      </c>
      <c r="E30" s="19">
        <v>60.84</v>
      </c>
      <c r="F30" s="15">
        <v>92.08</v>
      </c>
      <c r="G30" s="18" t="s">
        <v>10</v>
      </c>
      <c r="H30" s="8">
        <f t="shared" si="1"/>
        <v>0.51347797501643644</v>
      </c>
      <c r="I30" s="20">
        <v>92.08</v>
      </c>
      <c r="J30" s="9">
        <f t="shared" si="2"/>
        <v>0.51347797501643644</v>
      </c>
      <c r="K30" s="10"/>
    </row>
    <row r="31" spans="2:11" x14ac:dyDescent="0.25">
      <c r="B31" s="16">
        <v>14838</v>
      </c>
      <c r="C31" s="16" t="s">
        <v>75</v>
      </c>
      <c r="D31" s="17" t="s">
        <v>76</v>
      </c>
      <c r="E31" s="19">
        <v>75.180000000000007</v>
      </c>
      <c r="F31" s="15">
        <v>110.31334307770669</v>
      </c>
      <c r="G31" s="18" t="s">
        <v>10</v>
      </c>
      <c r="H31" s="8">
        <f t="shared" si="1"/>
        <v>0.46732299917141096</v>
      </c>
      <c r="I31" s="20">
        <v>110.31334307770669</v>
      </c>
      <c r="J31" s="9">
        <f t="shared" si="2"/>
        <v>0.46732299917141096</v>
      </c>
    </row>
    <row r="32" spans="2:11" x14ac:dyDescent="0.25">
      <c r="C32" s="11" t="s">
        <v>26</v>
      </c>
      <c r="G32" s="24"/>
      <c r="H32" s="12">
        <f>AVERAGE(H25:H31)</f>
        <v>0.29722276089864913</v>
      </c>
      <c r="J32" s="12">
        <f>AVERAGE(J25:J31)</f>
        <v>0.42680622517130001</v>
      </c>
    </row>
    <row r="33" spans="3:10" x14ac:dyDescent="0.25">
      <c r="G33" s="24"/>
      <c r="H33" s="24"/>
      <c r="J33" s="24"/>
    </row>
    <row r="34" spans="3:10" x14ac:dyDescent="0.25">
      <c r="C34" s="25"/>
      <c r="D34" s="26"/>
      <c r="E34" s="25"/>
      <c r="F34" s="25"/>
      <c r="G34" s="25"/>
      <c r="H34" s="25" t="s">
        <v>26</v>
      </c>
      <c r="I34" s="24"/>
      <c r="J34" s="24">
        <f>AVERAGE(J3:J31)</f>
        <v>0.41676010777184636</v>
      </c>
    </row>
    <row r="35" spans="3:10" x14ac:dyDescent="0.25">
      <c r="C35" s="26"/>
      <c r="D35" s="26"/>
      <c r="E35" s="26"/>
      <c r="F35" s="26"/>
      <c r="G35" s="26"/>
      <c r="H35" s="26" t="s">
        <v>77</v>
      </c>
      <c r="I35" s="24"/>
      <c r="J35" s="24">
        <f>MEDIAN(J3:J31)</f>
        <v>0.38160043549265099</v>
      </c>
    </row>
    <row r="36" spans="3:10" x14ac:dyDescent="0.25">
      <c r="F36" t="s">
        <v>78</v>
      </c>
    </row>
    <row r="37" spans="3:10" x14ac:dyDescent="0.25">
      <c r="I37" t="s">
        <v>79</v>
      </c>
      <c r="J37" s="10">
        <v>0.3</v>
      </c>
    </row>
    <row r="38" spans="3:10" x14ac:dyDescent="0.25">
      <c r="I38" t="s">
        <v>80</v>
      </c>
      <c r="J38" s="10">
        <v>0.23</v>
      </c>
    </row>
    <row r="39" spans="3:10" x14ac:dyDescent="0.25">
      <c r="I39" t="s">
        <v>81</v>
      </c>
      <c r="J39" s="10">
        <v>0.3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EA5E1276DFB746BD7CFE5AE33518E0" ma:contentTypeVersion="13" ma:contentTypeDescription="Create a new document." ma:contentTypeScope="" ma:versionID="6c7253c02871c1ccb72cce5fce464f48">
  <xsd:schema xmlns:xsd="http://www.w3.org/2001/XMLSchema" xmlns:xs="http://www.w3.org/2001/XMLSchema" xmlns:p="http://schemas.microsoft.com/office/2006/metadata/properties" xmlns:ns3="8e315341-d697-45bd-8d49-2ca1460a1534" xmlns:ns4="8b3e1e0c-ec6e-4573-bcdf-b528afd6e76c" targetNamespace="http://schemas.microsoft.com/office/2006/metadata/properties" ma:root="true" ma:fieldsID="85bbddfb65905bbea6ce01efe2d53341" ns3:_="" ns4:_="">
    <xsd:import namespace="8e315341-d697-45bd-8d49-2ca1460a1534"/>
    <xsd:import namespace="8b3e1e0c-ec6e-4573-bcdf-b528afd6e7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315341-d697-45bd-8d49-2ca1460a15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3e1e0c-ec6e-4573-bcdf-b528afd6e7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A3FA45-ABC7-4D0B-A0B5-A4F40FF3B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315341-d697-45bd-8d49-2ca1460a1534"/>
    <ds:schemaRef ds:uri="8b3e1e0c-ec6e-4573-bcdf-b528afd6e7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D9F398-3D8A-4F4E-9A1B-5B5D71D98E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DA6478-A205-463F-9CC9-B890FFA2EF9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e315341-d697-45bd-8d49-2ca1460a1534"/>
    <ds:schemaRef ds:uri="http://purl.org/dc/elements/1.1/"/>
    <ds:schemaRef ds:uri="http://schemas.microsoft.com/office/2006/metadata/properties"/>
    <ds:schemaRef ds:uri="8b3e1e0c-ec6e-4573-bcdf-b528afd6e76c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LMWH</vt:lpstr>
    </vt:vector>
  </TitlesOfParts>
  <Company>MZ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Polák Peter</dc:creator>
  <cp:lastModifiedBy>Polák Peter</cp:lastModifiedBy>
  <dcterms:created xsi:type="dcterms:W3CDTF">2021-12-17T17:45:25Z</dcterms:created>
  <dcterms:modified xsi:type="dcterms:W3CDTF">2021-12-17T17:56:23Z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0x010100A7EA5E1276DFB746BD7CFE5AE33518E0</vt:lpwstr>
  </property>
</Properties>
</file>