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tabRatio="599" activeTab="3"/>
  </bookViews>
  <sheets>
    <sheet name="PRÍJMY " sheetId="1" r:id="rId1"/>
    <sheet name="VÝDAVKY" sheetId="2" r:id="rId2"/>
    <sheet name="ZOSTATKY I" sheetId="3" r:id="rId3"/>
    <sheet name="ZOSTATKY II" sheetId="4" r:id="rId4"/>
  </sheets>
  <definedNames/>
  <calcPr fullCalcOnLoad="1"/>
</workbook>
</file>

<file path=xl/sharedStrings.xml><?xml version="1.0" encoding="utf-8"?>
<sst xmlns="http://schemas.openxmlformats.org/spreadsheetml/2006/main" count="258" uniqueCount="140">
  <si>
    <t xml:space="preserve">Rozpočtová </t>
  </si>
  <si>
    <t>položka</t>
  </si>
  <si>
    <t>položky</t>
  </si>
  <si>
    <t>prostriedky</t>
  </si>
  <si>
    <t>Mimorozpočtové</t>
  </si>
  <si>
    <t>spolu</t>
  </si>
  <si>
    <t>splátky istiny práv. osoby - obce</t>
  </si>
  <si>
    <t xml:space="preserve">splátky istiny fyzické osoby </t>
  </si>
  <si>
    <t>splátky istiny práv. osoby - podnikatelia</t>
  </si>
  <si>
    <t>Príjmy celkom</t>
  </si>
  <si>
    <t>sankcie za porušenie predpisov</t>
  </si>
  <si>
    <t>tuzemské bežné granty a transfery</t>
  </si>
  <si>
    <t>príjmové finančné operácie zo splátok tuzemských úverov</t>
  </si>
  <si>
    <t>príjmy z ostatných finančných operácií</t>
  </si>
  <si>
    <t>na bankové služby</t>
  </si>
  <si>
    <t>Druh</t>
  </si>
  <si>
    <t>zdroja</t>
  </si>
  <si>
    <t>Spolu</t>
  </si>
  <si>
    <t>Názov</t>
  </si>
  <si>
    <t>z toho:</t>
  </si>
  <si>
    <t>na správu fondu - bežné výdavky</t>
  </si>
  <si>
    <t>na správu fondu - kapit. výdavky</t>
  </si>
  <si>
    <t>spolu na správu fondu</t>
  </si>
  <si>
    <t>na podpory - nenávr. príspevky</t>
  </si>
  <si>
    <t>na podpory - úvery</t>
  </si>
  <si>
    <t>spolu na podpory</t>
  </si>
  <si>
    <t>bežné transfery (odvody do št. rozpočtu)</t>
  </si>
  <si>
    <t>pokuty, penále a iné sankcie</t>
  </si>
  <si>
    <t>adm. poplatky a iné poplatky ... spolu</t>
  </si>
  <si>
    <t xml:space="preserve">úroky z úverov </t>
  </si>
  <si>
    <t>úroky z účtov finančného hospodárenia</t>
  </si>
  <si>
    <t>Rozpočtové</t>
  </si>
  <si>
    <t xml:space="preserve">Príjmy </t>
  </si>
  <si>
    <t>úroky z úverov a vkladov spolu</t>
  </si>
  <si>
    <t>vratky nevyčerpaných podpôr</t>
  </si>
  <si>
    <t>vratky nevyčerpaných podpôr (odvod do ŠR)</t>
  </si>
  <si>
    <t xml:space="preserve">ostatné príjmy spolu </t>
  </si>
  <si>
    <t xml:space="preserve">iné nedaňové príjmy spolu </t>
  </si>
  <si>
    <t>nedaňové príjmy spolu</t>
  </si>
  <si>
    <t>na bankové služny</t>
  </si>
  <si>
    <t>zo štátneho rozpočtu spolu</t>
  </si>
  <si>
    <t>transfery v rámci verejnej správy</t>
  </si>
  <si>
    <t>granty a transfery</t>
  </si>
  <si>
    <t>od úverovaných subjektov</t>
  </si>
  <si>
    <t>zostatok prostriedkov z predchádzajúcich rokov</t>
  </si>
  <si>
    <t>zostatok prostriedkov z predchádzajúcich rokov (odvod do ŠR)</t>
  </si>
  <si>
    <t>príjmy z transakcií s finančnými aktívami a finančnými pasívami</t>
  </si>
  <si>
    <t>Funkčná</t>
  </si>
  <si>
    <t>klasifikácia</t>
  </si>
  <si>
    <t>06.1.0</t>
  </si>
  <si>
    <t>Výdavky celkom</t>
  </si>
  <si>
    <t>01.1.2</t>
  </si>
  <si>
    <t>služby</t>
  </si>
  <si>
    <t>tovary a služby spolu</t>
  </si>
  <si>
    <t>bežné výdavky spolu</t>
  </si>
  <si>
    <t>tarifný plat</t>
  </si>
  <si>
    <t>príplatky</t>
  </si>
  <si>
    <t>odmeny</t>
  </si>
  <si>
    <t>mzdy, platy ... spolu</t>
  </si>
  <si>
    <t>poistné do VZP</t>
  </si>
  <si>
    <t>poistné do SZP</t>
  </si>
  <si>
    <t>poistné do ostatných ZP</t>
  </si>
  <si>
    <t>poistné do SP</t>
  </si>
  <si>
    <t>príspevok do DDP</t>
  </si>
  <si>
    <t>poistné a príspevok do poisťovní spolu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</si>
  <si>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</si>
  <si>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</si>
  <si>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</si>
  <si>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</si>
  <si>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</si>
  <si>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</si>
  <si>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obstarávanie kapit. aktív</t>
  </si>
  <si>
    <t>kapitálové výdavky spolu</t>
  </si>
  <si>
    <t>bežné výdavky na správu fondu spolu</t>
  </si>
  <si>
    <t>transfery rozpočtovej organizácii</t>
  </si>
  <si>
    <t>nákup softvéru</t>
  </si>
  <si>
    <t>nákup pozemkov a nehmotných aktív</t>
  </si>
  <si>
    <t>nákup výpočtovej techniky</t>
  </si>
  <si>
    <t>nákup strojov, prístrojov, zariadení ...</t>
  </si>
  <si>
    <t>kapitálové výdavky na správu fondu</t>
  </si>
  <si>
    <t>transfery obci</t>
  </si>
  <si>
    <t>transfery jednotlivcovi</t>
  </si>
  <si>
    <t>kapitálové transfery</t>
  </si>
  <si>
    <t>111 + 45</t>
  </si>
  <si>
    <t>kapitálové výdavky na podpory</t>
  </si>
  <si>
    <t xml:space="preserve">poplatky a odvody (bankové služby) </t>
  </si>
  <si>
    <t>úvery obci</t>
  </si>
  <si>
    <t>úvery jednotlivcovi</t>
  </si>
  <si>
    <t>úvery právnickej osobe podnikateľovi</t>
  </si>
  <si>
    <t>úvery, pôžičky ... a ost. výdavkové operácie</t>
  </si>
  <si>
    <t>Prostriedky</t>
  </si>
  <si>
    <t>Príjmy - Výdavky</t>
  </si>
  <si>
    <t>(kontrolný súčet)</t>
  </si>
  <si>
    <t>Účet</t>
  </si>
  <si>
    <t>Účtovníctvo</t>
  </si>
  <si>
    <t>Bankové výpisy</t>
  </si>
  <si>
    <t>Rozdiel</t>
  </si>
  <si>
    <t>Celkom</t>
  </si>
  <si>
    <t>-</t>
  </si>
  <si>
    <t>Príjmy</t>
  </si>
  <si>
    <t>Výdavky</t>
  </si>
  <si>
    <t>Zostatok</t>
  </si>
  <si>
    <t>Zdroj</t>
  </si>
  <si>
    <t>Vysvetlivky:</t>
  </si>
  <si>
    <t>na odchodné</t>
  </si>
  <si>
    <t>transfery jednotlivcom a neziskovým PO</t>
  </si>
  <si>
    <t>v Sk</t>
  </si>
  <si>
    <t>Príloha č. 2</t>
  </si>
  <si>
    <t>Strana 1</t>
  </si>
  <si>
    <t>Strana 2</t>
  </si>
  <si>
    <t>Príloha č. 3</t>
  </si>
  <si>
    <t>Príloha č. 4</t>
  </si>
  <si>
    <t>Príloha č. 5</t>
  </si>
  <si>
    <t>nákup prevádzkových strojov, prístrojov a zar.</t>
  </si>
  <si>
    <t>nákup osobných automobilov</t>
  </si>
  <si>
    <t>nákup dopravných prostriedkov</t>
  </si>
  <si>
    <t>transfery ostatnej právnickej osobe</t>
  </si>
  <si>
    <t>Výdavky z transakcií s FA a FP</t>
  </si>
  <si>
    <t xml:space="preserve">príjmy z dobropisov </t>
  </si>
  <si>
    <t xml:space="preserve">iné  </t>
  </si>
  <si>
    <t>Príjem z predaja kapitálových aktív (odvod do ŠR)</t>
  </si>
  <si>
    <t>Kapitálové príjmy</t>
  </si>
  <si>
    <t>nákup interiérového vybavenia</t>
  </si>
  <si>
    <t>rekonštrukcia a modernizácia výp. techniky</t>
  </si>
  <si>
    <t>rekonštrukcia a modernizácia strojov a zariad.</t>
  </si>
  <si>
    <t>Rekapitulácia výdavkov podľa druhu zdroja za rok 2008</t>
  </si>
  <si>
    <t>Rekapitulácia príjmov podľa druhu zdroja za rok 2008</t>
  </si>
  <si>
    <t>Rekapitulácia zostatkov k 31. 12. 2008</t>
  </si>
  <si>
    <t>Príjmy celkom k 31. 12. 2008</t>
  </si>
  <si>
    <t>Výdavky celkom k 31. 12. 2008</t>
  </si>
  <si>
    <t>Zostatky k 31. 12. 2008</t>
  </si>
  <si>
    <t xml:space="preserve">Odvody do štátneho rozpočtu k 31. 12. 2008 spolu </t>
  </si>
  <si>
    <t>Rekapitulácia zostatkov k 31. 12. 2008 podľa jednotlivých účtov</t>
  </si>
  <si>
    <t>Rekapitulácia príjmov, výdavkov a zostatkov k 31. 12. 2008 podľa jednotlivých prostriedkov</t>
  </si>
  <si>
    <t>221/1</t>
  </si>
  <si>
    <t>221/2</t>
  </si>
  <si>
    <t>221/2 = bankové účty vedené v OTP Banke a. s. Bratislava a v DEXIA banke a. s. Žilina</t>
  </si>
  <si>
    <t>221/1 = bankové účty vedené v Štátnej pokladnici Bratislava</t>
  </si>
  <si>
    <t xml:space="preserve">111    = prostriedky štátneho rozpočtu  </t>
  </si>
  <si>
    <t xml:space="preserve">45      = prostriedky mimorozpočtové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</si>
</sst>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2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/>
    </xf>
    <xf numFmtId="0" fontId="0" fillId="0" borderId="3" xfId="0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12" sqref="C12"/>
    </sheetView>
  </sheetViews>
  <sheetFormatPr defaultColWidth="9.00390625" defaultRowHeight="12.75"/>
  <cols>
    <col min="1" max="1" width="11.25390625" style="0" customWidth="1"/>
    <col min="2" max="2" width="7.75390625" style="0" customWidth="1"/>
    <col min="3" max="3" width="59.75390625" style="0" customWidth="1"/>
    <col min="4" max="4" width="16.375" style="0" customWidth="1"/>
    <col min="5" max="5" width="18.125" style="0" customWidth="1"/>
    <col min="6" max="6" width="16.75390625" style="0" customWidth="1"/>
    <col min="7" max="7" width="15.25390625" style="0" customWidth="1"/>
  </cols>
  <sheetData>
    <row r="1" spans="1:8" ht="15.75">
      <c r="A1" s="2" t="s">
        <v>126</v>
      </c>
      <c r="F1" s="119" t="s">
        <v>107</v>
      </c>
      <c r="H1" s="1"/>
    </row>
    <row r="2" spans="6:8" ht="12.75">
      <c r="F2" s="119" t="s">
        <v>108</v>
      </c>
      <c r="H2" s="1"/>
    </row>
    <row r="3" spans="6:8" ht="13.5" thickBot="1">
      <c r="F3" s="119" t="s">
        <v>106</v>
      </c>
      <c r="H3" s="1"/>
    </row>
    <row r="4" spans="1:14" s="4" customFormat="1" ht="12.75">
      <c r="A4" s="18"/>
      <c r="B4" s="18"/>
      <c r="C4" s="18"/>
      <c r="D4" s="18"/>
      <c r="E4" s="18"/>
      <c r="F4" s="18"/>
      <c r="G4" s="34"/>
      <c r="H4" s="34"/>
      <c r="I4" s="34"/>
      <c r="J4" s="34"/>
      <c r="K4" s="34"/>
      <c r="L4" s="34"/>
      <c r="M4" s="34"/>
      <c r="N4" s="34"/>
    </row>
    <row r="5" spans="1:14" s="4" customFormat="1" ht="12.75">
      <c r="A5" s="11" t="s">
        <v>0</v>
      </c>
      <c r="B5" s="11" t="s">
        <v>15</v>
      </c>
      <c r="C5" s="11" t="s">
        <v>18</v>
      </c>
      <c r="D5" s="11" t="s">
        <v>31</v>
      </c>
      <c r="E5" s="11" t="s">
        <v>4</v>
      </c>
      <c r="F5" s="11" t="s">
        <v>32</v>
      </c>
      <c r="G5" s="34"/>
      <c r="H5" s="34"/>
      <c r="I5" s="34"/>
      <c r="J5" s="34"/>
      <c r="K5" s="34"/>
      <c r="L5" s="34"/>
      <c r="M5" s="34"/>
      <c r="N5" s="34"/>
    </row>
    <row r="6" spans="1:14" ht="12.75">
      <c r="A6" s="11" t="s">
        <v>1</v>
      </c>
      <c r="B6" s="11" t="s">
        <v>16</v>
      </c>
      <c r="C6" s="11" t="s">
        <v>2</v>
      </c>
      <c r="D6" s="11" t="s">
        <v>3</v>
      </c>
      <c r="E6" s="11" t="s">
        <v>3</v>
      </c>
      <c r="F6" s="11" t="s">
        <v>5</v>
      </c>
      <c r="G6" s="60"/>
      <c r="H6" s="60"/>
      <c r="I6" s="60"/>
      <c r="J6" s="60"/>
      <c r="K6" s="60"/>
      <c r="L6" s="60"/>
      <c r="M6" s="60"/>
      <c r="N6" s="60"/>
    </row>
    <row r="7" spans="1:14" ht="13.5" thickBot="1">
      <c r="A7" s="12"/>
      <c r="B7" s="12"/>
      <c r="C7" s="12"/>
      <c r="D7" s="12"/>
      <c r="E7" s="12"/>
      <c r="F7" s="12"/>
      <c r="G7" s="60"/>
      <c r="H7" s="60"/>
      <c r="I7" s="60"/>
      <c r="J7" s="60"/>
      <c r="K7" s="60"/>
      <c r="L7" s="60"/>
      <c r="M7" s="60"/>
      <c r="N7" s="60"/>
    </row>
    <row r="8" spans="1:14" ht="12.75">
      <c r="A8" s="14">
        <v>222003</v>
      </c>
      <c r="B8" s="17">
        <v>45</v>
      </c>
      <c r="C8" s="20" t="s">
        <v>10</v>
      </c>
      <c r="D8" s="20"/>
      <c r="E8" s="25">
        <v>6503181.81</v>
      </c>
      <c r="F8" s="68">
        <f>SUM(D8+E8)</f>
        <v>6503181.81</v>
      </c>
      <c r="G8" s="60"/>
      <c r="H8" s="60"/>
      <c r="I8" s="60"/>
      <c r="J8" s="60"/>
      <c r="K8" s="60"/>
      <c r="L8" s="60"/>
      <c r="M8" s="60"/>
      <c r="N8" s="60"/>
    </row>
    <row r="9" spans="1:14" s="10" customFormat="1" ht="12.75">
      <c r="A9" s="13">
        <v>222</v>
      </c>
      <c r="B9" s="16">
        <v>45</v>
      </c>
      <c r="C9" s="19" t="s">
        <v>27</v>
      </c>
      <c r="D9" s="19"/>
      <c r="E9" s="23">
        <f>SUM(E8)</f>
        <v>6503181.81</v>
      </c>
      <c r="F9" s="23">
        <f aca="true" t="shared" si="0" ref="F9:F36">SUM(D9+E9)</f>
        <v>6503181.81</v>
      </c>
      <c r="G9" s="61"/>
      <c r="H9" s="61"/>
      <c r="I9" s="61"/>
      <c r="J9" s="61"/>
      <c r="K9" s="61"/>
      <c r="L9" s="61"/>
      <c r="M9" s="61"/>
      <c r="N9" s="61"/>
    </row>
    <row r="10" spans="1:14" s="44" customFormat="1" ht="12.75">
      <c r="A10" s="40">
        <v>220</v>
      </c>
      <c r="B10" s="41">
        <v>45</v>
      </c>
      <c r="C10" s="42" t="s">
        <v>28</v>
      </c>
      <c r="D10" s="42"/>
      <c r="E10" s="43">
        <f>SUM(E9)</f>
        <v>6503181.81</v>
      </c>
      <c r="F10" s="43">
        <f t="shared" si="0"/>
        <v>6503181.81</v>
      </c>
      <c r="G10" s="60"/>
      <c r="H10" s="60"/>
      <c r="I10" s="60"/>
      <c r="J10" s="60"/>
      <c r="K10" s="60"/>
      <c r="L10" s="60"/>
      <c r="M10" s="60"/>
      <c r="N10" s="60"/>
    </row>
    <row r="11" spans="1:6" s="60" customFormat="1" ht="12.75">
      <c r="A11" s="13">
        <v>231</v>
      </c>
      <c r="B11" s="16">
        <v>45</v>
      </c>
      <c r="C11" s="19" t="s">
        <v>120</v>
      </c>
      <c r="D11" s="116"/>
      <c r="E11" s="23">
        <v>30000</v>
      </c>
      <c r="F11" s="23">
        <f>SUM(D11+E11)</f>
        <v>30000</v>
      </c>
    </row>
    <row r="12" spans="1:6" s="60" customFormat="1" ht="12.75">
      <c r="A12" s="40">
        <v>230</v>
      </c>
      <c r="B12" s="41">
        <v>45</v>
      </c>
      <c r="C12" s="42" t="s">
        <v>121</v>
      </c>
      <c r="D12" s="42"/>
      <c r="E12" s="43">
        <f>SUM(E11)</f>
        <v>30000</v>
      </c>
      <c r="F12" s="43">
        <f t="shared" si="0"/>
        <v>30000</v>
      </c>
    </row>
    <row r="13" spans="1:14" ht="12.75">
      <c r="A13" s="13">
        <v>241</v>
      </c>
      <c r="B13" s="16">
        <v>45</v>
      </c>
      <c r="C13" s="19" t="s">
        <v>29</v>
      </c>
      <c r="D13" s="19"/>
      <c r="E13" s="23">
        <v>786103518.71</v>
      </c>
      <c r="F13" s="23">
        <f t="shared" si="0"/>
        <v>786103518.71</v>
      </c>
      <c r="G13" s="60"/>
      <c r="H13" s="60"/>
      <c r="I13" s="60"/>
      <c r="J13" s="60"/>
      <c r="K13" s="60"/>
      <c r="L13" s="60"/>
      <c r="M13" s="60"/>
      <c r="N13" s="60"/>
    </row>
    <row r="14" spans="1:14" s="10" customFormat="1" ht="12.75">
      <c r="A14" s="13">
        <v>243</v>
      </c>
      <c r="B14" s="16">
        <v>45</v>
      </c>
      <c r="C14" s="19" t="s">
        <v>30</v>
      </c>
      <c r="D14" s="19"/>
      <c r="E14" s="23">
        <v>42602358.44</v>
      </c>
      <c r="F14" s="23">
        <f t="shared" si="0"/>
        <v>42602358.44</v>
      </c>
      <c r="G14" s="61"/>
      <c r="H14" s="61"/>
      <c r="I14" s="61"/>
      <c r="J14" s="61"/>
      <c r="K14" s="61"/>
      <c r="L14" s="61"/>
      <c r="M14" s="61"/>
      <c r="N14" s="61"/>
    </row>
    <row r="15" spans="1:14" s="44" customFormat="1" ht="12.75">
      <c r="A15" s="40">
        <v>240</v>
      </c>
      <c r="B15" s="41">
        <v>45</v>
      </c>
      <c r="C15" s="42" t="s">
        <v>33</v>
      </c>
      <c r="D15" s="42"/>
      <c r="E15" s="43">
        <f>SUM(E13:E14)</f>
        <v>828705877.1500001</v>
      </c>
      <c r="F15" s="43">
        <f t="shared" si="0"/>
        <v>828705877.1500001</v>
      </c>
      <c r="G15" s="60"/>
      <c r="H15" s="60"/>
      <c r="I15" s="60"/>
      <c r="J15" s="60"/>
      <c r="K15" s="60"/>
      <c r="L15" s="60"/>
      <c r="M15" s="60"/>
      <c r="N15" s="60"/>
    </row>
    <row r="16" spans="1:14" ht="12.75">
      <c r="A16" s="14">
        <v>292012</v>
      </c>
      <c r="B16" s="17">
        <v>45</v>
      </c>
      <c r="C16" s="20" t="s">
        <v>118</v>
      </c>
      <c r="D16" s="20"/>
      <c r="E16" s="25">
        <v>343</v>
      </c>
      <c r="F16" s="25">
        <f t="shared" si="0"/>
        <v>343</v>
      </c>
      <c r="G16" s="60"/>
      <c r="H16" s="60"/>
      <c r="I16" s="60"/>
      <c r="J16" s="60"/>
      <c r="K16" s="60"/>
      <c r="L16" s="60"/>
      <c r="M16" s="60"/>
      <c r="N16" s="60"/>
    </row>
    <row r="17" spans="1:14" ht="12.75">
      <c r="A17" s="14">
        <v>292017</v>
      </c>
      <c r="B17" s="17">
        <v>45</v>
      </c>
      <c r="C17" s="20" t="s">
        <v>34</v>
      </c>
      <c r="D17" s="20"/>
      <c r="E17" s="25">
        <v>33202328.36</v>
      </c>
      <c r="F17" s="25">
        <f t="shared" si="0"/>
        <v>33202328.36</v>
      </c>
      <c r="G17" s="60"/>
      <c r="H17" s="60"/>
      <c r="I17" s="60"/>
      <c r="J17" s="60"/>
      <c r="K17" s="60"/>
      <c r="L17" s="60"/>
      <c r="M17" s="60"/>
      <c r="N17" s="60"/>
    </row>
    <row r="18" spans="1:14" ht="12.75">
      <c r="A18" s="14">
        <v>292017</v>
      </c>
      <c r="B18" s="17">
        <v>45</v>
      </c>
      <c r="C18" s="20" t="s">
        <v>35</v>
      </c>
      <c r="D18" s="20"/>
      <c r="E18" s="25">
        <v>22747832.35</v>
      </c>
      <c r="F18" s="25">
        <f t="shared" si="0"/>
        <v>22747832.35</v>
      </c>
      <c r="G18" s="60"/>
      <c r="H18" s="60"/>
      <c r="I18" s="60"/>
      <c r="J18" s="60"/>
      <c r="K18" s="60"/>
      <c r="L18" s="60"/>
      <c r="M18" s="60"/>
      <c r="N18" s="60"/>
    </row>
    <row r="19" spans="1:14" s="10" customFormat="1" ht="12.75">
      <c r="A19" s="14">
        <v>292027</v>
      </c>
      <c r="B19" s="17">
        <v>45</v>
      </c>
      <c r="C19" s="20" t="s">
        <v>119</v>
      </c>
      <c r="D19" s="20"/>
      <c r="E19" s="25">
        <v>5000</v>
      </c>
      <c r="F19" s="25">
        <f t="shared" si="0"/>
        <v>5000</v>
      </c>
      <c r="G19" s="61"/>
      <c r="H19" s="61"/>
      <c r="I19" s="61"/>
      <c r="J19" s="61"/>
      <c r="K19" s="61"/>
      <c r="L19" s="61"/>
      <c r="M19" s="61"/>
      <c r="N19" s="61"/>
    </row>
    <row r="20" spans="1:14" s="6" customFormat="1" ht="12.75">
      <c r="A20" s="13">
        <v>292</v>
      </c>
      <c r="B20" s="16">
        <v>45</v>
      </c>
      <c r="C20" s="19" t="s">
        <v>36</v>
      </c>
      <c r="D20" s="19"/>
      <c r="E20" s="23">
        <f>SUM(E16:E19)</f>
        <v>55955503.71</v>
      </c>
      <c r="F20" s="23">
        <f t="shared" si="0"/>
        <v>55955503.71</v>
      </c>
      <c r="G20" s="62"/>
      <c r="H20" s="62"/>
      <c r="I20" s="62"/>
      <c r="J20" s="62"/>
      <c r="K20" s="62"/>
      <c r="L20" s="62"/>
      <c r="M20" s="62"/>
      <c r="N20" s="62"/>
    </row>
    <row r="21" spans="1:14" s="45" customFormat="1" ht="12.75">
      <c r="A21" s="40">
        <v>290</v>
      </c>
      <c r="B21" s="41">
        <v>45</v>
      </c>
      <c r="C21" s="42" t="s">
        <v>37</v>
      </c>
      <c r="D21" s="42"/>
      <c r="E21" s="43">
        <f>SUM(E20)</f>
        <v>55955503.71</v>
      </c>
      <c r="F21" s="43">
        <f t="shared" si="0"/>
        <v>55955503.71</v>
      </c>
      <c r="G21" s="34"/>
      <c r="H21" s="34"/>
      <c r="I21" s="34"/>
      <c r="J21" s="34"/>
      <c r="K21" s="34"/>
      <c r="L21" s="34"/>
      <c r="M21" s="34"/>
      <c r="N21" s="34"/>
    </row>
    <row r="22" spans="1:14" s="50" customFormat="1" ht="13.5" thickBot="1">
      <c r="A22" s="46">
        <v>200</v>
      </c>
      <c r="B22" s="47">
        <v>45</v>
      </c>
      <c r="C22" s="48" t="s">
        <v>38</v>
      </c>
      <c r="D22" s="48"/>
      <c r="E22" s="49">
        <f>SUM(E10+E12+E15+E21)</f>
        <v>891194562.6700001</v>
      </c>
      <c r="F22" s="49">
        <f t="shared" si="0"/>
        <v>891194562.6700001</v>
      </c>
      <c r="G22" s="60"/>
      <c r="H22" s="60"/>
      <c r="I22" s="60"/>
      <c r="J22" s="60"/>
      <c r="K22" s="60"/>
      <c r="L22" s="60"/>
      <c r="M22" s="60"/>
      <c r="N22" s="60"/>
    </row>
    <row r="23" spans="1:14" ht="12.75">
      <c r="A23" s="14">
        <v>312001</v>
      </c>
      <c r="B23" s="17">
        <v>111</v>
      </c>
      <c r="C23" s="20" t="s">
        <v>39</v>
      </c>
      <c r="D23" s="25"/>
      <c r="E23" s="20"/>
      <c r="F23" s="25">
        <f t="shared" si="0"/>
        <v>0</v>
      </c>
      <c r="G23" s="60"/>
      <c r="H23" s="60"/>
      <c r="I23" s="60"/>
      <c r="J23" s="60"/>
      <c r="K23" s="60"/>
      <c r="L23" s="60"/>
      <c r="M23" s="60"/>
      <c r="N23" s="60"/>
    </row>
    <row r="24" spans="1:14" ht="12.75">
      <c r="A24" s="14">
        <v>312001</v>
      </c>
      <c r="B24" s="17">
        <v>111</v>
      </c>
      <c r="C24" s="20" t="s">
        <v>20</v>
      </c>
      <c r="D24" s="25"/>
      <c r="E24" s="20"/>
      <c r="F24" s="25">
        <f t="shared" si="0"/>
        <v>0</v>
      </c>
      <c r="G24" s="60"/>
      <c r="H24" s="60"/>
      <c r="I24" s="60"/>
      <c r="J24" s="60"/>
      <c r="K24" s="60"/>
      <c r="L24" s="60"/>
      <c r="M24" s="60"/>
      <c r="N24" s="60"/>
    </row>
    <row r="25" spans="1:14" ht="12.75">
      <c r="A25" s="14">
        <v>312001</v>
      </c>
      <c r="B25" s="17">
        <v>111</v>
      </c>
      <c r="C25" s="20" t="s">
        <v>21</v>
      </c>
      <c r="D25" s="25"/>
      <c r="E25" s="20"/>
      <c r="F25" s="25">
        <f t="shared" si="0"/>
        <v>0</v>
      </c>
      <c r="G25" s="60"/>
      <c r="H25" s="60"/>
      <c r="I25" s="60"/>
      <c r="J25" s="60"/>
      <c r="K25" s="60"/>
      <c r="L25" s="60"/>
      <c r="M25" s="60"/>
      <c r="N25" s="60"/>
    </row>
    <row r="26" spans="1:14" ht="12.75">
      <c r="A26" s="14">
        <v>312001</v>
      </c>
      <c r="B26" s="17">
        <v>111</v>
      </c>
      <c r="C26" s="20" t="s">
        <v>23</v>
      </c>
      <c r="D26" s="25">
        <v>13000000</v>
      </c>
      <c r="E26" s="20"/>
      <c r="F26" s="25">
        <f t="shared" si="0"/>
        <v>13000000</v>
      </c>
      <c r="G26" s="60"/>
      <c r="H26" s="60"/>
      <c r="I26" s="60"/>
      <c r="J26" s="60"/>
      <c r="K26" s="60"/>
      <c r="L26" s="60"/>
      <c r="M26" s="60"/>
      <c r="N26" s="60"/>
    </row>
    <row r="27" spans="1:14" ht="12.75">
      <c r="A27" s="14">
        <v>312001</v>
      </c>
      <c r="B27" s="17">
        <v>111</v>
      </c>
      <c r="C27" s="20" t="s">
        <v>24</v>
      </c>
      <c r="D27" s="25">
        <v>2283043000</v>
      </c>
      <c r="E27" s="20"/>
      <c r="F27" s="25">
        <f t="shared" si="0"/>
        <v>2283043000</v>
      </c>
      <c r="G27" s="60"/>
      <c r="H27" s="60"/>
      <c r="I27" s="60"/>
      <c r="J27" s="60"/>
      <c r="K27" s="60"/>
      <c r="L27" s="60"/>
      <c r="M27" s="60"/>
      <c r="N27" s="60"/>
    </row>
    <row r="28" spans="1:14" s="10" customFormat="1" ht="12.75">
      <c r="A28" s="14">
        <v>312001</v>
      </c>
      <c r="B28" s="17">
        <v>111</v>
      </c>
      <c r="C28" s="20" t="s">
        <v>40</v>
      </c>
      <c r="D28" s="25">
        <f>SUM(D23:D27)</f>
        <v>2296043000</v>
      </c>
      <c r="E28" s="20"/>
      <c r="F28" s="25">
        <f t="shared" si="0"/>
        <v>2296043000</v>
      </c>
      <c r="G28" s="61"/>
      <c r="H28" s="61"/>
      <c r="I28" s="61"/>
      <c r="J28" s="61"/>
      <c r="K28" s="61"/>
      <c r="L28" s="61"/>
      <c r="M28" s="61"/>
      <c r="N28" s="61"/>
    </row>
    <row r="29" spans="1:14" s="6" customFormat="1" ht="12.75">
      <c r="A29" s="13">
        <v>312</v>
      </c>
      <c r="B29" s="16">
        <v>111</v>
      </c>
      <c r="C29" s="19" t="s">
        <v>41</v>
      </c>
      <c r="D29" s="23">
        <f>SUM(D28)</f>
        <v>2296043000</v>
      </c>
      <c r="E29" s="19"/>
      <c r="F29" s="23">
        <f t="shared" si="0"/>
        <v>2296043000</v>
      </c>
      <c r="G29" s="62"/>
      <c r="H29" s="62"/>
      <c r="I29" s="62"/>
      <c r="J29" s="62"/>
      <c r="K29" s="62"/>
      <c r="L29" s="62"/>
      <c r="M29" s="62"/>
      <c r="N29" s="62"/>
    </row>
    <row r="30" spans="1:14" s="45" customFormat="1" ht="12.75">
      <c r="A30" s="40">
        <v>310</v>
      </c>
      <c r="B30" s="41">
        <v>111</v>
      </c>
      <c r="C30" s="42" t="s">
        <v>11</v>
      </c>
      <c r="D30" s="43">
        <f>SUM(D29)</f>
        <v>2296043000</v>
      </c>
      <c r="E30" s="42"/>
      <c r="F30" s="43">
        <f t="shared" si="0"/>
        <v>2296043000</v>
      </c>
      <c r="G30" s="34"/>
      <c r="H30" s="63"/>
      <c r="I30" s="34"/>
      <c r="J30" s="34"/>
      <c r="K30" s="34"/>
      <c r="L30" s="34"/>
      <c r="M30" s="34"/>
      <c r="N30" s="34"/>
    </row>
    <row r="31" spans="1:14" s="50" customFormat="1" ht="13.5" thickBot="1">
      <c r="A31" s="46">
        <v>300</v>
      </c>
      <c r="B31" s="47">
        <v>111</v>
      </c>
      <c r="C31" s="48" t="s">
        <v>42</v>
      </c>
      <c r="D31" s="49">
        <f>SUM(D30)</f>
        <v>2296043000</v>
      </c>
      <c r="E31" s="48"/>
      <c r="F31" s="49">
        <f t="shared" si="0"/>
        <v>2296043000</v>
      </c>
      <c r="G31" s="60"/>
      <c r="H31" s="64"/>
      <c r="I31" s="60"/>
      <c r="J31" s="60"/>
      <c r="K31" s="60"/>
      <c r="L31" s="60"/>
      <c r="M31" s="60"/>
      <c r="N31" s="60"/>
    </row>
    <row r="32" spans="1:14" ht="12.75">
      <c r="A32" s="14">
        <v>411003</v>
      </c>
      <c r="B32" s="17">
        <v>45</v>
      </c>
      <c r="C32" s="20" t="s">
        <v>6</v>
      </c>
      <c r="D32" s="25"/>
      <c r="E32" s="25">
        <v>374925058.45</v>
      </c>
      <c r="F32" s="25">
        <f t="shared" si="0"/>
        <v>374925058.45</v>
      </c>
      <c r="G32" s="60"/>
      <c r="H32" s="64"/>
      <c r="I32" s="60"/>
      <c r="J32" s="60"/>
      <c r="K32" s="60"/>
      <c r="L32" s="60"/>
      <c r="M32" s="60"/>
      <c r="N32" s="60"/>
    </row>
    <row r="33" spans="1:14" ht="12.75">
      <c r="A33" s="14">
        <v>411005</v>
      </c>
      <c r="B33" s="17">
        <v>45</v>
      </c>
      <c r="C33" s="20" t="s">
        <v>7</v>
      </c>
      <c r="D33" s="25"/>
      <c r="E33" s="25">
        <v>700422696.14</v>
      </c>
      <c r="F33" s="25">
        <f t="shared" si="0"/>
        <v>700422696.14</v>
      </c>
      <c r="G33" s="60"/>
      <c r="H33" s="64"/>
      <c r="I33" s="60"/>
      <c r="J33" s="60"/>
      <c r="K33" s="60"/>
      <c r="L33" s="60"/>
      <c r="M33" s="60"/>
      <c r="N33" s="60"/>
    </row>
    <row r="34" spans="1:14" s="10" customFormat="1" ht="12.75">
      <c r="A34" s="14">
        <v>411007</v>
      </c>
      <c r="B34" s="17">
        <v>45</v>
      </c>
      <c r="C34" s="20" t="s">
        <v>8</v>
      </c>
      <c r="D34" s="25"/>
      <c r="E34" s="25">
        <v>152683212.23</v>
      </c>
      <c r="F34" s="25">
        <f t="shared" si="0"/>
        <v>152683212.23</v>
      </c>
      <c r="G34" s="61"/>
      <c r="H34" s="65"/>
      <c r="I34" s="61"/>
      <c r="J34" s="61"/>
      <c r="K34" s="61"/>
      <c r="L34" s="61"/>
      <c r="M34" s="61"/>
      <c r="N34" s="61"/>
    </row>
    <row r="35" spans="1:14" s="4" customFormat="1" ht="12.75">
      <c r="A35" s="13">
        <v>411</v>
      </c>
      <c r="B35" s="16">
        <v>45</v>
      </c>
      <c r="C35" s="19" t="s">
        <v>43</v>
      </c>
      <c r="D35" s="23"/>
      <c r="E35" s="23">
        <f>SUM(E32:E34)</f>
        <v>1228030966.82</v>
      </c>
      <c r="F35" s="23">
        <f>SUM(D35+E35)</f>
        <v>1228030966.82</v>
      </c>
      <c r="G35" s="34"/>
      <c r="H35" s="63"/>
      <c r="I35" s="34"/>
      <c r="J35" s="34"/>
      <c r="K35" s="34"/>
      <c r="L35" s="34"/>
      <c r="M35" s="34"/>
      <c r="N35" s="34"/>
    </row>
    <row r="36" spans="1:14" s="10" customFormat="1" ht="13.5" thickBot="1">
      <c r="A36" s="53">
        <v>410</v>
      </c>
      <c r="B36" s="54">
        <v>45</v>
      </c>
      <c r="C36" s="55" t="s">
        <v>12</v>
      </c>
      <c r="D36" s="55"/>
      <c r="E36" s="56">
        <f>SUM(E35)</f>
        <v>1228030966.82</v>
      </c>
      <c r="F36" s="56">
        <f t="shared" si="0"/>
        <v>1228030966.82</v>
      </c>
      <c r="G36" s="61"/>
      <c r="H36" s="66"/>
      <c r="I36" s="61"/>
      <c r="J36" s="61"/>
      <c r="K36" s="61"/>
      <c r="L36" s="61"/>
      <c r="M36" s="61"/>
      <c r="N36" s="61"/>
    </row>
    <row r="37" spans="7:14" ht="12.75">
      <c r="G37" s="60"/>
      <c r="H37" s="60"/>
      <c r="I37" s="60"/>
      <c r="J37" s="60"/>
      <c r="K37" s="60"/>
      <c r="L37" s="60"/>
      <c r="M37" s="60"/>
      <c r="N37" s="60"/>
    </row>
    <row r="38" spans="7:14" ht="12.75">
      <c r="G38" s="60"/>
      <c r="H38" s="67"/>
      <c r="I38" s="60"/>
      <c r="J38" s="60"/>
      <c r="K38" s="60"/>
      <c r="L38" s="60"/>
      <c r="M38" s="60"/>
      <c r="N38" s="60"/>
    </row>
    <row r="39" spans="6:14" ht="12.75">
      <c r="F39" s="119" t="s">
        <v>107</v>
      </c>
      <c r="G39" s="60"/>
      <c r="H39" s="60"/>
      <c r="I39" s="60"/>
      <c r="J39" s="60"/>
      <c r="K39" s="60"/>
      <c r="L39" s="60"/>
      <c r="M39" s="60"/>
      <c r="N39" s="60"/>
    </row>
    <row r="40" spans="6:14" s="4" customFormat="1" ht="12.75">
      <c r="F40" s="119" t="s">
        <v>109</v>
      </c>
      <c r="G40" s="34"/>
      <c r="H40" s="34"/>
      <c r="I40" s="34"/>
      <c r="J40" s="34"/>
      <c r="K40" s="34"/>
      <c r="L40" s="34"/>
      <c r="M40" s="34"/>
      <c r="N40" s="34"/>
    </row>
    <row r="41" spans="6:14" s="4" customFormat="1" ht="13.5" thickBot="1">
      <c r="F41" s="119" t="s">
        <v>106</v>
      </c>
      <c r="G41" s="34"/>
      <c r="H41" s="34"/>
      <c r="I41" s="34"/>
      <c r="J41" s="34"/>
      <c r="K41" s="34"/>
      <c r="L41" s="34"/>
      <c r="M41" s="34"/>
      <c r="N41" s="34"/>
    </row>
    <row r="42" spans="1:14" ht="12.75">
      <c r="A42" s="18"/>
      <c r="B42" s="18"/>
      <c r="C42" s="18"/>
      <c r="D42" s="18"/>
      <c r="E42" s="18"/>
      <c r="F42" s="18"/>
      <c r="G42" s="60"/>
      <c r="H42" s="60"/>
      <c r="I42" s="60"/>
      <c r="J42" s="60"/>
      <c r="K42" s="60"/>
      <c r="L42" s="60"/>
      <c r="M42" s="60"/>
      <c r="N42" s="60"/>
    </row>
    <row r="43" spans="1:14" s="10" customFormat="1" ht="12.75">
      <c r="A43" s="11" t="s">
        <v>0</v>
      </c>
      <c r="B43" s="11" t="s">
        <v>15</v>
      </c>
      <c r="C43" s="11" t="s">
        <v>18</v>
      </c>
      <c r="D43" s="11" t="s">
        <v>31</v>
      </c>
      <c r="E43" s="11" t="s">
        <v>4</v>
      </c>
      <c r="F43" s="11" t="s">
        <v>32</v>
      </c>
      <c r="G43" s="61"/>
      <c r="H43" s="61"/>
      <c r="I43" s="61"/>
      <c r="J43" s="61"/>
      <c r="K43" s="61"/>
      <c r="L43" s="61"/>
      <c r="M43" s="61"/>
      <c r="N43" s="61"/>
    </row>
    <row r="44" spans="1:14" s="10" customFormat="1" ht="12.75">
      <c r="A44" s="11" t="s">
        <v>1</v>
      </c>
      <c r="B44" s="11" t="s">
        <v>16</v>
      </c>
      <c r="C44" s="11" t="s">
        <v>2</v>
      </c>
      <c r="D44" s="11" t="s">
        <v>3</v>
      </c>
      <c r="E44" s="11" t="s">
        <v>3</v>
      </c>
      <c r="F44" s="11" t="s">
        <v>5</v>
      </c>
      <c r="G44" s="61"/>
      <c r="H44" s="61"/>
      <c r="I44" s="61"/>
      <c r="J44" s="61"/>
      <c r="K44" s="61"/>
      <c r="L44" s="61"/>
      <c r="M44" s="61"/>
      <c r="N44" s="61"/>
    </row>
    <row r="45" spans="1:14" s="52" customFormat="1" ht="13.5" thickBot="1">
      <c r="A45" s="12"/>
      <c r="B45" s="12"/>
      <c r="C45" s="12"/>
      <c r="D45" s="12"/>
      <c r="E45" s="12"/>
      <c r="F45" s="12"/>
      <c r="G45" s="62"/>
      <c r="H45" s="62"/>
      <c r="I45" s="62"/>
      <c r="J45" s="62"/>
      <c r="K45" s="62"/>
      <c r="L45" s="62"/>
      <c r="M45" s="62"/>
      <c r="N45" s="62"/>
    </row>
    <row r="46" spans="1:14" s="4" customFormat="1" ht="12.75">
      <c r="A46" s="27">
        <v>453</v>
      </c>
      <c r="B46" s="9">
        <v>45</v>
      </c>
      <c r="C46" s="28" t="s">
        <v>44</v>
      </c>
      <c r="D46" s="29">
        <v>6975000</v>
      </c>
      <c r="E46" s="29">
        <v>850652271.6</v>
      </c>
      <c r="F46" s="29">
        <f>SUM(D46+E46)</f>
        <v>857627271.6</v>
      </c>
      <c r="G46" s="34"/>
      <c r="H46" s="34"/>
      <c r="I46" s="34"/>
      <c r="J46" s="34"/>
      <c r="K46" s="34"/>
      <c r="L46" s="34"/>
      <c r="M46" s="34"/>
      <c r="N46" s="34"/>
    </row>
    <row r="47" spans="1:14" ht="12.75">
      <c r="A47" s="13">
        <v>453</v>
      </c>
      <c r="B47" s="9">
        <v>45</v>
      </c>
      <c r="C47" s="19" t="s">
        <v>45</v>
      </c>
      <c r="D47" s="19"/>
      <c r="E47" s="23">
        <v>3587276.64</v>
      </c>
      <c r="F47" s="23">
        <f>SUM(D47+E47)</f>
        <v>3587276.64</v>
      </c>
      <c r="G47" s="60"/>
      <c r="H47" s="60"/>
      <c r="I47" s="60"/>
      <c r="J47" s="60"/>
      <c r="K47" s="60"/>
      <c r="L47" s="60"/>
      <c r="M47" s="60"/>
      <c r="N47" s="60"/>
    </row>
    <row r="48" spans="1:14" s="4" customFormat="1" ht="12.75">
      <c r="A48" s="40">
        <v>450</v>
      </c>
      <c r="B48" s="51">
        <v>45</v>
      </c>
      <c r="C48" s="42" t="s">
        <v>13</v>
      </c>
      <c r="D48" s="43">
        <f>SUM(D46:D47)</f>
        <v>6975000</v>
      </c>
      <c r="E48" s="43">
        <f>SUM(E46:E47)</f>
        <v>854239548.24</v>
      </c>
      <c r="F48" s="43">
        <f>SUM(D48+E48)</f>
        <v>861214548.24</v>
      </c>
      <c r="G48" s="34"/>
      <c r="H48" s="34"/>
      <c r="I48" s="34"/>
      <c r="J48" s="34"/>
      <c r="K48" s="34"/>
      <c r="L48" s="34"/>
      <c r="M48" s="34"/>
      <c r="N48" s="34"/>
    </row>
    <row r="49" spans="1:14" ht="13.5" thickBot="1">
      <c r="A49" s="15">
        <v>400</v>
      </c>
      <c r="B49" s="7">
        <v>45</v>
      </c>
      <c r="C49" s="21" t="s">
        <v>46</v>
      </c>
      <c r="D49" s="26">
        <f>SUM(D36+D48)</f>
        <v>6975000</v>
      </c>
      <c r="E49" s="26">
        <f>SUM(E36+E48)</f>
        <v>2082270515.06</v>
      </c>
      <c r="F49" s="26">
        <f>SUM(D49+E49)</f>
        <v>2089245515.06</v>
      </c>
      <c r="G49" s="60"/>
      <c r="H49" s="60"/>
      <c r="I49" s="60"/>
      <c r="J49" s="60"/>
      <c r="K49" s="60"/>
      <c r="L49" s="60"/>
      <c r="M49" s="60"/>
      <c r="N49" s="60"/>
    </row>
    <row r="50" spans="1:6" ht="12.75">
      <c r="A50" s="30"/>
      <c r="B50" s="31"/>
      <c r="C50" s="32"/>
      <c r="D50" s="18"/>
      <c r="E50" s="18"/>
      <c r="F50" s="18"/>
    </row>
    <row r="51" spans="1:6" ht="12.75">
      <c r="A51" s="33" t="s">
        <v>9</v>
      </c>
      <c r="B51" s="34"/>
      <c r="C51" s="35"/>
      <c r="D51" s="24">
        <f>SUM(D31,D49)</f>
        <v>2303018000</v>
      </c>
      <c r="E51" s="24">
        <f>SUM(E22+E49)</f>
        <v>2973465077.73</v>
      </c>
      <c r="F51" s="24">
        <f>SUM(D51+E51)</f>
        <v>5276483077.73</v>
      </c>
    </row>
    <row r="52" spans="1:6" ht="13.5" thickBot="1">
      <c r="A52" s="36"/>
      <c r="B52" s="37"/>
      <c r="C52" s="38"/>
      <c r="D52" s="39"/>
      <c r="E52" s="39"/>
      <c r="F52" s="3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A1" sqref="A1"/>
    </sheetView>
  </sheetViews>
  <sheetFormatPr defaultColWidth="9.00390625" defaultRowHeight="12.75"/>
  <cols>
    <col min="1" max="2" width="12.25390625" style="0" customWidth="1"/>
    <col min="3" max="3" width="8.00390625" style="0" customWidth="1"/>
    <col min="4" max="4" width="38.625" style="0" customWidth="1"/>
    <col min="5" max="5" width="17.625" style="0" customWidth="1"/>
    <col min="6" max="6" width="16.875" style="0" customWidth="1"/>
    <col min="7" max="7" width="18.375" style="0" customWidth="1"/>
  </cols>
  <sheetData>
    <row r="1" spans="1:8" ht="15.75">
      <c r="A1" s="2" t="s">
        <v>125</v>
      </c>
      <c r="G1" s="119" t="s">
        <v>110</v>
      </c>
      <c r="H1" s="1"/>
    </row>
    <row r="2" spans="7:8" ht="12.75">
      <c r="G2" s="119" t="s">
        <v>108</v>
      </c>
      <c r="H2" s="1"/>
    </row>
    <row r="3" spans="7:8" ht="13.5" thickBot="1">
      <c r="G3" s="120" t="s">
        <v>106</v>
      </c>
      <c r="H3" s="1"/>
    </row>
    <row r="4" spans="1:13" ht="12.75">
      <c r="A4" s="69"/>
      <c r="B4" s="18"/>
      <c r="C4" s="18"/>
      <c r="D4" s="18"/>
      <c r="E4" s="18"/>
      <c r="F4" s="30"/>
      <c r="G4" s="18"/>
      <c r="H4" s="60"/>
      <c r="I4" s="60"/>
      <c r="J4" s="60"/>
      <c r="K4" s="60"/>
      <c r="L4" s="60"/>
      <c r="M4" s="60"/>
    </row>
    <row r="5" spans="1:13" ht="12.75">
      <c r="A5" s="11" t="s">
        <v>47</v>
      </c>
      <c r="B5" s="11" t="s">
        <v>0</v>
      </c>
      <c r="C5" s="11" t="s">
        <v>15</v>
      </c>
      <c r="D5" s="11" t="s">
        <v>18</v>
      </c>
      <c r="E5" s="11" t="s">
        <v>31</v>
      </c>
      <c r="F5" s="57" t="s">
        <v>4</v>
      </c>
      <c r="G5" s="11" t="s">
        <v>100</v>
      </c>
      <c r="H5" s="60"/>
      <c r="I5" s="60"/>
      <c r="J5" s="60"/>
      <c r="K5" s="60"/>
      <c r="L5" s="60"/>
      <c r="M5" s="60"/>
    </row>
    <row r="6" spans="1:13" ht="12.75">
      <c r="A6" s="11" t="s">
        <v>48</v>
      </c>
      <c r="B6" s="11" t="s">
        <v>1</v>
      </c>
      <c r="C6" s="11" t="s">
        <v>16</v>
      </c>
      <c r="D6" s="11" t="s">
        <v>2</v>
      </c>
      <c r="E6" s="11" t="s">
        <v>3</v>
      </c>
      <c r="F6" s="57" t="s">
        <v>3</v>
      </c>
      <c r="G6" s="11" t="s">
        <v>5</v>
      </c>
      <c r="H6" s="60"/>
      <c r="I6" s="60"/>
      <c r="J6" s="60"/>
      <c r="K6" s="60"/>
      <c r="L6" s="60"/>
      <c r="M6" s="60"/>
    </row>
    <row r="7" spans="1:13" ht="13.5" thickBot="1">
      <c r="A7" s="12"/>
      <c r="B7" s="12"/>
      <c r="C7" s="12"/>
      <c r="D7" s="12"/>
      <c r="E7" s="12"/>
      <c r="F7" s="58"/>
      <c r="G7" s="12"/>
      <c r="H7" s="60"/>
      <c r="I7" s="60"/>
      <c r="J7" s="60"/>
      <c r="K7" s="60"/>
      <c r="L7" s="60"/>
      <c r="M7" s="60"/>
    </row>
    <row r="8" spans="1:13" ht="12.75">
      <c r="A8" s="73" t="s">
        <v>51</v>
      </c>
      <c r="B8" s="76">
        <v>637012</v>
      </c>
      <c r="C8" s="74">
        <v>45</v>
      </c>
      <c r="D8" s="18" t="s">
        <v>85</v>
      </c>
      <c r="E8" s="75"/>
      <c r="F8" s="68">
        <v>15601409.04</v>
      </c>
      <c r="G8" s="68">
        <f aca="true" t="shared" si="0" ref="G8:G29">SUM(E8:F8)</f>
        <v>15601409.04</v>
      </c>
      <c r="H8" s="60"/>
      <c r="I8" s="60"/>
      <c r="J8" s="60"/>
      <c r="K8" s="60"/>
      <c r="L8" s="60"/>
      <c r="M8" s="60"/>
    </row>
    <row r="9" spans="1:13" s="10" customFormat="1" ht="12.75">
      <c r="A9" s="77" t="s">
        <v>51</v>
      </c>
      <c r="B9" s="13">
        <v>637</v>
      </c>
      <c r="C9" s="65">
        <v>45</v>
      </c>
      <c r="D9" s="19" t="s">
        <v>52</v>
      </c>
      <c r="E9" s="66">
        <f aca="true" t="shared" si="1" ref="E9:F11">SUM(E8)</f>
        <v>0</v>
      </c>
      <c r="F9" s="23">
        <f t="shared" si="1"/>
        <v>15601409.04</v>
      </c>
      <c r="G9" s="23">
        <f t="shared" si="0"/>
        <v>15601409.04</v>
      </c>
      <c r="H9" s="61"/>
      <c r="I9" s="61"/>
      <c r="J9" s="61"/>
      <c r="K9" s="61"/>
      <c r="L9" s="61"/>
      <c r="M9" s="61"/>
    </row>
    <row r="10" spans="1:7" s="62" customFormat="1" ht="12.75">
      <c r="A10" s="85" t="s">
        <v>51</v>
      </c>
      <c r="B10" s="40">
        <v>630</v>
      </c>
      <c r="C10" s="51">
        <v>45</v>
      </c>
      <c r="D10" s="42" t="s">
        <v>53</v>
      </c>
      <c r="E10" s="86">
        <f t="shared" si="1"/>
        <v>0</v>
      </c>
      <c r="F10" s="43">
        <f t="shared" si="1"/>
        <v>15601409.04</v>
      </c>
      <c r="G10" s="43">
        <f t="shared" si="0"/>
        <v>15601409.04</v>
      </c>
    </row>
    <row r="11" spans="1:7" s="34" customFormat="1" ht="13.5" thickBot="1">
      <c r="A11" s="87" t="s">
        <v>51</v>
      </c>
      <c r="B11" s="46">
        <v>600</v>
      </c>
      <c r="C11" s="88">
        <v>45</v>
      </c>
      <c r="D11" s="48" t="s">
        <v>54</v>
      </c>
      <c r="E11" s="89">
        <f t="shared" si="1"/>
        <v>0</v>
      </c>
      <c r="F11" s="49">
        <f t="shared" si="1"/>
        <v>15601409.04</v>
      </c>
      <c r="G11" s="49">
        <f t="shared" si="0"/>
        <v>15601409.04</v>
      </c>
    </row>
    <row r="12" spans="1:7" s="61" customFormat="1" ht="12.75">
      <c r="A12" s="77" t="s">
        <v>49</v>
      </c>
      <c r="B12" s="13">
        <v>611</v>
      </c>
      <c r="C12" s="65">
        <v>45</v>
      </c>
      <c r="D12" s="97" t="s">
        <v>55</v>
      </c>
      <c r="E12" s="28"/>
      <c r="F12" s="66">
        <v>8510892</v>
      </c>
      <c r="G12" s="68">
        <f t="shared" si="0"/>
        <v>8510892</v>
      </c>
    </row>
    <row r="13" spans="1:7" s="61" customFormat="1" ht="12.75">
      <c r="A13" s="77" t="s">
        <v>49</v>
      </c>
      <c r="B13" s="13">
        <v>612</v>
      </c>
      <c r="C13" s="65">
        <v>45</v>
      </c>
      <c r="D13" s="97" t="s">
        <v>56</v>
      </c>
      <c r="E13" s="19"/>
      <c r="F13" s="66">
        <v>4759072</v>
      </c>
      <c r="G13" s="23">
        <f t="shared" si="0"/>
        <v>4759072</v>
      </c>
    </row>
    <row r="14" spans="1:13" s="10" customFormat="1" ht="12.75">
      <c r="A14" s="77" t="s">
        <v>49</v>
      </c>
      <c r="B14" s="13">
        <v>614</v>
      </c>
      <c r="C14" s="65">
        <v>45</v>
      </c>
      <c r="D14" s="97" t="s">
        <v>57</v>
      </c>
      <c r="E14" s="19"/>
      <c r="F14" s="66">
        <v>2691110</v>
      </c>
      <c r="G14" s="23">
        <f t="shared" si="0"/>
        <v>2691110</v>
      </c>
      <c r="H14" s="61"/>
      <c r="I14" s="61"/>
      <c r="J14" s="61"/>
      <c r="K14" s="61"/>
      <c r="L14" s="61"/>
      <c r="M14" s="61"/>
    </row>
    <row r="15" spans="1:13" s="10" customFormat="1" ht="12.75">
      <c r="A15" s="77" t="s">
        <v>49</v>
      </c>
      <c r="B15" s="13">
        <v>610</v>
      </c>
      <c r="C15" s="65">
        <v>45</v>
      </c>
      <c r="D15" s="97" t="s">
        <v>58</v>
      </c>
      <c r="E15" s="19"/>
      <c r="F15" s="66">
        <f>SUM(F12:F14)</f>
        <v>15961074</v>
      </c>
      <c r="G15" s="23">
        <f t="shared" si="0"/>
        <v>15961074</v>
      </c>
      <c r="H15" s="61"/>
      <c r="I15" s="61"/>
      <c r="J15" s="61"/>
      <c r="K15" s="61"/>
      <c r="L15" s="61"/>
      <c r="M15" s="61"/>
    </row>
    <row r="16" spans="1:13" s="10" customFormat="1" ht="12.75">
      <c r="A16" s="77" t="s">
        <v>49</v>
      </c>
      <c r="B16" s="13">
        <v>621</v>
      </c>
      <c r="C16" s="65">
        <v>45</v>
      </c>
      <c r="D16" s="97" t="s">
        <v>59</v>
      </c>
      <c r="E16" s="19"/>
      <c r="F16" s="66">
        <v>582409</v>
      </c>
      <c r="G16" s="23">
        <f t="shared" si="0"/>
        <v>582409</v>
      </c>
      <c r="H16" s="61"/>
      <c r="I16" s="61"/>
      <c r="J16" s="61"/>
      <c r="K16" s="61"/>
      <c r="L16" s="61"/>
      <c r="M16" s="61"/>
    </row>
    <row r="17" spans="1:13" s="10" customFormat="1" ht="12.75">
      <c r="A17" s="77" t="s">
        <v>49</v>
      </c>
      <c r="B17" s="13">
        <v>622</v>
      </c>
      <c r="C17" s="65">
        <v>45</v>
      </c>
      <c r="D17" s="97" t="s">
        <v>60</v>
      </c>
      <c r="E17" s="19"/>
      <c r="F17" s="66">
        <v>549149</v>
      </c>
      <c r="G17" s="23">
        <f t="shared" si="0"/>
        <v>549149</v>
      </c>
      <c r="H17" s="61"/>
      <c r="I17" s="61"/>
      <c r="J17" s="61"/>
      <c r="K17" s="61"/>
      <c r="L17" s="61"/>
      <c r="M17" s="61"/>
    </row>
    <row r="18" spans="1:13" s="10" customFormat="1" ht="12.75">
      <c r="A18" s="77" t="s">
        <v>49</v>
      </c>
      <c r="B18" s="13">
        <v>623</v>
      </c>
      <c r="C18" s="65">
        <v>45</v>
      </c>
      <c r="D18" s="97" t="s">
        <v>61</v>
      </c>
      <c r="E18" s="19"/>
      <c r="F18" s="66">
        <v>460132</v>
      </c>
      <c r="G18" s="23">
        <f t="shared" si="0"/>
        <v>460132</v>
      </c>
      <c r="H18" s="61"/>
      <c r="I18" s="61"/>
      <c r="J18" s="61"/>
      <c r="K18" s="61"/>
      <c r="L18" s="61"/>
      <c r="M18" s="61"/>
    </row>
    <row r="19" spans="1:13" s="10" customFormat="1" ht="12.75">
      <c r="A19" s="77" t="s">
        <v>49</v>
      </c>
      <c r="B19" s="13">
        <v>625</v>
      </c>
      <c r="C19" s="65">
        <v>45</v>
      </c>
      <c r="D19" s="97" t="s">
        <v>62</v>
      </c>
      <c r="E19" s="19"/>
      <c r="F19" s="66">
        <v>3773133</v>
      </c>
      <c r="G19" s="23">
        <f t="shared" si="0"/>
        <v>3773133</v>
      </c>
      <c r="H19" s="61"/>
      <c r="I19" s="61"/>
      <c r="J19" s="61"/>
      <c r="K19" s="61"/>
      <c r="L19" s="61"/>
      <c r="M19" s="61"/>
    </row>
    <row r="20" spans="1:13" s="10" customFormat="1" ht="12.75">
      <c r="A20" s="77" t="s">
        <v>49</v>
      </c>
      <c r="B20" s="13">
        <v>627</v>
      </c>
      <c r="C20" s="65">
        <v>45</v>
      </c>
      <c r="D20" s="97" t="s">
        <v>63</v>
      </c>
      <c r="E20" s="19"/>
      <c r="F20" s="66">
        <v>311000</v>
      </c>
      <c r="G20" s="23">
        <f t="shared" si="0"/>
        <v>311000</v>
      </c>
      <c r="H20" s="61"/>
      <c r="I20" s="61"/>
      <c r="J20" s="61"/>
      <c r="K20" s="61"/>
      <c r="L20" s="61"/>
      <c r="M20" s="61"/>
    </row>
    <row r="21" spans="1:13" s="10" customFormat="1" ht="12.75">
      <c r="A21" s="77" t="s">
        <v>49</v>
      </c>
      <c r="B21" s="13">
        <v>620</v>
      </c>
      <c r="C21" s="65">
        <v>45</v>
      </c>
      <c r="D21" s="97" t="s">
        <v>64</v>
      </c>
      <c r="E21" s="19"/>
      <c r="F21" s="66">
        <f>SUM(F16:F20)</f>
        <v>5675823</v>
      </c>
      <c r="G21" s="23">
        <f t="shared" si="0"/>
        <v>5675823</v>
      </c>
      <c r="H21" s="61"/>
      <c r="I21" s="61"/>
      <c r="J21" s="61"/>
      <c r="K21" s="61"/>
      <c r="L21" s="61"/>
      <c r="M21" s="61"/>
    </row>
    <row r="22" spans="1:13" s="10" customFormat="1" ht="12.75">
      <c r="A22" s="77" t="s">
        <v>49</v>
      </c>
      <c r="B22" s="13">
        <v>631</v>
      </c>
      <c r="C22" s="65">
        <v>45</v>
      </c>
      <c r="D22" s="97" t="s">
        <v>65</v>
      </c>
      <c r="E22" s="19"/>
      <c r="F22" s="66">
        <v>294244.94</v>
      </c>
      <c r="G22" s="23">
        <f t="shared" si="0"/>
        <v>294244.94</v>
      </c>
      <c r="H22" s="61"/>
      <c r="I22" s="61"/>
      <c r="J22" s="61"/>
      <c r="K22" s="61"/>
      <c r="L22" s="61"/>
      <c r="M22" s="61"/>
    </row>
    <row r="23" spans="1:13" s="10" customFormat="1" ht="12.75">
      <c r="A23" s="77" t="s">
        <v>49</v>
      </c>
      <c r="B23" s="13">
        <v>632</v>
      </c>
      <c r="C23" s="65">
        <v>45</v>
      </c>
      <c r="D23" s="97" t="s">
        <v>66</v>
      </c>
      <c r="E23" s="19"/>
      <c r="F23" s="66">
        <v>1821950.15</v>
      </c>
      <c r="G23" s="23">
        <f t="shared" si="0"/>
        <v>1821950.15</v>
      </c>
      <c r="H23" s="61"/>
      <c r="I23" s="61"/>
      <c r="J23" s="61"/>
      <c r="K23" s="61"/>
      <c r="L23" s="61"/>
      <c r="M23" s="61"/>
    </row>
    <row r="24" spans="1:13" s="10" customFormat="1" ht="12.75">
      <c r="A24" s="77" t="s">
        <v>49</v>
      </c>
      <c r="B24" s="13">
        <v>633</v>
      </c>
      <c r="C24" s="65">
        <v>45</v>
      </c>
      <c r="D24" s="97" t="s">
        <v>67</v>
      </c>
      <c r="E24" s="19"/>
      <c r="F24" s="66">
        <v>1715985.41</v>
      </c>
      <c r="G24" s="23">
        <f t="shared" si="0"/>
        <v>1715985.41</v>
      </c>
      <c r="H24" s="61"/>
      <c r="I24" s="61"/>
      <c r="J24" s="61"/>
      <c r="K24" s="61"/>
      <c r="L24" s="61"/>
      <c r="M24" s="61"/>
    </row>
    <row r="25" spans="1:13" s="10" customFormat="1" ht="12.75">
      <c r="A25" s="77" t="s">
        <v>49</v>
      </c>
      <c r="B25" s="13">
        <v>634</v>
      </c>
      <c r="C25" s="65">
        <v>45</v>
      </c>
      <c r="D25" s="97" t="s">
        <v>68</v>
      </c>
      <c r="E25" s="116"/>
      <c r="F25" s="66">
        <v>740415.5</v>
      </c>
      <c r="G25" s="23">
        <f t="shared" si="0"/>
        <v>740415.5</v>
      </c>
      <c r="H25" s="61"/>
      <c r="I25" s="61"/>
      <c r="J25" s="61"/>
      <c r="K25" s="61"/>
      <c r="L25" s="61"/>
      <c r="M25" s="61"/>
    </row>
    <row r="26" spans="1:13" s="10" customFormat="1" ht="12.75">
      <c r="A26" s="77" t="s">
        <v>49</v>
      </c>
      <c r="B26" s="13">
        <v>635</v>
      </c>
      <c r="C26" s="65">
        <v>45</v>
      </c>
      <c r="D26" s="97" t="s">
        <v>69</v>
      </c>
      <c r="E26" s="21"/>
      <c r="F26" s="66">
        <v>1353876.91</v>
      </c>
      <c r="G26" s="23">
        <f t="shared" si="0"/>
        <v>1353876.91</v>
      </c>
      <c r="H26" s="61"/>
      <c r="I26" s="61"/>
      <c r="J26" s="61"/>
      <c r="K26" s="61"/>
      <c r="L26" s="61"/>
      <c r="M26" s="61"/>
    </row>
    <row r="27" spans="1:13" s="10" customFormat="1" ht="12.75">
      <c r="A27" s="77" t="s">
        <v>49</v>
      </c>
      <c r="B27" s="13">
        <v>636</v>
      </c>
      <c r="C27" s="65">
        <v>45</v>
      </c>
      <c r="D27" s="97" t="s">
        <v>70</v>
      </c>
      <c r="E27" s="20"/>
      <c r="F27" s="66">
        <v>30699.36</v>
      </c>
      <c r="G27" s="23">
        <f t="shared" si="0"/>
        <v>30699.36</v>
      </c>
      <c r="H27" s="61"/>
      <c r="I27" s="61"/>
      <c r="J27" s="61"/>
      <c r="K27" s="61"/>
      <c r="L27" s="61"/>
      <c r="M27" s="61"/>
    </row>
    <row r="28" spans="1:13" s="10" customFormat="1" ht="12.75">
      <c r="A28" s="77" t="s">
        <v>49</v>
      </c>
      <c r="B28" s="13">
        <v>637</v>
      </c>
      <c r="C28" s="65">
        <v>45</v>
      </c>
      <c r="D28" s="97" t="s">
        <v>52</v>
      </c>
      <c r="E28" s="23">
        <v>6975000</v>
      </c>
      <c r="F28" s="66">
        <v>6556962.57</v>
      </c>
      <c r="G28" s="23">
        <f t="shared" si="0"/>
        <v>13531962.57</v>
      </c>
      <c r="H28" s="61"/>
      <c r="I28" s="61"/>
      <c r="J28" s="61"/>
      <c r="K28" s="61"/>
      <c r="L28" s="61"/>
      <c r="M28" s="61"/>
    </row>
    <row r="29" spans="1:13" s="52" customFormat="1" ht="13.5" thickBot="1">
      <c r="A29" s="82" t="s">
        <v>49</v>
      </c>
      <c r="B29" s="53">
        <v>630</v>
      </c>
      <c r="C29" s="83">
        <v>45</v>
      </c>
      <c r="D29" s="122" t="s">
        <v>53</v>
      </c>
      <c r="E29" s="56">
        <f>SUM(E22:E28)</f>
        <v>6975000</v>
      </c>
      <c r="F29" s="118">
        <f>SUM(F22:F28)</f>
        <v>12514134.84</v>
      </c>
      <c r="G29" s="43">
        <f t="shared" si="0"/>
        <v>19489134.84</v>
      </c>
      <c r="H29" s="62"/>
      <c r="I29" s="62"/>
      <c r="J29" s="62"/>
      <c r="K29" s="62"/>
      <c r="L29" s="62"/>
      <c r="M29" s="62"/>
    </row>
    <row r="30" spans="1:13" s="90" customFormat="1" ht="13.5" thickBot="1">
      <c r="A30" s="71" t="s">
        <v>49</v>
      </c>
      <c r="B30" s="14">
        <v>641006</v>
      </c>
      <c r="C30" s="64">
        <v>45</v>
      </c>
      <c r="D30" s="20" t="s">
        <v>74</v>
      </c>
      <c r="E30" s="67"/>
      <c r="F30" s="68"/>
      <c r="G30" s="68"/>
      <c r="H30" s="34"/>
      <c r="I30" s="34"/>
      <c r="J30" s="34"/>
      <c r="K30" s="34"/>
      <c r="L30" s="34"/>
      <c r="M30" s="34"/>
    </row>
    <row r="31" spans="1:13" ht="12.75">
      <c r="A31" s="77" t="s">
        <v>49</v>
      </c>
      <c r="B31" s="13">
        <v>641</v>
      </c>
      <c r="C31" s="65">
        <v>45</v>
      </c>
      <c r="D31" s="19" t="s">
        <v>41</v>
      </c>
      <c r="E31" s="66">
        <f>SUM(E30)</f>
        <v>0</v>
      </c>
      <c r="F31" s="23">
        <f>SUM(F30)</f>
        <v>0</v>
      </c>
      <c r="G31" s="23">
        <f>SUM(E31:F31)</f>
        <v>0</v>
      </c>
      <c r="H31" s="60"/>
      <c r="I31" s="60"/>
      <c r="J31" s="60"/>
      <c r="K31" s="60"/>
      <c r="L31" s="60"/>
      <c r="M31" s="60"/>
    </row>
    <row r="32" spans="1:13" s="10" customFormat="1" ht="13.5" thickBot="1">
      <c r="A32" s="82" t="s">
        <v>49</v>
      </c>
      <c r="B32" s="53">
        <v>640</v>
      </c>
      <c r="C32" s="83">
        <v>45</v>
      </c>
      <c r="D32" s="55" t="s">
        <v>26</v>
      </c>
      <c r="E32" s="84">
        <f>SUM(E31)</f>
        <v>0</v>
      </c>
      <c r="F32" s="56">
        <f>SUM(F31)</f>
        <v>0</v>
      </c>
      <c r="G32" s="56">
        <f>SUM(E32:F32)</f>
        <v>0</v>
      </c>
      <c r="H32" s="61"/>
      <c r="I32" s="61"/>
      <c r="J32" s="61"/>
      <c r="K32" s="61"/>
      <c r="L32" s="61"/>
      <c r="M32" s="61"/>
    </row>
    <row r="33" spans="8:13" s="6" customFormat="1" ht="12.75">
      <c r="H33" s="62"/>
      <c r="I33" s="62"/>
      <c r="J33" s="62"/>
      <c r="K33" s="62"/>
      <c r="L33" s="62"/>
      <c r="M33" s="62"/>
    </row>
    <row r="34" spans="8:13" ht="12.75">
      <c r="H34" s="60"/>
      <c r="I34" s="60"/>
      <c r="J34" s="60"/>
      <c r="K34" s="60"/>
      <c r="L34" s="60"/>
      <c r="M34" s="60"/>
    </row>
    <row r="35" spans="8:13" ht="12.75">
      <c r="H35" s="60"/>
      <c r="I35" s="60"/>
      <c r="J35" s="60"/>
      <c r="K35" s="60"/>
      <c r="L35" s="60"/>
      <c r="M35" s="60"/>
    </row>
    <row r="36" spans="8:13" ht="12.75">
      <c r="H36" s="60"/>
      <c r="I36" s="60"/>
      <c r="J36" s="60"/>
      <c r="K36" s="60"/>
      <c r="L36" s="60"/>
      <c r="M36" s="60"/>
    </row>
    <row r="37" spans="8:13" ht="12.75">
      <c r="H37" s="60"/>
      <c r="I37" s="60"/>
      <c r="J37" s="60"/>
      <c r="K37" s="60"/>
      <c r="L37" s="60"/>
      <c r="M37" s="60"/>
    </row>
    <row r="38" spans="7:13" ht="12.75">
      <c r="G38" s="119" t="s">
        <v>110</v>
      </c>
      <c r="H38" s="60"/>
      <c r="I38" s="60"/>
      <c r="J38" s="60"/>
      <c r="K38" s="60"/>
      <c r="L38" s="60"/>
      <c r="M38" s="60"/>
    </row>
    <row r="39" spans="7:13" ht="12.75">
      <c r="G39" s="119" t="s">
        <v>109</v>
      </c>
      <c r="H39" s="60"/>
      <c r="I39" s="60"/>
      <c r="J39" s="60"/>
      <c r="K39" s="60"/>
      <c r="L39" s="60"/>
      <c r="M39" s="60"/>
    </row>
    <row r="40" spans="7:13" ht="13.5" thickBot="1">
      <c r="G40" s="119" t="s">
        <v>106</v>
      </c>
      <c r="H40" s="60"/>
      <c r="I40" s="60"/>
      <c r="J40" s="60"/>
      <c r="K40" s="60"/>
      <c r="L40" s="60"/>
      <c r="M40" s="60"/>
    </row>
    <row r="41" spans="1:13" ht="12.75">
      <c r="A41" s="69"/>
      <c r="B41" s="18"/>
      <c r="C41" s="18"/>
      <c r="D41" s="18"/>
      <c r="E41" s="18"/>
      <c r="F41" s="18"/>
      <c r="G41" s="18"/>
      <c r="H41" s="60"/>
      <c r="I41" s="60"/>
      <c r="J41" s="60"/>
      <c r="K41" s="60"/>
      <c r="L41" s="60"/>
      <c r="M41" s="60"/>
    </row>
    <row r="42" spans="1:13" s="10" customFormat="1" ht="12.75">
      <c r="A42" s="11" t="s">
        <v>47</v>
      </c>
      <c r="B42" s="11" t="s">
        <v>0</v>
      </c>
      <c r="C42" s="11" t="s">
        <v>15</v>
      </c>
      <c r="D42" s="11" t="s">
        <v>18</v>
      </c>
      <c r="E42" s="11" t="s">
        <v>31</v>
      </c>
      <c r="F42" s="11" t="s">
        <v>4</v>
      </c>
      <c r="G42" s="11" t="s">
        <v>100</v>
      </c>
      <c r="H42" s="61"/>
      <c r="I42" s="61"/>
      <c r="J42" s="61"/>
      <c r="K42" s="61"/>
      <c r="L42" s="61"/>
      <c r="M42" s="61"/>
    </row>
    <row r="43" spans="1:13" ht="12.75">
      <c r="A43" s="11" t="s">
        <v>48</v>
      </c>
      <c r="B43" s="11" t="s">
        <v>1</v>
      </c>
      <c r="C43" s="11" t="s">
        <v>16</v>
      </c>
      <c r="D43" s="11" t="s">
        <v>2</v>
      </c>
      <c r="E43" s="11" t="s">
        <v>3</v>
      </c>
      <c r="F43" s="11" t="s">
        <v>3</v>
      </c>
      <c r="G43" s="11" t="s">
        <v>5</v>
      </c>
      <c r="H43" s="60"/>
      <c r="I43" s="60"/>
      <c r="J43" s="60"/>
      <c r="K43" s="60"/>
      <c r="L43" s="60"/>
      <c r="M43" s="60"/>
    </row>
    <row r="44" spans="1:13" s="10" customFormat="1" ht="13.5" thickBot="1">
      <c r="A44" s="12"/>
      <c r="B44" s="12"/>
      <c r="C44" s="12"/>
      <c r="D44" s="12"/>
      <c r="E44" s="12"/>
      <c r="F44" s="12"/>
      <c r="G44" s="12"/>
      <c r="H44" s="61"/>
      <c r="I44" s="61"/>
      <c r="J44" s="61"/>
      <c r="K44" s="61"/>
      <c r="L44" s="61"/>
      <c r="M44" s="61"/>
    </row>
    <row r="45" spans="1:13" s="52" customFormat="1" ht="12.75">
      <c r="A45" s="71" t="s">
        <v>49</v>
      </c>
      <c r="B45" s="14">
        <v>642013</v>
      </c>
      <c r="C45" s="64">
        <v>45</v>
      </c>
      <c r="D45" s="20" t="s">
        <v>104</v>
      </c>
      <c r="E45" s="67"/>
      <c r="F45" s="68">
        <v>61460</v>
      </c>
      <c r="G45" s="68"/>
      <c r="H45" s="62"/>
      <c r="I45" s="62"/>
      <c r="J45" s="62"/>
      <c r="K45" s="62"/>
      <c r="L45" s="62"/>
      <c r="M45" s="62"/>
    </row>
    <row r="46" spans="1:13" s="90" customFormat="1" ht="13.5" thickBot="1">
      <c r="A46" s="77" t="s">
        <v>49</v>
      </c>
      <c r="B46" s="13">
        <v>642</v>
      </c>
      <c r="C46" s="65">
        <v>45</v>
      </c>
      <c r="D46" s="19" t="s">
        <v>105</v>
      </c>
      <c r="E46" s="66">
        <f>SUM(E45)</f>
        <v>0</v>
      </c>
      <c r="F46" s="23">
        <f>SUM(F45)</f>
        <v>61460</v>
      </c>
      <c r="G46" s="23"/>
      <c r="H46" s="34"/>
      <c r="I46" s="34"/>
      <c r="J46" s="34"/>
      <c r="K46" s="34"/>
      <c r="L46" s="34"/>
      <c r="M46" s="34"/>
    </row>
    <row r="47" spans="1:13" ht="13.5" thickBot="1">
      <c r="A47" s="82" t="s">
        <v>49</v>
      </c>
      <c r="B47" s="53">
        <v>640</v>
      </c>
      <c r="C47" s="83">
        <v>45</v>
      </c>
      <c r="D47" s="55" t="s">
        <v>26</v>
      </c>
      <c r="E47" s="84">
        <f>SUM(E46)</f>
        <v>0</v>
      </c>
      <c r="F47" s="56">
        <f>SUM(F46)</f>
        <v>61460</v>
      </c>
      <c r="G47" s="56">
        <f aca="true" t="shared" si="2" ref="G47:G70">SUM(E47:F47)</f>
        <v>61460</v>
      </c>
      <c r="H47" s="60"/>
      <c r="I47" s="60"/>
      <c r="J47" s="60"/>
      <c r="K47" s="60"/>
      <c r="L47" s="60"/>
      <c r="M47" s="60"/>
    </row>
    <row r="48" spans="1:13" s="10" customFormat="1" ht="13.5" thickBot="1">
      <c r="A48" s="87" t="s">
        <v>49</v>
      </c>
      <c r="B48" s="46">
        <v>600</v>
      </c>
      <c r="C48" s="88">
        <v>45</v>
      </c>
      <c r="D48" s="48" t="s">
        <v>73</v>
      </c>
      <c r="E48" s="96">
        <f>SUM(E15+E21+E29+E47)</f>
        <v>6975000</v>
      </c>
      <c r="F48" s="96">
        <f>SUM(F15+F21+F29+F47)</f>
        <v>34212491.84</v>
      </c>
      <c r="G48" s="49">
        <f t="shared" si="2"/>
        <v>41187491.84</v>
      </c>
      <c r="H48" s="61"/>
      <c r="I48" s="61"/>
      <c r="J48" s="61"/>
      <c r="K48" s="61"/>
      <c r="L48" s="61"/>
      <c r="M48" s="61"/>
    </row>
    <row r="49" spans="1:13" ht="12.75">
      <c r="A49" s="71" t="s">
        <v>49</v>
      </c>
      <c r="B49" s="14">
        <v>711003</v>
      </c>
      <c r="C49" s="64">
        <v>45</v>
      </c>
      <c r="D49" s="20" t="s">
        <v>75</v>
      </c>
      <c r="E49" s="68"/>
      <c r="F49" s="67">
        <v>7622242.56</v>
      </c>
      <c r="G49" s="25">
        <f t="shared" si="2"/>
        <v>7622242.56</v>
      </c>
      <c r="H49" s="60"/>
      <c r="I49" s="60"/>
      <c r="J49" s="60"/>
      <c r="K49" s="60"/>
      <c r="L49" s="60"/>
      <c r="M49" s="60"/>
    </row>
    <row r="50" spans="1:13" ht="12.75">
      <c r="A50" s="77" t="s">
        <v>49</v>
      </c>
      <c r="B50" s="13">
        <v>711</v>
      </c>
      <c r="C50" s="65">
        <v>45</v>
      </c>
      <c r="D50" s="19" t="s">
        <v>76</v>
      </c>
      <c r="E50" s="23">
        <f>SUM(E49)</f>
        <v>0</v>
      </c>
      <c r="F50" s="66">
        <f>SUM(F49)</f>
        <v>7622242.56</v>
      </c>
      <c r="G50" s="23">
        <f t="shared" si="2"/>
        <v>7622242.56</v>
      </c>
      <c r="H50" s="60"/>
      <c r="I50" s="60"/>
      <c r="J50" s="60"/>
      <c r="K50" s="60"/>
      <c r="L50" s="60"/>
      <c r="M50" s="60"/>
    </row>
    <row r="51" spans="1:13" s="10" customFormat="1" ht="12.75">
      <c r="A51" s="71" t="s">
        <v>49</v>
      </c>
      <c r="B51" s="14">
        <v>713001</v>
      </c>
      <c r="C51" s="64">
        <v>45</v>
      </c>
      <c r="D51" s="135" t="s">
        <v>122</v>
      </c>
      <c r="E51" s="23"/>
      <c r="F51" s="136">
        <v>49920.5</v>
      </c>
      <c r="G51" s="25">
        <f t="shared" si="2"/>
        <v>49920.5</v>
      </c>
      <c r="H51" s="61"/>
      <c r="I51" s="61"/>
      <c r="J51" s="61"/>
      <c r="K51" s="61"/>
      <c r="L51" s="61"/>
      <c r="M51" s="61"/>
    </row>
    <row r="52" spans="1:13" s="10" customFormat="1" ht="12.75">
      <c r="A52" s="71" t="s">
        <v>49</v>
      </c>
      <c r="B52" s="14">
        <v>713002</v>
      </c>
      <c r="C52" s="64">
        <v>45</v>
      </c>
      <c r="D52" s="20" t="s">
        <v>77</v>
      </c>
      <c r="E52" s="25"/>
      <c r="F52" s="67">
        <v>2544018.9</v>
      </c>
      <c r="G52" s="25">
        <f t="shared" si="2"/>
        <v>2544018.9</v>
      </c>
      <c r="H52" s="61"/>
      <c r="I52" s="61"/>
      <c r="J52" s="61"/>
      <c r="K52" s="61"/>
      <c r="L52" s="61"/>
      <c r="M52" s="61"/>
    </row>
    <row r="53" spans="1:13" ht="12.75">
      <c r="A53" s="71" t="s">
        <v>49</v>
      </c>
      <c r="B53" s="14">
        <v>713004</v>
      </c>
      <c r="C53" s="64">
        <v>45</v>
      </c>
      <c r="D53" s="20" t="s">
        <v>113</v>
      </c>
      <c r="E53" s="25"/>
      <c r="F53" s="67">
        <v>639679.5</v>
      </c>
      <c r="G53" s="23">
        <f t="shared" si="2"/>
        <v>639679.5</v>
      </c>
      <c r="H53" s="60"/>
      <c r="I53" s="60"/>
      <c r="J53" s="60"/>
      <c r="K53" s="60"/>
      <c r="L53" s="60"/>
      <c r="M53" s="60"/>
    </row>
    <row r="54" spans="1:7" s="61" customFormat="1" ht="12.75">
      <c r="A54" s="77" t="s">
        <v>49</v>
      </c>
      <c r="B54" s="13">
        <v>713</v>
      </c>
      <c r="C54" s="65">
        <v>45</v>
      </c>
      <c r="D54" s="19" t="s">
        <v>78</v>
      </c>
      <c r="E54" s="23">
        <f>SUM(E51:E53)</f>
        <v>0</v>
      </c>
      <c r="F54" s="23">
        <f>SUM(F51:F53)</f>
        <v>3233618.9</v>
      </c>
      <c r="G54" s="23">
        <f t="shared" si="2"/>
        <v>3233618.9</v>
      </c>
    </row>
    <row r="55" spans="1:7" s="62" customFormat="1" ht="12.75">
      <c r="A55" s="71" t="s">
        <v>49</v>
      </c>
      <c r="B55" s="14">
        <v>714001</v>
      </c>
      <c r="C55" s="64">
        <v>45</v>
      </c>
      <c r="D55" s="20" t="s">
        <v>114</v>
      </c>
      <c r="E55" s="25"/>
      <c r="F55" s="67">
        <v>1278909</v>
      </c>
      <c r="G55" s="25">
        <f t="shared" si="2"/>
        <v>1278909</v>
      </c>
    </row>
    <row r="56" spans="1:7" s="62" customFormat="1" ht="12.75">
      <c r="A56" s="77" t="s">
        <v>49</v>
      </c>
      <c r="B56" s="13">
        <v>714</v>
      </c>
      <c r="C56" s="65">
        <v>45</v>
      </c>
      <c r="D56" s="19" t="s">
        <v>115</v>
      </c>
      <c r="E56" s="23">
        <f>SUM(E55)</f>
        <v>0</v>
      </c>
      <c r="F56" s="23">
        <f>SUM(F55)</f>
        <v>1278909</v>
      </c>
      <c r="G56" s="23">
        <f t="shared" si="2"/>
        <v>1278909</v>
      </c>
    </row>
    <row r="57" spans="1:7" s="62" customFormat="1" ht="12.75">
      <c r="A57" s="71" t="s">
        <v>49</v>
      </c>
      <c r="B57" s="137">
        <v>718002</v>
      </c>
      <c r="C57" s="64">
        <v>45</v>
      </c>
      <c r="D57" s="135" t="s">
        <v>123</v>
      </c>
      <c r="E57" s="23"/>
      <c r="F57" s="138">
        <v>1856.4</v>
      </c>
      <c r="G57" s="25">
        <f t="shared" si="2"/>
        <v>1856.4</v>
      </c>
    </row>
    <row r="58" spans="1:7" s="34" customFormat="1" ht="12.75">
      <c r="A58" s="77" t="s">
        <v>49</v>
      </c>
      <c r="B58" s="13">
        <v>718</v>
      </c>
      <c r="C58" s="65">
        <v>45</v>
      </c>
      <c r="D58" s="19" t="s">
        <v>124</v>
      </c>
      <c r="E58" s="23">
        <f>SUM(E57)</f>
        <v>0</v>
      </c>
      <c r="F58" s="23">
        <f>SUM(F57)</f>
        <v>1856.4</v>
      </c>
      <c r="G58" s="23">
        <f t="shared" si="2"/>
        <v>1856.4</v>
      </c>
    </row>
    <row r="59" spans="1:7" s="60" customFormat="1" ht="12.75">
      <c r="A59" s="85" t="s">
        <v>49</v>
      </c>
      <c r="B59" s="40">
        <v>710</v>
      </c>
      <c r="C59" s="51">
        <v>45</v>
      </c>
      <c r="D59" s="42" t="s">
        <v>71</v>
      </c>
      <c r="E59" s="43">
        <f>SUM(E50+E54+E56)</f>
        <v>0</v>
      </c>
      <c r="F59" s="43">
        <f>SUM(F50+F54+F56+F58)</f>
        <v>12136626.86</v>
      </c>
      <c r="G59" s="43">
        <f t="shared" si="2"/>
        <v>12136626.86</v>
      </c>
    </row>
    <row r="60" spans="1:7" s="60" customFormat="1" ht="13.5" thickBot="1">
      <c r="A60" s="87" t="s">
        <v>49</v>
      </c>
      <c r="B60" s="46">
        <v>700</v>
      </c>
      <c r="C60" s="88">
        <v>45</v>
      </c>
      <c r="D60" s="48" t="s">
        <v>79</v>
      </c>
      <c r="E60" s="49">
        <f>SUM(E59)</f>
        <v>0</v>
      </c>
      <c r="F60" s="49">
        <f>SUM(F59)</f>
        <v>12136626.86</v>
      </c>
      <c r="G60" s="49">
        <f t="shared" si="2"/>
        <v>12136626.86</v>
      </c>
    </row>
    <row r="61" spans="1:7" s="61" customFormat="1" ht="12.75">
      <c r="A61" s="71" t="s">
        <v>49</v>
      </c>
      <c r="B61" s="14">
        <v>721006</v>
      </c>
      <c r="C61" s="64">
        <v>111</v>
      </c>
      <c r="D61" s="20" t="s">
        <v>80</v>
      </c>
      <c r="E61" s="67">
        <v>6005000</v>
      </c>
      <c r="F61" s="18"/>
      <c r="G61" s="25">
        <f t="shared" si="2"/>
        <v>6005000</v>
      </c>
    </row>
    <row r="62" spans="1:7" s="61" customFormat="1" ht="12.75">
      <c r="A62" s="71" t="s">
        <v>49</v>
      </c>
      <c r="B62" s="14">
        <v>722004</v>
      </c>
      <c r="C62" s="64">
        <v>111</v>
      </c>
      <c r="D62" s="20" t="s">
        <v>81</v>
      </c>
      <c r="E62" s="67">
        <v>640000</v>
      </c>
      <c r="F62" s="25"/>
      <c r="G62" s="25">
        <f t="shared" si="2"/>
        <v>640000</v>
      </c>
    </row>
    <row r="63" spans="1:7" s="62" customFormat="1" ht="12.75">
      <c r="A63" s="71" t="s">
        <v>49</v>
      </c>
      <c r="B63" s="14">
        <v>723002</v>
      </c>
      <c r="C63" s="64">
        <v>111</v>
      </c>
      <c r="D63" s="20" t="s">
        <v>116</v>
      </c>
      <c r="E63" s="67">
        <v>550000</v>
      </c>
      <c r="F63" s="25"/>
      <c r="G63" s="25">
        <f t="shared" si="2"/>
        <v>550000</v>
      </c>
    </row>
    <row r="64" spans="1:7" s="34" customFormat="1" ht="12.75">
      <c r="A64" s="85" t="s">
        <v>49</v>
      </c>
      <c r="B64" s="40">
        <v>720</v>
      </c>
      <c r="C64" s="51">
        <v>111</v>
      </c>
      <c r="D64" s="42" t="s">
        <v>82</v>
      </c>
      <c r="E64" s="86">
        <f>SUM(E61:E63)</f>
        <v>7195000</v>
      </c>
      <c r="F64" s="43">
        <f>SUM(F61:F63)</f>
        <v>0</v>
      </c>
      <c r="G64" s="43">
        <f t="shared" si="2"/>
        <v>7195000</v>
      </c>
    </row>
    <row r="65" spans="1:7" s="34" customFormat="1" ht="13.5" thickBot="1">
      <c r="A65" s="78" t="s">
        <v>49</v>
      </c>
      <c r="B65" s="79">
        <v>700</v>
      </c>
      <c r="C65" s="80">
        <v>111</v>
      </c>
      <c r="D65" s="22" t="s">
        <v>84</v>
      </c>
      <c r="E65" s="81">
        <f>SUM(E64)</f>
        <v>7195000</v>
      </c>
      <c r="F65" s="26">
        <f>SUM(F64)</f>
        <v>0</v>
      </c>
      <c r="G65" s="26">
        <f t="shared" si="2"/>
        <v>7195000</v>
      </c>
    </row>
    <row r="66" spans="1:8" s="60" customFormat="1" ht="13.5" thickBot="1">
      <c r="A66" s="91" t="s">
        <v>49</v>
      </c>
      <c r="B66" s="92">
        <v>700</v>
      </c>
      <c r="C66" s="93">
        <v>111</v>
      </c>
      <c r="D66" s="94" t="s">
        <v>72</v>
      </c>
      <c r="E66" s="95">
        <f>SUM(E60+E65)</f>
        <v>7195000</v>
      </c>
      <c r="F66" s="99">
        <f>SUM(F60+F65)</f>
        <v>12136626.86</v>
      </c>
      <c r="G66" s="96">
        <f t="shared" si="2"/>
        <v>19331626.86</v>
      </c>
      <c r="H66" s="67"/>
    </row>
    <row r="67" spans="1:7" s="60" customFormat="1" ht="12.75">
      <c r="A67" s="123" t="s">
        <v>49</v>
      </c>
      <c r="B67" s="76">
        <v>811003</v>
      </c>
      <c r="C67" s="69" t="s">
        <v>83</v>
      </c>
      <c r="D67" s="100" t="s">
        <v>86</v>
      </c>
      <c r="E67" s="67">
        <v>1448631000</v>
      </c>
      <c r="F67" s="68">
        <v>1510319000</v>
      </c>
      <c r="G67" s="68">
        <f t="shared" si="2"/>
        <v>2958950000</v>
      </c>
    </row>
    <row r="68" spans="1:7" s="60" customFormat="1" ht="12.75">
      <c r="A68" s="124" t="s">
        <v>49</v>
      </c>
      <c r="B68" s="14">
        <v>812001</v>
      </c>
      <c r="C68" s="17" t="s">
        <v>83</v>
      </c>
      <c r="D68" s="100" t="s">
        <v>87</v>
      </c>
      <c r="E68" s="67">
        <v>516136000</v>
      </c>
      <c r="F68" s="25">
        <v>569155000</v>
      </c>
      <c r="G68" s="25">
        <f t="shared" si="2"/>
        <v>1085291000</v>
      </c>
    </row>
    <row r="69" spans="1:7" s="62" customFormat="1" ht="12.75">
      <c r="A69" s="124" t="s">
        <v>49</v>
      </c>
      <c r="B69" s="14">
        <v>813002</v>
      </c>
      <c r="C69" s="17" t="s">
        <v>83</v>
      </c>
      <c r="D69" s="100" t="s">
        <v>88</v>
      </c>
      <c r="E69" s="67">
        <v>316612000</v>
      </c>
      <c r="F69" s="25">
        <v>437426000</v>
      </c>
      <c r="G69" s="25">
        <f t="shared" si="2"/>
        <v>754038000</v>
      </c>
    </row>
    <row r="70" spans="1:7" s="62" customFormat="1" ht="12.75">
      <c r="A70" s="125" t="s">
        <v>49</v>
      </c>
      <c r="B70" s="115">
        <v>810</v>
      </c>
      <c r="C70" s="41" t="s">
        <v>83</v>
      </c>
      <c r="D70" s="42" t="s">
        <v>89</v>
      </c>
      <c r="E70" s="86">
        <f>SUM(E67:E69)</f>
        <v>2281379000</v>
      </c>
      <c r="F70" s="43">
        <f>SUM(F67:F69)</f>
        <v>2516900000</v>
      </c>
      <c r="G70" s="43">
        <f t="shared" si="2"/>
        <v>4798279000</v>
      </c>
    </row>
    <row r="71" spans="1:7" s="60" customFormat="1" ht="13.5" thickBot="1">
      <c r="A71" s="78" t="s">
        <v>49</v>
      </c>
      <c r="B71" s="46">
        <v>800</v>
      </c>
      <c r="C71" s="126" t="s">
        <v>83</v>
      </c>
      <c r="D71" s="35" t="s">
        <v>117</v>
      </c>
      <c r="E71" s="117">
        <f>SUM(E70)</f>
        <v>2281379000</v>
      </c>
      <c r="F71" s="56">
        <f>SUM(F70)</f>
        <v>2516900000</v>
      </c>
      <c r="G71" s="56">
        <f>SUM(G70)</f>
        <v>4798279000</v>
      </c>
    </row>
    <row r="72" spans="1:7" s="61" customFormat="1" ht="12.75">
      <c r="A72" s="30"/>
      <c r="B72" s="31"/>
      <c r="C72" s="31"/>
      <c r="D72" s="32"/>
      <c r="E72" s="18"/>
      <c r="F72" s="18"/>
      <c r="G72" s="18"/>
    </row>
    <row r="73" spans="1:7" s="62" customFormat="1" ht="12.75">
      <c r="A73" s="72" t="s">
        <v>50</v>
      </c>
      <c r="B73" s="34"/>
      <c r="C73" s="34"/>
      <c r="D73" s="35"/>
      <c r="E73" s="24">
        <f>SUM(E11,E48,E66,E71)</f>
        <v>2295549000</v>
      </c>
      <c r="F73" s="24">
        <f>SUM(F11,F48,F66,F71)</f>
        <v>2578850527.74</v>
      </c>
      <c r="G73" s="24">
        <f>SUM(E73:F73)</f>
        <v>4874399527.74</v>
      </c>
    </row>
    <row r="74" spans="1:7" s="34" customFormat="1" ht="13.5" thickBot="1">
      <c r="A74" s="36"/>
      <c r="B74" s="37"/>
      <c r="C74" s="37"/>
      <c r="D74" s="38"/>
      <c r="E74" s="39"/>
      <c r="F74" s="39"/>
      <c r="G74" s="39"/>
    </row>
    <row r="75" spans="1:7" s="60" customFormat="1" ht="12.75">
      <c r="A75"/>
      <c r="B75"/>
      <c r="C75"/>
      <c r="D75"/>
      <c r="E75"/>
      <c r="F75"/>
      <c r="G75"/>
    </row>
    <row r="76" spans="1:7" s="60" customFormat="1" ht="12.75">
      <c r="A76"/>
      <c r="B76"/>
      <c r="C76"/>
      <c r="D76"/>
      <c r="E76"/>
      <c r="F76"/>
      <c r="G76"/>
    </row>
    <row r="77" spans="1:7" s="60" customFormat="1" ht="12.75">
      <c r="A77"/>
      <c r="B77"/>
      <c r="C77"/>
      <c r="D77"/>
      <c r="E77"/>
      <c r="F77"/>
      <c r="G77"/>
    </row>
    <row r="78" spans="1:12" s="60" customFormat="1" ht="12.75">
      <c r="A78"/>
      <c r="B78"/>
      <c r="C78"/>
      <c r="D78"/>
      <c r="E78"/>
      <c r="F78"/>
      <c r="G78"/>
      <c r="H78"/>
      <c r="I78"/>
      <c r="J78"/>
      <c r="K78"/>
      <c r="L78"/>
    </row>
    <row r="84" spans="1:7" ht="12.75">
      <c r="A84" s="70"/>
      <c r="B84" s="3"/>
      <c r="C84" s="1"/>
      <c r="E84" s="5"/>
      <c r="F84" s="5"/>
      <c r="G84" s="5"/>
    </row>
    <row r="85" spans="1:7" ht="12.75">
      <c r="A85" s="70"/>
      <c r="G85" s="5"/>
    </row>
    <row r="86" spans="5:7" ht="12.75">
      <c r="E86" s="5"/>
      <c r="F86" s="5"/>
      <c r="G86" s="5"/>
    </row>
    <row r="87" spans="1:7" ht="12.75">
      <c r="A87" s="70"/>
      <c r="G87" s="5"/>
    </row>
    <row r="88" spans="5:7" ht="12.75">
      <c r="E88" s="5"/>
      <c r="F88" s="5"/>
      <c r="G88" s="5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D37" sqref="D37"/>
    </sheetView>
  </sheetViews>
  <sheetFormatPr defaultColWidth="9.00390625" defaultRowHeight="12.75"/>
  <cols>
    <col min="1" max="1" width="12.00390625" style="0" customWidth="1"/>
    <col min="2" max="2" width="43.25390625" style="0" customWidth="1"/>
    <col min="3" max="3" width="14.75390625" style="0" customWidth="1"/>
    <col min="4" max="4" width="18.25390625" style="0" customWidth="1"/>
    <col min="5" max="5" width="17.125" style="0" customWidth="1"/>
    <col min="6" max="6" width="17.25390625" style="0" customWidth="1"/>
    <col min="7" max="7" width="10.25390625" style="0" customWidth="1"/>
  </cols>
  <sheetData>
    <row r="1" spans="1:6" ht="12.75">
      <c r="A1" s="121" t="s">
        <v>127</v>
      </c>
      <c r="C1" s="1"/>
      <c r="F1" s="119" t="s">
        <v>111</v>
      </c>
    </row>
    <row r="2" spans="3:6" ht="12.75">
      <c r="C2" s="1"/>
      <c r="F2" s="119"/>
    </row>
    <row r="3" ht="13.5" thickBot="1">
      <c r="F3" s="119" t="s">
        <v>106</v>
      </c>
    </row>
    <row r="4" spans="1:7" ht="12.75">
      <c r="A4" s="30"/>
      <c r="B4" s="31"/>
      <c r="C4" s="32"/>
      <c r="D4" s="18"/>
      <c r="E4" s="18"/>
      <c r="F4" s="18"/>
      <c r="G4" s="1"/>
    </row>
    <row r="5" spans="1:7" ht="12.75">
      <c r="A5" s="98"/>
      <c r="B5" s="63" t="s">
        <v>91</v>
      </c>
      <c r="C5" s="100"/>
      <c r="D5" s="11" t="s">
        <v>31</v>
      </c>
      <c r="E5" s="11" t="s">
        <v>4</v>
      </c>
      <c r="F5" s="11" t="s">
        <v>90</v>
      </c>
      <c r="G5" s="1"/>
    </row>
    <row r="6" spans="1:7" ht="12.75">
      <c r="A6" s="98"/>
      <c r="B6" s="60"/>
      <c r="C6" s="100"/>
      <c r="D6" s="11" t="s">
        <v>3</v>
      </c>
      <c r="E6" s="11" t="s">
        <v>3</v>
      </c>
      <c r="F6" s="11" t="s">
        <v>5</v>
      </c>
      <c r="G6" s="1"/>
    </row>
    <row r="7" spans="1:6" ht="13.5" thickBot="1">
      <c r="A7" s="36"/>
      <c r="B7" s="37"/>
      <c r="C7" s="38"/>
      <c r="D7" s="12"/>
      <c r="E7" s="12"/>
      <c r="F7" s="12"/>
    </row>
    <row r="8" spans="1:6" ht="12.75">
      <c r="A8" s="30"/>
      <c r="B8" s="31"/>
      <c r="C8" s="32"/>
      <c r="D8" s="18"/>
      <c r="E8" s="18"/>
      <c r="F8" s="18"/>
    </row>
    <row r="9" spans="1:6" ht="12.75">
      <c r="A9" s="33" t="s">
        <v>128</v>
      </c>
      <c r="B9" s="34"/>
      <c r="C9" s="35"/>
      <c r="D9" s="24">
        <v>2303018000</v>
      </c>
      <c r="E9" s="24">
        <v>2973465077.73</v>
      </c>
      <c r="F9" s="24">
        <f>SUM(D9+E9)</f>
        <v>5276483077.73</v>
      </c>
    </row>
    <row r="10" spans="1:6" ht="13.5" thickBot="1">
      <c r="A10" s="36"/>
      <c r="B10" s="37"/>
      <c r="C10" s="38"/>
      <c r="D10" s="39"/>
      <c r="E10" s="39"/>
      <c r="F10" s="39"/>
    </row>
    <row r="11" spans="1:6" ht="12.75">
      <c r="A11" s="30"/>
      <c r="B11" s="31"/>
      <c r="C11" s="31"/>
      <c r="D11" s="30"/>
      <c r="E11" s="30"/>
      <c r="F11" s="18"/>
    </row>
    <row r="12" spans="1:6" ht="12.75">
      <c r="A12" s="72" t="s">
        <v>129</v>
      </c>
      <c r="B12" s="34"/>
      <c r="C12" s="34"/>
      <c r="D12" s="59">
        <v>2295549000</v>
      </c>
      <c r="E12" s="59">
        <v>2578850527.74</v>
      </c>
      <c r="F12" s="24">
        <f>SUM(D12+E12)</f>
        <v>4874399527.74</v>
      </c>
    </row>
    <row r="13" spans="1:6" ht="13.5" thickBot="1">
      <c r="A13" s="36"/>
      <c r="B13" s="37"/>
      <c r="C13" s="37"/>
      <c r="D13" s="36"/>
      <c r="E13" s="36"/>
      <c r="F13" s="39"/>
    </row>
    <row r="14" spans="1:6" ht="12.75">
      <c r="A14" s="101"/>
      <c r="B14" s="102"/>
      <c r="C14" s="103"/>
      <c r="D14" s="18"/>
      <c r="E14" s="32"/>
      <c r="F14" s="18"/>
    </row>
    <row r="15" spans="1:6" ht="12.75">
      <c r="A15" s="33" t="s">
        <v>130</v>
      </c>
      <c r="B15" s="34"/>
      <c r="C15" s="35"/>
      <c r="D15" s="24">
        <f>SUM(D9-D12)</f>
        <v>7469000</v>
      </c>
      <c r="E15" s="108">
        <f>SUM(E9-E12)</f>
        <v>394614549.99000025</v>
      </c>
      <c r="F15" s="24">
        <f>SUM(D15+E15)</f>
        <v>402083549.99000025</v>
      </c>
    </row>
    <row r="16" spans="1:6" ht="12.75">
      <c r="A16" s="33"/>
      <c r="B16" s="34"/>
      <c r="C16" s="35"/>
      <c r="D16" s="20"/>
      <c r="E16" s="100"/>
      <c r="F16" s="20"/>
    </row>
    <row r="17" spans="1:6" ht="12.75">
      <c r="A17" s="33" t="s">
        <v>19</v>
      </c>
      <c r="B17" s="107" t="s">
        <v>14</v>
      </c>
      <c r="C17" s="35"/>
      <c r="D17" s="25"/>
      <c r="E17" s="127">
        <v>15401590.96</v>
      </c>
      <c r="F17" s="24">
        <f aca="true" t="shared" si="0" ref="F17:F24">SUM(D17+E17)</f>
        <v>15401590.96</v>
      </c>
    </row>
    <row r="18" spans="1:6" ht="12.75">
      <c r="A18" s="33"/>
      <c r="B18" s="107" t="s">
        <v>20</v>
      </c>
      <c r="C18" s="35"/>
      <c r="D18" s="25"/>
      <c r="E18" s="127">
        <v>31784.8</v>
      </c>
      <c r="F18" s="24">
        <f t="shared" si="0"/>
        <v>31784.8</v>
      </c>
    </row>
    <row r="19" spans="1:6" ht="12.75">
      <c r="A19" s="33"/>
      <c r="B19" s="107" t="s">
        <v>21</v>
      </c>
      <c r="C19" s="35"/>
      <c r="D19" s="25"/>
      <c r="E19" s="127">
        <v>35373.14</v>
      </c>
      <c r="F19" s="24">
        <f t="shared" si="0"/>
        <v>35373.14</v>
      </c>
    </row>
    <row r="20" spans="1:6" ht="12.75">
      <c r="A20" s="33"/>
      <c r="B20" s="107" t="s">
        <v>22</v>
      </c>
      <c r="C20" s="35"/>
      <c r="D20" s="25">
        <f>SUM(D18:D19)</f>
        <v>0</v>
      </c>
      <c r="E20" s="5">
        <f>SUM(E18:E19)</f>
        <v>67157.94</v>
      </c>
      <c r="F20" s="24">
        <f t="shared" si="0"/>
        <v>67157.94</v>
      </c>
    </row>
    <row r="21" spans="1:6" ht="12.75">
      <c r="A21" s="33"/>
      <c r="B21" s="107" t="s">
        <v>23</v>
      </c>
      <c r="C21" s="35"/>
      <c r="D21" s="25">
        <v>5805000</v>
      </c>
      <c r="E21" s="127"/>
      <c r="F21" s="24">
        <f t="shared" si="0"/>
        <v>5805000</v>
      </c>
    </row>
    <row r="22" spans="1:6" ht="12.75">
      <c r="A22" s="33"/>
      <c r="B22" s="107" t="s">
        <v>24</v>
      </c>
      <c r="C22" s="35"/>
      <c r="D22" s="25">
        <v>1664000</v>
      </c>
      <c r="E22" s="127">
        <v>356367968.74</v>
      </c>
      <c r="F22" s="24">
        <f t="shared" si="0"/>
        <v>358031968.74</v>
      </c>
    </row>
    <row r="23" spans="1:6" ht="12.75">
      <c r="A23" s="33"/>
      <c r="B23" s="107" t="s">
        <v>25</v>
      </c>
      <c r="C23" s="35"/>
      <c r="D23" s="25">
        <f>SUM(D21:D22)</f>
        <v>7469000</v>
      </c>
      <c r="E23" s="25">
        <f>SUM(E21:E22)</f>
        <v>356367968.74</v>
      </c>
      <c r="F23" s="24">
        <f t="shared" si="0"/>
        <v>363836968.74</v>
      </c>
    </row>
    <row r="24" spans="1:6" ht="12.75">
      <c r="A24" s="33"/>
      <c r="B24" s="107" t="s">
        <v>26</v>
      </c>
      <c r="C24" s="35"/>
      <c r="D24" s="20"/>
      <c r="E24" s="127">
        <v>22777832.35</v>
      </c>
      <c r="F24" s="24">
        <f t="shared" si="0"/>
        <v>22777832.35</v>
      </c>
    </row>
    <row r="25" spans="1:6" ht="12.75">
      <c r="A25" s="33"/>
      <c r="B25" s="107"/>
      <c r="C25" s="35"/>
      <c r="D25" s="20"/>
      <c r="E25" s="100"/>
      <c r="F25" s="20"/>
    </row>
    <row r="26" spans="1:6" ht="12.75">
      <c r="A26" s="33" t="s">
        <v>17</v>
      </c>
      <c r="B26" s="107" t="s">
        <v>92</v>
      </c>
      <c r="C26" s="35"/>
      <c r="D26" s="25">
        <f>SUM(D17+D20+D23+D24)</f>
        <v>7469000</v>
      </c>
      <c r="E26" s="25">
        <f>SUM(E17+E20+E23+E24)</f>
        <v>394614549.99</v>
      </c>
      <c r="F26" s="24">
        <f>SUM(D26+E26)</f>
        <v>402083549.99</v>
      </c>
    </row>
    <row r="27" spans="1:6" ht="13.5" thickBot="1">
      <c r="A27" s="104"/>
      <c r="B27" s="105"/>
      <c r="C27" s="106"/>
      <c r="D27" s="39"/>
      <c r="E27" s="38"/>
      <c r="F27" s="39"/>
    </row>
    <row r="28" spans="1:6" ht="12.75">
      <c r="A28" s="30"/>
      <c r="B28" s="31"/>
      <c r="C28" s="32"/>
      <c r="D28" s="30"/>
      <c r="E28" s="18"/>
      <c r="F28" s="32"/>
    </row>
    <row r="29" spans="1:6" ht="12.75">
      <c r="A29" s="33" t="s">
        <v>131</v>
      </c>
      <c r="B29" s="34"/>
      <c r="C29" s="35"/>
      <c r="D29" s="59">
        <f>SUM(D26)</f>
        <v>7469000</v>
      </c>
      <c r="E29" s="24">
        <f>SUM(E24)</f>
        <v>22777832.35</v>
      </c>
      <c r="F29" s="24">
        <f>SUM(D29+E29)</f>
        <v>30246832.35</v>
      </c>
    </row>
    <row r="30" spans="1:6" ht="13.5" thickBot="1">
      <c r="A30" s="131"/>
      <c r="B30" s="37"/>
      <c r="C30" s="38"/>
      <c r="D30" s="132"/>
      <c r="E30" s="26"/>
      <c r="F30" s="133"/>
    </row>
    <row r="31" spans="1:6" ht="12.75">
      <c r="A31" s="34"/>
      <c r="B31" s="60"/>
      <c r="C31" s="60"/>
      <c r="D31" s="134"/>
      <c r="E31" s="134"/>
      <c r="F31" s="134"/>
    </row>
    <row r="32" spans="1:6" ht="12.75">
      <c r="A32" s="34"/>
      <c r="B32" s="60"/>
      <c r="C32" s="60"/>
      <c r="D32" s="134"/>
      <c r="E32" s="134"/>
      <c r="F32" s="134"/>
    </row>
    <row r="33" spans="1:6" ht="12.75">
      <c r="A33" s="60"/>
      <c r="B33" s="60"/>
      <c r="C33" s="60"/>
      <c r="D33" s="60"/>
      <c r="E33" s="60"/>
      <c r="F33" s="60"/>
    </row>
    <row r="34" ht="12.75">
      <c r="G34" s="1"/>
    </row>
    <row r="35" ht="12.75">
      <c r="G35" s="1"/>
    </row>
    <row r="36" ht="12.75">
      <c r="G36" s="1"/>
    </row>
    <row r="37" ht="12.75">
      <c r="G37" s="5"/>
    </row>
    <row r="39" ht="12.75">
      <c r="G39" s="5"/>
    </row>
    <row r="43" spans="1:7" ht="12.75">
      <c r="A43" s="3"/>
      <c r="C43" s="8"/>
      <c r="D43" s="8"/>
      <c r="F43" s="5"/>
      <c r="G43" s="1"/>
    </row>
    <row r="44" spans="1:7" ht="12.75">
      <c r="A44" s="3"/>
      <c r="C44" s="8"/>
      <c r="D44" s="8"/>
      <c r="F44" s="5"/>
      <c r="G44" s="1"/>
    </row>
    <row r="45" spans="1:7" ht="12.75">
      <c r="A45" s="3"/>
      <c r="C45" s="8"/>
      <c r="D45" s="8"/>
      <c r="F45" s="5"/>
      <c r="G45" s="1"/>
    </row>
    <row r="46" spans="1:6" ht="12.75">
      <c r="A46" s="3"/>
      <c r="C46" s="8"/>
      <c r="D46" s="5"/>
      <c r="F46" s="5"/>
    </row>
    <row r="47" spans="1:6" ht="12.75">
      <c r="A47" s="3"/>
      <c r="C47" s="8"/>
      <c r="D47" s="5"/>
      <c r="F47" s="5"/>
    </row>
    <row r="48" spans="1:6" ht="12.75">
      <c r="A48" s="3"/>
      <c r="C48" s="8"/>
      <c r="D48" s="5"/>
      <c r="F48" s="5"/>
    </row>
    <row r="49" spans="1:6" ht="12.75">
      <c r="A49" s="3"/>
      <c r="C49" s="8"/>
      <c r="D49" s="5"/>
      <c r="F49" s="5"/>
    </row>
    <row r="50" spans="1:6" ht="12.75">
      <c r="A50" s="3"/>
      <c r="C50" s="8"/>
      <c r="D50" s="5"/>
      <c r="F50" s="5"/>
    </row>
    <row r="51" spans="1:6" ht="12.75">
      <c r="A51" s="3"/>
      <c r="C51" s="8"/>
      <c r="D51" s="5"/>
      <c r="F51" s="5"/>
    </row>
    <row r="52" spans="1:6" ht="12.75">
      <c r="A52" s="3"/>
      <c r="C52" s="8"/>
      <c r="D52" s="5"/>
      <c r="F52" s="5"/>
    </row>
    <row r="53" spans="1:6" ht="12.75">
      <c r="A53" s="3"/>
      <c r="C53" s="8"/>
      <c r="D53" s="5"/>
      <c r="F53" s="5"/>
    </row>
    <row r="54" spans="1:6" ht="12.75">
      <c r="A54" s="3"/>
      <c r="C54" s="8"/>
      <c r="D54" s="5"/>
      <c r="F54" s="5"/>
    </row>
    <row r="55" spans="1:6" ht="12.75">
      <c r="A55" s="3"/>
      <c r="C55" s="8"/>
      <c r="D55" s="5"/>
      <c r="F55" s="5"/>
    </row>
    <row r="56" spans="1:6" ht="12.75">
      <c r="A56" s="3"/>
      <c r="C56" s="8"/>
      <c r="D56" s="5"/>
      <c r="F56" s="5"/>
    </row>
    <row r="57" spans="1:6" ht="12.75">
      <c r="A57" s="3"/>
      <c r="C57" s="8"/>
      <c r="D57" s="5"/>
      <c r="F57" s="5"/>
    </row>
    <row r="58" spans="1:6" ht="12.75">
      <c r="A58" s="3"/>
      <c r="C58" s="8"/>
      <c r="D58" s="5"/>
      <c r="F58" s="5"/>
    </row>
    <row r="59" spans="1:6" ht="12.75">
      <c r="A59" s="3"/>
      <c r="C59" s="8"/>
      <c r="D59" s="5"/>
      <c r="F59" s="5"/>
    </row>
    <row r="60" spans="1:6" ht="12.75">
      <c r="A60" s="3"/>
      <c r="C60" s="8"/>
      <c r="D60" s="5"/>
      <c r="F60" s="5"/>
    </row>
    <row r="61" spans="1:6" ht="12.75">
      <c r="A61" s="3"/>
      <c r="C61" s="8"/>
      <c r="D61" s="5"/>
      <c r="F61" s="5"/>
    </row>
    <row r="62" spans="1:6" ht="12.75">
      <c r="A62" s="3"/>
      <c r="C62" s="8"/>
      <c r="D62" s="5"/>
      <c r="F62" s="5"/>
    </row>
    <row r="67" spans="1:6" ht="12.75">
      <c r="A67" s="3"/>
      <c r="C67" s="8"/>
      <c r="D67" s="5"/>
      <c r="F67" s="5"/>
    </row>
    <row r="68" spans="1:6" ht="12.75">
      <c r="A68" s="3"/>
      <c r="C68" s="8"/>
      <c r="D68" s="5"/>
      <c r="F68" s="5"/>
    </row>
    <row r="69" spans="1:6" ht="12.75">
      <c r="A69" s="3"/>
      <c r="C69" s="8"/>
      <c r="D69" s="5"/>
      <c r="F69" s="5"/>
    </row>
    <row r="70" spans="1:6" ht="12.75">
      <c r="A70" s="3"/>
      <c r="C70" s="8"/>
      <c r="D70" s="5"/>
      <c r="F70" s="5"/>
    </row>
    <row r="71" spans="1:6" ht="12.75">
      <c r="A71" s="3"/>
      <c r="C71" s="8"/>
      <c r="E71" s="5"/>
      <c r="F71" s="5"/>
    </row>
    <row r="72" spans="1:6" ht="12.75">
      <c r="A72" s="3"/>
      <c r="C72" s="8"/>
      <c r="E72" s="5"/>
      <c r="F72" s="5"/>
    </row>
    <row r="73" spans="1:6" ht="12.75">
      <c r="A73" s="3"/>
      <c r="C73" s="8"/>
      <c r="D73" s="5"/>
      <c r="E73" s="5"/>
      <c r="F73" s="5"/>
    </row>
    <row r="74" spans="1:6" ht="12.75">
      <c r="A74" s="3"/>
      <c r="C74" s="8"/>
      <c r="D74" s="5"/>
      <c r="F74" s="5"/>
    </row>
    <row r="75" spans="1:6" ht="12.75">
      <c r="A75" s="3"/>
      <c r="C75" s="8"/>
      <c r="D75" s="5"/>
      <c r="E75" s="5"/>
      <c r="F75" s="5"/>
    </row>
    <row r="76" spans="1:6" ht="12.75">
      <c r="A76" s="3"/>
      <c r="C76" s="8"/>
      <c r="D76" s="5"/>
      <c r="E76" s="5"/>
      <c r="F76" s="5"/>
    </row>
    <row r="77" spans="1:6" ht="12.75">
      <c r="A77" s="3"/>
      <c r="C77" s="8"/>
      <c r="D77" s="5"/>
      <c r="E77" s="5"/>
      <c r="F77" s="5"/>
    </row>
    <row r="78" spans="1:6" ht="12.75">
      <c r="A78" s="3"/>
      <c r="C78" s="8"/>
      <c r="E78" s="5"/>
      <c r="F78" s="5"/>
    </row>
    <row r="79" spans="1:6" ht="12.75">
      <c r="A79" s="3"/>
      <c r="C79" s="8"/>
      <c r="D79" s="5"/>
      <c r="E79" s="5"/>
      <c r="F79" s="5"/>
    </row>
    <row r="81" spans="3:6" ht="12.75">
      <c r="C81" s="8"/>
      <c r="D81" s="5"/>
      <c r="E81" s="5"/>
      <c r="F81" s="5"/>
    </row>
    <row r="83" spans="3:7" ht="12.75">
      <c r="C83" s="8"/>
      <c r="D83" s="5"/>
      <c r="E83" s="5"/>
      <c r="F83" s="5"/>
      <c r="G83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I10" sqref="I10"/>
    </sheetView>
  </sheetViews>
  <sheetFormatPr defaultColWidth="9.00390625" defaultRowHeight="12.75"/>
  <cols>
    <col min="2" max="2" width="32.625" style="0" customWidth="1"/>
    <col min="3" max="3" width="35.625" style="0" customWidth="1"/>
    <col min="4" max="4" width="17.75390625" style="0" customWidth="1"/>
  </cols>
  <sheetData>
    <row r="1" spans="1:4" ht="12.75">
      <c r="A1" s="121" t="s">
        <v>132</v>
      </c>
      <c r="D1" s="119" t="s">
        <v>112</v>
      </c>
    </row>
    <row r="2" ht="12.75">
      <c r="D2" s="119"/>
    </row>
    <row r="3" ht="13.5" thickBot="1">
      <c r="D3" s="119" t="s">
        <v>106</v>
      </c>
    </row>
    <row r="4" spans="1:4" ht="12.75">
      <c r="A4" s="18"/>
      <c r="B4" s="30"/>
      <c r="C4" s="18"/>
      <c r="D4" s="32"/>
    </row>
    <row r="5" spans="1:4" ht="12.75">
      <c r="A5" s="11" t="s">
        <v>93</v>
      </c>
      <c r="B5" s="57" t="s">
        <v>94</v>
      </c>
      <c r="C5" s="11" t="s">
        <v>95</v>
      </c>
      <c r="D5" s="110" t="s">
        <v>96</v>
      </c>
    </row>
    <row r="6" spans="1:4" ht="13.5" thickBot="1">
      <c r="A6" s="39"/>
      <c r="B6" s="36"/>
      <c r="C6" s="39"/>
      <c r="D6" s="38"/>
    </row>
    <row r="7" spans="1:4" ht="12.75">
      <c r="A7" s="18"/>
      <c r="B7" s="18"/>
      <c r="C7" s="32"/>
      <c r="D7" s="18"/>
    </row>
    <row r="8" spans="1:4" ht="12.75">
      <c r="A8" s="17" t="s">
        <v>134</v>
      </c>
      <c r="B8" s="111">
        <v>200016267.81</v>
      </c>
      <c r="C8" s="109">
        <v>200016267.81</v>
      </c>
      <c r="D8" s="113">
        <f>SUM(B8-C8)</f>
        <v>0</v>
      </c>
    </row>
    <row r="9" spans="1:4" ht="12.75">
      <c r="A9" s="17" t="s">
        <v>135</v>
      </c>
      <c r="B9" s="111">
        <v>202067282.18</v>
      </c>
      <c r="C9" s="109">
        <v>202067282.18</v>
      </c>
      <c r="D9" s="113">
        <f>SUM(B9-C9)</f>
        <v>0</v>
      </c>
    </row>
    <row r="10" spans="1:4" ht="13.5" thickBot="1">
      <c r="A10" s="39"/>
      <c r="B10" s="112"/>
      <c r="C10" s="130"/>
      <c r="D10" s="39"/>
    </row>
    <row r="11" spans="1:4" ht="12.75">
      <c r="A11" s="30"/>
      <c r="B11" s="68"/>
      <c r="C11" s="68"/>
      <c r="D11" s="32"/>
    </row>
    <row r="12" spans="1:4" ht="12.75">
      <c r="A12" s="33" t="s">
        <v>97</v>
      </c>
      <c r="B12" s="113">
        <f>SUM(B8:B9)</f>
        <v>402083549.99</v>
      </c>
      <c r="C12" s="113">
        <f>SUM(C8:C9)</f>
        <v>402083549.99</v>
      </c>
      <c r="D12" s="110" t="s">
        <v>98</v>
      </c>
    </row>
    <row r="13" spans="1:4" ht="13.5" thickBot="1">
      <c r="A13" s="36"/>
      <c r="B13" s="39"/>
      <c r="C13" s="39"/>
      <c r="D13" s="38"/>
    </row>
    <row r="16" ht="12.75">
      <c r="A16" s="121" t="s">
        <v>133</v>
      </c>
    </row>
    <row r="18" ht="13.5" thickBot="1">
      <c r="D18" s="119" t="s">
        <v>106</v>
      </c>
    </row>
    <row r="19" spans="1:4" ht="12.75">
      <c r="A19" s="18"/>
      <c r="B19" s="30"/>
      <c r="C19" s="18"/>
      <c r="D19" s="32"/>
    </row>
    <row r="20" spans="1:4" ht="12.75">
      <c r="A20" s="11" t="s">
        <v>102</v>
      </c>
      <c r="B20" s="57" t="s">
        <v>99</v>
      </c>
      <c r="C20" s="11" t="s">
        <v>100</v>
      </c>
      <c r="D20" s="110" t="s">
        <v>101</v>
      </c>
    </row>
    <row r="21" spans="1:4" ht="13.5" thickBot="1">
      <c r="A21" s="39"/>
      <c r="B21" s="36"/>
      <c r="C21" s="39"/>
      <c r="D21" s="38"/>
    </row>
    <row r="22" spans="1:4" ht="12.75">
      <c r="A22" s="18"/>
      <c r="B22" s="60"/>
      <c r="C22" s="18"/>
      <c r="D22" s="18"/>
    </row>
    <row r="23" spans="1:4" ht="12.75">
      <c r="A23" s="17">
        <v>111</v>
      </c>
      <c r="B23" s="109">
        <v>2303018000</v>
      </c>
      <c r="C23" s="111">
        <v>2295549000</v>
      </c>
      <c r="D23" s="128">
        <f>SUM(B23-C23)</f>
        <v>7469000</v>
      </c>
    </row>
    <row r="24" spans="1:4" ht="12.75">
      <c r="A24" s="17">
        <v>45</v>
      </c>
      <c r="B24" s="109">
        <v>2973465077.73</v>
      </c>
      <c r="C24" s="111">
        <v>2578850527.74</v>
      </c>
      <c r="D24" s="128">
        <f>SUM(B24-C24)</f>
        <v>394614549.99000025</v>
      </c>
    </row>
    <row r="25" spans="1:4" ht="13.5" thickBot="1">
      <c r="A25" s="39"/>
      <c r="B25" s="67"/>
      <c r="C25" s="112"/>
      <c r="D25" s="39"/>
    </row>
    <row r="26" spans="1:4" ht="12.75">
      <c r="A26" s="30"/>
      <c r="B26" s="68"/>
      <c r="C26" s="68"/>
      <c r="D26" s="32"/>
    </row>
    <row r="27" spans="1:4" ht="12.75">
      <c r="A27" s="33" t="s">
        <v>97</v>
      </c>
      <c r="B27" s="113">
        <f>SUM(B23:B24)</f>
        <v>5276483077.73</v>
      </c>
      <c r="C27" s="113">
        <f>SUM(C23:C24)</f>
        <v>4874399527.74</v>
      </c>
      <c r="D27" s="129">
        <f>SUM(B27-C27)</f>
        <v>402083549.9899998</v>
      </c>
    </row>
    <row r="28" spans="1:4" ht="13.5" thickBot="1">
      <c r="A28" s="36"/>
      <c r="B28" s="39"/>
      <c r="C28" s="39"/>
      <c r="D28" s="38"/>
    </row>
    <row r="31" ht="12.75">
      <c r="A31" s="114" t="s">
        <v>103</v>
      </c>
    </row>
    <row r="32" ht="12.75">
      <c r="A32" t="s">
        <v>137</v>
      </c>
    </row>
    <row r="33" ht="12.75">
      <c r="A33" t="s">
        <v>136</v>
      </c>
    </row>
    <row r="34" ht="12.75">
      <c r="A34" t="s">
        <v>138</v>
      </c>
    </row>
    <row r="35" ht="12.75">
      <c r="A35" t="s">
        <v>139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hausknecht</dc:creator>
  <cp:keywords/>
  <dc:description/>
  <cp:lastModifiedBy>krajanova</cp:lastModifiedBy>
  <cp:lastPrinted>2009-03-05T10:14:22Z</cp:lastPrinted>
  <dcterms:created xsi:type="dcterms:W3CDTF">2006-02-16T13:03:28Z</dcterms:created>
  <dcterms:modified xsi:type="dcterms:W3CDTF">2009-04-08T10:35:42Z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