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namedSheetViews/namedSheetView2.xml" ContentType="application/vnd.ms-excel.namedsheetviews+xml"/>
  <Override PartName="/xl/namedSheetViews/namedSheetView3.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U:\SPO_97\Odbor koordinácie a komunikácie\02 Koordinácia\30_Revízia POO + Konsolidovaný plán\02_Revízia POO\00_FINAL SENDINGS\2023_04_19_Vláda_prezidentka\"/>
    </mc:Choice>
  </mc:AlternateContent>
  <xr:revisionPtr revIDLastSave="0" documentId="13_ncr:1_{AA971393-1ED6-4F11-8B01-45C8CDE1DCF9}" xr6:coauthVersionLast="47" xr6:coauthVersionMax="47" xr10:uidLastSave="{00000000-0000-0000-0000-000000000000}"/>
  <bookViews>
    <workbookView xWindow="-110" yWindow="-110" windowWidth="19420" windowHeight="10420" firstSheet="1" activeTab="3" xr2:uid="{00000000-000D-0000-FFFF-FFFF00000000}"/>
  </bookViews>
  <sheets>
    <sheet name="T1_Pick_List" sheetId="11" state="hidden" r:id="rId1"/>
    <sheet name="Components" sheetId="12" r:id="rId2"/>
    <sheet name="Measures" sheetId="1" r:id="rId3"/>
    <sheet name="Milestones_targets" sheetId="2" r:id="rId4"/>
    <sheet name="Costing_detailed" sheetId="4" r:id="rId5"/>
    <sheet name="T3a Impact (qualitative)" sheetId="5" r:id="rId6"/>
    <sheet name="T3b Impact (quantitative)" sheetId="6" r:id="rId7"/>
    <sheet name="T4a Investment baseline Input" sheetId="9" r:id="rId8"/>
    <sheet name="T4b Investment baseline Display" sheetId="10" r:id="rId9"/>
  </sheets>
  <definedNames>
    <definedName name="_xlnm._FilterDatabase" localSheetId="1" hidden="1">Components!$A$3:$D$3</definedName>
    <definedName name="_xlnm._FilterDatabase" localSheetId="4" hidden="1">Costing_detailed!$A$5:$V$255</definedName>
    <definedName name="_xlnm._FilterDatabase" localSheetId="2" hidden="1">Measures!$A$3:$W$253</definedName>
    <definedName name="_xlnm._FilterDatabase" localSheetId="3" hidden="1">Milestones_targets!$A$3:$T$200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60" i="4" l="1"/>
  <c r="W68" i="4"/>
  <c r="W154" i="4"/>
  <c r="W254" i="4"/>
  <c r="W255" i="4"/>
  <c r="J249" i="4"/>
  <c r="W249" i="4" s="1"/>
  <c r="J250" i="4"/>
  <c r="W250" i="4" s="1"/>
  <c r="J251" i="4"/>
  <c r="W251" i="4" s="1"/>
  <c r="J252" i="4"/>
  <c r="W252" i="4" s="1"/>
  <c r="J253" i="4"/>
  <c r="W253" i="4" s="1"/>
  <c r="J245" i="4"/>
  <c r="W245" i="4" s="1"/>
  <c r="J246" i="4"/>
  <c r="W246" i="4" s="1"/>
  <c r="J247" i="4"/>
  <c r="W247" i="4" s="1"/>
  <c r="J248" i="4"/>
  <c r="W248" i="4" s="1"/>
  <c r="J232" i="4"/>
  <c r="W232" i="4" s="1"/>
  <c r="J233" i="4"/>
  <c r="W233" i="4" s="1"/>
  <c r="J234" i="4"/>
  <c r="W234" i="4" s="1"/>
  <c r="J235" i="4"/>
  <c r="W235" i="4" s="1"/>
  <c r="J236" i="4"/>
  <c r="W236" i="4" s="1"/>
  <c r="J237" i="4"/>
  <c r="W237" i="4" s="1"/>
  <c r="J238" i="4"/>
  <c r="W238" i="4" s="1"/>
  <c r="J239" i="4"/>
  <c r="W239" i="4" s="1"/>
  <c r="J240" i="4"/>
  <c r="W240" i="4" s="1"/>
  <c r="J241" i="4"/>
  <c r="W241" i="4" s="1"/>
  <c r="J242" i="4"/>
  <c r="W242" i="4" s="1"/>
  <c r="J243" i="4"/>
  <c r="W243" i="4" s="1"/>
  <c r="J244" i="4"/>
  <c r="W244" i="4" s="1"/>
  <c r="J227" i="4"/>
  <c r="W227" i="4" s="1"/>
  <c r="J228" i="4"/>
  <c r="W228" i="4" s="1"/>
  <c r="J229" i="4"/>
  <c r="W229" i="4" s="1"/>
  <c r="J230" i="4"/>
  <c r="W230" i="4" s="1"/>
  <c r="J231" i="4"/>
  <c r="W231" i="4" s="1"/>
  <c r="J209" i="4"/>
  <c r="W209" i="4" s="1"/>
  <c r="J210" i="4"/>
  <c r="W210" i="4" s="1"/>
  <c r="J211" i="4"/>
  <c r="W211" i="4" s="1"/>
  <c r="J212" i="4"/>
  <c r="W212" i="4" s="1"/>
  <c r="J213" i="4"/>
  <c r="W213" i="4" s="1"/>
  <c r="J214" i="4"/>
  <c r="W214" i="4" s="1"/>
  <c r="J215" i="4"/>
  <c r="W215" i="4" s="1"/>
  <c r="J216" i="4"/>
  <c r="W216" i="4" s="1"/>
  <c r="J217" i="4"/>
  <c r="W217" i="4" s="1"/>
  <c r="J218" i="4"/>
  <c r="W218" i="4" s="1"/>
  <c r="J219" i="4"/>
  <c r="W219" i="4" s="1"/>
  <c r="J220" i="4"/>
  <c r="W220" i="4" s="1"/>
  <c r="J221" i="4"/>
  <c r="W221" i="4" s="1"/>
  <c r="J222" i="4"/>
  <c r="W222" i="4" s="1"/>
  <c r="J223" i="4"/>
  <c r="W223" i="4" s="1"/>
  <c r="J224" i="4"/>
  <c r="W224" i="4" s="1"/>
  <c r="J225" i="4"/>
  <c r="W225" i="4" s="1"/>
  <c r="J226" i="4"/>
  <c r="W226" i="4" s="1"/>
  <c r="J192" i="4"/>
  <c r="W192" i="4" s="1"/>
  <c r="J193" i="4"/>
  <c r="W193" i="4" s="1"/>
  <c r="J194" i="4"/>
  <c r="W194" i="4" s="1"/>
  <c r="J195" i="4"/>
  <c r="W195" i="4" s="1"/>
  <c r="J196" i="4"/>
  <c r="W196" i="4" s="1"/>
  <c r="J197" i="4"/>
  <c r="W197" i="4" s="1"/>
  <c r="J198" i="4"/>
  <c r="W198" i="4" s="1"/>
  <c r="J199" i="4"/>
  <c r="W199" i="4" s="1"/>
  <c r="J200" i="4"/>
  <c r="W200" i="4" s="1"/>
  <c r="J201" i="4"/>
  <c r="W201" i="4" s="1"/>
  <c r="J202" i="4"/>
  <c r="W202" i="4" s="1"/>
  <c r="J203" i="4"/>
  <c r="W203" i="4" s="1"/>
  <c r="J204" i="4"/>
  <c r="W204" i="4" s="1"/>
  <c r="J205" i="4"/>
  <c r="W205" i="4" s="1"/>
  <c r="J206" i="4"/>
  <c r="W206" i="4" s="1"/>
  <c r="J207" i="4"/>
  <c r="W207" i="4" s="1"/>
  <c r="J208" i="4"/>
  <c r="W208" i="4" s="1"/>
  <c r="J187" i="4"/>
  <c r="W187" i="4" s="1"/>
  <c r="J188" i="4"/>
  <c r="W188" i="4" s="1"/>
  <c r="J189" i="4"/>
  <c r="W189" i="4" s="1"/>
  <c r="J190" i="4"/>
  <c r="W190" i="4" s="1"/>
  <c r="J191" i="4"/>
  <c r="W191" i="4" s="1"/>
  <c r="J184" i="4"/>
  <c r="W184" i="4" s="1"/>
  <c r="J185" i="4"/>
  <c r="W185" i="4" s="1"/>
  <c r="J186" i="4"/>
  <c r="W186" i="4" s="1"/>
  <c r="J181" i="4"/>
  <c r="W181" i="4" s="1"/>
  <c r="J182" i="4"/>
  <c r="W182" i="4" s="1"/>
  <c r="J183" i="4"/>
  <c r="W183" i="4" s="1"/>
  <c r="J180" i="4"/>
  <c r="W180" i="4" s="1"/>
  <c r="J173" i="4"/>
  <c r="W173" i="4" s="1"/>
  <c r="J174" i="4"/>
  <c r="W174" i="4" s="1"/>
  <c r="J175" i="4"/>
  <c r="W175" i="4" s="1"/>
  <c r="J176" i="4"/>
  <c r="W176" i="4" s="1"/>
  <c r="J177" i="4"/>
  <c r="W177" i="4" s="1"/>
  <c r="J178" i="4"/>
  <c r="W178" i="4" s="1"/>
  <c r="J179" i="4"/>
  <c r="W179" i="4" s="1"/>
  <c r="J156" i="4"/>
  <c r="W156" i="4" s="1"/>
  <c r="J157" i="4"/>
  <c r="W157" i="4" s="1"/>
  <c r="J158" i="4"/>
  <c r="W158" i="4" s="1"/>
  <c r="J159" i="4"/>
  <c r="W159" i="4" s="1"/>
  <c r="J160" i="4"/>
  <c r="W160" i="4" s="1"/>
  <c r="J161" i="4"/>
  <c r="W161" i="4" s="1"/>
  <c r="J162" i="4"/>
  <c r="W162" i="4" s="1"/>
  <c r="J163" i="4"/>
  <c r="W163" i="4" s="1"/>
  <c r="J164" i="4"/>
  <c r="W164" i="4" s="1"/>
  <c r="J165" i="4"/>
  <c r="W165" i="4" s="1"/>
  <c r="J166" i="4"/>
  <c r="W166" i="4" s="1"/>
  <c r="J167" i="4"/>
  <c r="W167" i="4" s="1"/>
  <c r="J168" i="4"/>
  <c r="W168" i="4" s="1"/>
  <c r="J169" i="4"/>
  <c r="W169" i="4" s="1"/>
  <c r="J170" i="4"/>
  <c r="W170" i="4" s="1"/>
  <c r="J171" i="4"/>
  <c r="W171" i="4" s="1"/>
  <c r="J172" i="4"/>
  <c r="W172" i="4" s="1"/>
  <c r="J139" i="4"/>
  <c r="W139" i="4" s="1"/>
  <c r="J140" i="4"/>
  <c r="W140" i="4" s="1"/>
  <c r="J141" i="4"/>
  <c r="W141" i="4" s="1"/>
  <c r="J142" i="4"/>
  <c r="W142" i="4" s="1"/>
  <c r="J143" i="4"/>
  <c r="W143" i="4" s="1"/>
  <c r="J144" i="4"/>
  <c r="W144" i="4" s="1"/>
  <c r="J145" i="4"/>
  <c r="W145" i="4" s="1"/>
  <c r="J146" i="4"/>
  <c r="W146" i="4" s="1"/>
  <c r="J147" i="4"/>
  <c r="W147" i="4" s="1"/>
  <c r="J148" i="4"/>
  <c r="W148" i="4" s="1"/>
  <c r="J149" i="4"/>
  <c r="W149" i="4" s="1"/>
  <c r="J150" i="4"/>
  <c r="W150" i="4" s="1"/>
  <c r="J151" i="4"/>
  <c r="W151" i="4" s="1"/>
  <c r="J152" i="4"/>
  <c r="W152" i="4" s="1"/>
  <c r="J153" i="4"/>
  <c r="W153" i="4" s="1"/>
  <c r="J155" i="4"/>
  <c r="W155" i="4" s="1"/>
  <c r="J125" i="4"/>
  <c r="W125" i="4" s="1"/>
  <c r="J126" i="4"/>
  <c r="W126" i="4" s="1"/>
  <c r="J127" i="4"/>
  <c r="W127" i="4" s="1"/>
  <c r="J128" i="4"/>
  <c r="W128" i="4" s="1"/>
  <c r="J129" i="4"/>
  <c r="W129" i="4" s="1"/>
  <c r="J130" i="4"/>
  <c r="W130" i="4" s="1"/>
  <c r="J131" i="4"/>
  <c r="W131" i="4" s="1"/>
  <c r="J132" i="4"/>
  <c r="W132" i="4" s="1"/>
  <c r="J133" i="4"/>
  <c r="W133" i="4" s="1"/>
  <c r="J134" i="4"/>
  <c r="W134" i="4" s="1"/>
  <c r="J135" i="4"/>
  <c r="W135" i="4" s="1"/>
  <c r="J136" i="4"/>
  <c r="W136" i="4" s="1"/>
  <c r="J137" i="4"/>
  <c r="W137" i="4" s="1"/>
  <c r="J138" i="4"/>
  <c r="W138" i="4" s="1"/>
  <c r="J102" i="4"/>
  <c r="W102" i="4" s="1"/>
  <c r="J103" i="4"/>
  <c r="W103" i="4" s="1"/>
  <c r="J104" i="4"/>
  <c r="W104" i="4" s="1"/>
  <c r="J105" i="4"/>
  <c r="W105" i="4" s="1"/>
  <c r="J106" i="4"/>
  <c r="W106" i="4" s="1"/>
  <c r="J107" i="4"/>
  <c r="W107" i="4" s="1"/>
  <c r="J108" i="4"/>
  <c r="W108" i="4" s="1"/>
  <c r="J109" i="4"/>
  <c r="W109" i="4" s="1"/>
  <c r="J110" i="4"/>
  <c r="W110" i="4" s="1"/>
  <c r="J111" i="4"/>
  <c r="W111" i="4" s="1"/>
  <c r="J112" i="4"/>
  <c r="W112" i="4" s="1"/>
  <c r="J113" i="4"/>
  <c r="W113" i="4" s="1"/>
  <c r="J114" i="4"/>
  <c r="W114" i="4" s="1"/>
  <c r="J115" i="4"/>
  <c r="W115" i="4" s="1"/>
  <c r="J116" i="4"/>
  <c r="W116" i="4" s="1"/>
  <c r="J117" i="4"/>
  <c r="W117" i="4" s="1"/>
  <c r="J118" i="4"/>
  <c r="W118" i="4" s="1"/>
  <c r="J119" i="4"/>
  <c r="W119" i="4" s="1"/>
  <c r="J120" i="4"/>
  <c r="W120" i="4" s="1"/>
  <c r="J121" i="4"/>
  <c r="W121" i="4" s="1"/>
  <c r="J122" i="4"/>
  <c r="W122" i="4" s="1"/>
  <c r="J123" i="4"/>
  <c r="W123" i="4" s="1"/>
  <c r="J124" i="4"/>
  <c r="W124" i="4" s="1"/>
  <c r="J97" i="4"/>
  <c r="W97" i="4" s="1"/>
  <c r="J98" i="4"/>
  <c r="W98" i="4" s="1"/>
  <c r="J99" i="4"/>
  <c r="W99" i="4" s="1"/>
  <c r="J100" i="4"/>
  <c r="W100" i="4" s="1"/>
  <c r="J101" i="4"/>
  <c r="W101" i="4" s="1"/>
  <c r="J87" i="4"/>
  <c r="W87" i="4" s="1"/>
  <c r="J88" i="4"/>
  <c r="W88" i="4" s="1"/>
  <c r="J89" i="4"/>
  <c r="W89" i="4" s="1"/>
  <c r="J90" i="4"/>
  <c r="W90" i="4" s="1"/>
  <c r="J91" i="4"/>
  <c r="W91" i="4" s="1"/>
  <c r="J92" i="4"/>
  <c r="W92" i="4" s="1"/>
  <c r="J93" i="4"/>
  <c r="W93" i="4" s="1"/>
  <c r="J94" i="4"/>
  <c r="W94" i="4" s="1"/>
  <c r="J95" i="4"/>
  <c r="W95" i="4" s="1"/>
  <c r="J96" i="4"/>
  <c r="W96" i="4" s="1"/>
  <c r="J82" i="4"/>
  <c r="W82" i="4" s="1"/>
  <c r="J83" i="4"/>
  <c r="W83" i="4" s="1"/>
  <c r="J84" i="4"/>
  <c r="W84" i="4" s="1"/>
  <c r="J85" i="4"/>
  <c r="W85" i="4" s="1"/>
  <c r="J86" i="4"/>
  <c r="W86" i="4" s="1"/>
  <c r="J70" i="4"/>
  <c r="W70" i="4" s="1"/>
  <c r="J71" i="4"/>
  <c r="W71" i="4" s="1"/>
  <c r="J72" i="4"/>
  <c r="W72" i="4" s="1"/>
  <c r="J73" i="4"/>
  <c r="W73" i="4" s="1"/>
  <c r="J74" i="4"/>
  <c r="W74" i="4" s="1"/>
  <c r="J75" i="4"/>
  <c r="W75" i="4" s="1"/>
  <c r="J76" i="4"/>
  <c r="W76" i="4" s="1"/>
  <c r="J77" i="4"/>
  <c r="W77" i="4" s="1"/>
  <c r="J78" i="4"/>
  <c r="W78" i="4" s="1"/>
  <c r="J79" i="4"/>
  <c r="W79" i="4" s="1"/>
  <c r="J80" i="4"/>
  <c r="W80" i="4" s="1"/>
  <c r="J81" i="4"/>
  <c r="W81" i="4" s="1"/>
  <c r="J69" i="4"/>
  <c r="W69" i="4" s="1"/>
  <c r="J63" i="4"/>
  <c r="W63" i="4" s="1"/>
  <c r="J64" i="4"/>
  <c r="W64" i="4" s="1"/>
  <c r="J65" i="4"/>
  <c r="W65" i="4" s="1"/>
  <c r="J66" i="4"/>
  <c r="W66" i="4" s="1"/>
  <c r="J67" i="4"/>
  <c r="W67" i="4" s="1"/>
  <c r="J62" i="4"/>
  <c r="W62" i="4" s="1"/>
  <c r="J61" i="4"/>
  <c r="W61" i="4" s="1"/>
  <c r="J58" i="4"/>
  <c r="W58" i="4" s="1"/>
  <c r="J59" i="4"/>
  <c r="W59" i="4" s="1"/>
  <c r="J49" i="4"/>
  <c r="W49" i="4" s="1"/>
  <c r="J50" i="4"/>
  <c r="W50" i="4" s="1"/>
  <c r="J51" i="4"/>
  <c r="W51" i="4" s="1"/>
  <c r="J52" i="4"/>
  <c r="W52" i="4" s="1"/>
  <c r="J53" i="4"/>
  <c r="W53" i="4" s="1"/>
  <c r="J54" i="4"/>
  <c r="W54" i="4" s="1"/>
  <c r="J55" i="4"/>
  <c r="W55" i="4" s="1"/>
  <c r="J56" i="4"/>
  <c r="W56" i="4" s="1"/>
  <c r="J57" i="4"/>
  <c r="W57" i="4" s="1"/>
  <c r="J46" i="4"/>
  <c r="W46" i="4" s="1"/>
  <c r="J47" i="4"/>
  <c r="W47" i="4" s="1"/>
  <c r="J48" i="4"/>
  <c r="W48" i="4" s="1"/>
  <c r="J45" i="4"/>
  <c r="W45" i="4" s="1"/>
  <c r="J40" i="4"/>
  <c r="W40" i="4" s="1"/>
  <c r="J41" i="4"/>
  <c r="W41" i="4" s="1"/>
  <c r="J42" i="4"/>
  <c r="W42" i="4" s="1"/>
  <c r="J43" i="4"/>
  <c r="W43" i="4" s="1"/>
  <c r="J44" i="4"/>
  <c r="W44" i="4" s="1"/>
  <c r="J35" i="4"/>
  <c r="W35" i="4" s="1"/>
  <c r="J36" i="4"/>
  <c r="W36" i="4" s="1"/>
  <c r="J37" i="4"/>
  <c r="W37" i="4" s="1"/>
  <c r="J38" i="4"/>
  <c r="W38" i="4" s="1"/>
  <c r="J39" i="4"/>
  <c r="W39" i="4" s="1"/>
  <c r="J7" i="4"/>
  <c r="W7" i="4" s="1"/>
  <c r="J8" i="4"/>
  <c r="W8" i="4" s="1"/>
  <c r="J9" i="4"/>
  <c r="W9" i="4" s="1"/>
  <c r="J10" i="4"/>
  <c r="W10" i="4" s="1"/>
  <c r="J11" i="4"/>
  <c r="W11" i="4" s="1"/>
  <c r="J12" i="4"/>
  <c r="W12" i="4" s="1"/>
  <c r="J13" i="4"/>
  <c r="W13" i="4" s="1"/>
  <c r="J14" i="4"/>
  <c r="W14" i="4" s="1"/>
  <c r="J15" i="4"/>
  <c r="W15" i="4" s="1"/>
  <c r="J16" i="4"/>
  <c r="W16" i="4" s="1"/>
  <c r="J17" i="4"/>
  <c r="W17" i="4" s="1"/>
  <c r="J18" i="4"/>
  <c r="W18" i="4" s="1"/>
  <c r="J19" i="4"/>
  <c r="W19" i="4" s="1"/>
  <c r="J20" i="4"/>
  <c r="W20" i="4" s="1"/>
  <c r="J21" i="4"/>
  <c r="W21" i="4" s="1"/>
  <c r="J22" i="4"/>
  <c r="W22" i="4" s="1"/>
  <c r="J23" i="4"/>
  <c r="W23" i="4" s="1"/>
  <c r="J24" i="4"/>
  <c r="W24" i="4" s="1"/>
  <c r="J25" i="4"/>
  <c r="W25" i="4" s="1"/>
  <c r="J26" i="4"/>
  <c r="W26" i="4" s="1"/>
  <c r="J27" i="4"/>
  <c r="W27" i="4" s="1"/>
  <c r="J28" i="4"/>
  <c r="W28" i="4" s="1"/>
  <c r="J29" i="4"/>
  <c r="W29" i="4" s="1"/>
  <c r="J30" i="4"/>
  <c r="W30" i="4" s="1"/>
  <c r="J31" i="4"/>
  <c r="W31" i="4" s="1"/>
  <c r="J32" i="4"/>
  <c r="W32" i="4" s="1"/>
  <c r="J33" i="4"/>
  <c r="W33" i="4" s="1"/>
  <c r="J34" i="4"/>
  <c r="W34" i="4" s="1"/>
  <c r="J6" i="4"/>
  <c r="W6" i="4" s="1"/>
  <c r="I28" i="1" l="1"/>
  <c r="P4" i="11"/>
  <c r="P5" i="11"/>
  <c r="P6" i="11"/>
  <c r="P7" i="11"/>
  <c r="P8" i="11"/>
  <c r="P9" i="11"/>
  <c r="P10" i="11"/>
  <c r="P11" i="11"/>
  <c r="P12" i="11"/>
  <c r="P13" i="11"/>
  <c r="P14" i="11"/>
  <c r="P15" i="11"/>
  <c r="P16" i="11"/>
  <c r="P17" i="11"/>
  <c r="P18" i="11"/>
  <c r="P19" i="11"/>
  <c r="P20" i="11"/>
  <c r="P21" i="11"/>
  <c r="P22" i="11"/>
  <c r="P23" i="11"/>
  <c r="P24" i="11"/>
  <c r="P25" i="11"/>
  <c r="P26" i="11"/>
  <c r="P27" i="11"/>
  <c r="P28" i="11"/>
  <c r="P29" i="11"/>
  <c r="P30" i="11"/>
  <c r="P31" i="11"/>
  <c r="P32" i="11"/>
  <c r="P33" i="11"/>
  <c r="P34" i="11"/>
  <c r="P35" i="11"/>
  <c r="P36" i="11"/>
  <c r="P37" i="11"/>
  <c r="P38" i="11"/>
  <c r="P39" i="11"/>
  <c r="P40" i="11"/>
  <c r="P41" i="11"/>
  <c r="P42" i="11"/>
  <c r="P43" i="11"/>
  <c r="P44" i="11"/>
  <c r="P45" i="11"/>
  <c r="P46" i="11"/>
  <c r="P47" i="11"/>
  <c r="P48" i="11"/>
  <c r="P49" i="11"/>
  <c r="P50" i="11"/>
  <c r="P51" i="11"/>
  <c r="P52" i="11"/>
  <c r="P53" i="11"/>
  <c r="P54" i="11"/>
  <c r="P55" i="11"/>
  <c r="P56" i="11"/>
  <c r="P57" i="11"/>
  <c r="P58" i="11"/>
  <c r="P59" i="11"/>
  <c r="P60" i="11"/>
  <c r="P61" i="11"/>
  <c r="P62" i="11"/>
  <c r="P63" i="11"/>
  <c r="P64" i="11"/>
  <c r="P65" i="11"/>
  <c r="P66" i="11"/>
  <c r="P67" i="11"/>
  <c r="P68" i="11"/>
  <c r="P69" i="11"/>
  <c r="P70" i="11"/>
  <c r="P71" i="11"/>
  <c r="P72" i="11"/>
  <c r="P73" i="11"/>
  <c r="P74" i="11"/>
  <c r="P75" i="11"/>
  <c r="P76" i="11"/>
  <c r="P77" i="11"/>
  <c r="P78" i="11"/>
  <c r="P79" i="11"/>
  <c r="P80" i="11"/>
  <c r="P81" i="11"/>
  <c r="P82" i="11"/>
  <c r="P83" i="11"/>
  <c r="P84" i="11"/>
  <c r="P85" i="11"/>
  <c r="P86" i="11"/>
  <c r="P87" i="11"/>
  <c r="P88" i="11"/>
  <c r="P89" i="11"/>
  <c r="P90" i="11"/>
  <c r="P91" i="11"/>
  <c r="P92" i="11"/>
  <c r="P93" i="11"/>
  <c r="P94" i="11"/>
  <c r="P95" i="11"/>
  <c r="P96" i="11"/>
  <c r="P97" i="11"/>
  <c r="P98" i="11"/>
  <c r="P99" i="11"/>
  <c r="P100" i="11"/>
  <c r="P101" i="11"/>
  <c r="P102" i="11"/>
  <c r="P103" i="11"/>
  <c r="P104" i="11"/>
  <c r="P105" i="11"/>
  <c r="P106" i="11"/>
  <c r="P107" i="11"/>
  <c r="P108" i="11"/>
  <c r="P109" i="11"/>
  <c r="P110" i="11"/>
  <c r="P111" i="11"/>
  <c r="P112" i="11"/>
  <c r="P113" i="11"/>
  <c r="P114" i="11"/>
  <c r="P115" i="11"/>
  <c r="P116" i="11"/>
  <c r="P117" i="11"/>
  <c r="P118" i="11"/>
  <c r="P119" i="11"/>
  <c r="P120" i="11"/>
  <c r="P121" i="11"/>
  <c r="P122" i="11"/>
  <c r="P123" i="11"/>
  <c r="P124" i="11"/>
  <c r="P125" i="11"/>
  <c r="P126" i="11"/>
  <c r="P127" i="11"/>
  <c r="P128" i="11"/>
  <c r="P129" i="11"/>
  <c r="P130" i="11"/>
  <c r="P131" i="11"/>
  <c r="P132" i="11"/>
  <c r="P133" i="11"/>
  <c r="P134" i="11"/>
  <c r="P135" i="11"/>
  <c r="P136" i="11"/>
  <c r="P137" i="11"/>
  <c r="P138" i="11"/>
  <c r="P139" i="11"/>
  <c r="P140" i="11"/>
  <c r="P141" i="11"/>
  <c r="P142" i="11"/>
  <c r="P143" i="11"/>
  <c r="P144" i="11"/>
  <c r="P145" i="11"/>
  <c r="P146" i="11"/>
  <c r="P147" i="11"/>
  <c r="P148" i="11"/>
  <c r="P149" i="11"/>
  <c r="P150" i="11"/>
  <c r="P151" i="11"/>
  <c r="P3" i="11"/>
  <c r="L17" i="10" l="1"/>
  <c r="L18" i="10" s="1"/>
  <c r="K17" i="10"/>
  <c r="K18" i="10" s="1"/>
  <c r="J17" i="10"/>
  <c r="J18" i="10" s="1"/>
  <c r="I17" i="10"/>
  <c r="I18" i="10" s="1"/>
  <c r="H17" i="10"/>
  <c r="H18" i="10" s="1"/>
  <c r="G17" i="10"/>
  <c r="M17" i="10" s="1"/>
  <c r="G18" i="10"/>
  <c r="F17" i="10"/>
  <c r="F18" i="10" s="1"/>
  <c r="D17" i="10"/>
  <c r="D18" i="10" s="1"/>
  <c r="C17" i="10"/>
  <c r="C18" i="10"/>
  <c r="B17" i="10"/>
  <c r="L15" i="10"/>
  <c r="K15" i="10"/>
  <c r="J15" i="10"/>
  <c r="I15" i="10"/>
  <c r="H15" i="10"/>
  <c r="G15" i="10"/>
  <c r="F15" i="10"/>
  <c r="K77" i="9"/>
  <c r="L13" i="10" s="1"/>
  <c r="J77" i="9"/>
  <c r="K13" i="10" s="1"/>
  <c r="I77" i="9"/>
  <c r="J13" i="10"/>
  <c r="H77" i="9"/>
  <c r="I13" i="10"/>
  <c r="G77" i="9"/>
  <c r="H13" i="10" s="1"/>
  <c r="F77" i="9"/>
  <c r="G13" i="10"/>
  <c r="E77" i="9"/>
  <c r="F13" i="10"/>
  <c r="D77" i="9"/>
  <c r="D13" i="10" s="1"/>
  <c r="C77" i="9"/>
  <c r="C13" i="10" s="1"/>
  <c r="B77" i="9"/>
  <c r="B13" i="10"/>
  <c r="K68" i="9"/>
  <c r="L12" i="10" s="1"/>
  <c r="J68" i="9"/>
  <c r="K12" i="10"/>
  <c r="I68" i="9"/>
  <c r="J12" i="10" s="1"/>
  <c r="H68" i="9"/>
  <c r="I12" i="10" s="1"/>
  <c r="G68" i="9"/>
  <c r="H12" i="10"/>
  <c r="F68" i="9"/>
  <c r="G12" i="10" s="1"/>
  <c r="E68" i="9"/>
  <c r="F12" i="10"/>
  <c r="D68" i="9"/>
  <c r="D12" i="10" s="1"/>
  <c r="C68" i="9"/>
  <c r="C12" i="10" s="1"/>
  <c r="B68" i="9"/>
  <c r="B12" i="10"/>
  <c r="K61" i="9"/>
  <c r="L11" i="10"/>
  <c r="J61" i="9"/>
  <c r="K11" i="10" s="1"/>
  <c r="I61" i="9"/>
  <c r="J11" i="10"/>
  <c r="H61" i="9"/>
  <c r="I11" i="10"/>
  <c r="G61" i="9"/>
  <c r="H11" i="10" s="1"/>
  <c r="F61" i="9"/>
  <c r="G11" i="10" s="1"/>
  <c r="E61" i="9"/>
  <c r="F11" i="10" s="1"/>
  <c r="D61" i="9"/>
  <c r="D11" i="10" s="1"/>
  <c r="C61" i="9"/>
  <c r="C11" i="10"/>
  <c r="B61" i="9"/>
  <c r="B11" i="10" s="1"/>
  <c r="K54" i="9"/>
  <c r="L10" i="10"/>
  <c r="J54" i="9"/>
  <c r="K10" i="10"/>
  <c r="I54" i="9"/>
  <c r="J10" i="10"/>
  <c r="H54" i="9"/>
  <c r="I10" i="10" s="1"/>
  <c r="G54" i="9"/>
  <c r="H10" i="10"/>
  <c r="F54" i="9"/>
  <c r="G10" i="10" s="1"/>
  <c r="E54" i="9"/>
  <c r="F10" i="10" s="1"/>
  <c r="D54" i="9"/>
  <c r="D10" i="10" s="1"/>
  <c r="C54" i="9"/>
  <c r="C10" i="10" s="1"/>
  <c r="B54" i="9"/>
  <c r="B10" i="10"/>
  <c r="K47" i="9"/>
  <c r="L9" i="10"/>
  <c r="J47" i="9"/>
  <c r="K9" i="10" s="1"/>
  <c r="I47" i="9"/>
  <c r="J9" i="10"/>
  <c r="H47" i="9"/>
  <c r="I9" i="10"/>
  <c r="G47" i="9"/>
  <c r="F47" i="9"/>
  <c r="G9" i="10" s="1"/>
  <c r="E47" i="9"/>
  <c r="F9" i="10"/>
  <c r="D47" i="9"/>
  <c r="D9" i="10" s="1"/>
  <c r="C47" i="9"/>
  <c r="C9" i="10"/>
  <c r="B47" i="9"/>
  <c r="B9" i="10" s="1"/>
  <c r="K40" i="9"/>
  <c r="L8" i="10" s="1"/>
  <c r="J40" i="9"/>
  <c r="K8" i="10"/>
  <c r="I40" i="9"/>
  <c r="J8" i="10"/>
  <c r="H40" i="9"/>
  <c r="I8" i="10" s="1"/>
  <c r="G40" i="9"/>
  <c r="H8" i="10"/>
  <c r="F40" i="9"/>
  <c r="G8" i="10"/>
  <c r="E40" i="9"/>
  <c r="F8" i="10" s="1"/>
  <c r="D40" i="9"/>
  <c r="D8" i="10" s="1"/>
  <c r="C40" i="9"/>
  <c r="C8" i="10" s="1"/>
  <c r="B40" i="9"/>
  <c r="B8" i="10" s="1"/>
  <c r="K30" i="9"/>
  <c r="L7" i="10"/>
  <c r="J30" i="9"/>
  <c r="K7" i="10" s="1"/>
  <c r="I30" i="9"/>
  <c r="J7" i="10"/>
  <c r="H30" i="9"/>
  <c r="I7" i="10"/>
  <c r="G30" i="9"/>
  <c r="H7" i="10"/>
  <c r="F30" i="9"/>
  <c r="G7" i="10" s="1"/>
  <c r="E30" i="9"/>
  <c r="F7" i="10"/>
  <c r="D30" i="9"/>
  <c r="D7" i="10" s="1"/>
  <c r="C30" i="9"/>
  <c r="C7" i="10" s="1"/>
  <c r="B30" i="9"/>
  <c r="B7" i="10"/>
  <c r="K23" i="9"/>
  <c r="L6" i="10" s="1"/>
  <c r="J23" i="9"/>
  <c r="K6" i="10"/>
  <c r="I23" i="9"/>
  <c r="J6" i="10" s="1"/>
  <c r="H23" i="9"/>
  <c r="I6" i="10" s="1"/>
  <c r="G23" i="9"/>
  <c r="H6" i="10" s="1"/>
  <c r="F23" i="9"/>
  <c r="G6" i="10" s="1"/>
  <c r="E23" i="9"/>
  <c r="F6" i="10"/>
  <c r="D23" i="9"/>
  <c r="D6" i="10"/>
  <c r="C23" i="9"/>
  <c r="C6" i="10" s="1"/>
  <c r="B23" i="9"/>
  <c r="B6" i="10"/>
  <c r="K17" i="9"/>
  <c r="L5" i="10"/>
  <c r="J17" i="9"/>
  <c r="K5" i="10" s="1"/>
  <c r="I17" i="9"/>
  <c r="J5" i="10" s="1"/>
  <c r="H17" i="9"/>
  <c r="I5" i="10"/>
  <c r="G17" i="9"/>
  <c r="H5" i="10" s="1"/>
  <c r="F17" i="9"/>
  <c r="G5" i="10"/>
  <c r="E17" i="9"/>
  <c r="F5" i="10" s="1"/>
  <c r="D17" i="9"/>
  <c r="D5" i="10" s="1"/>
  <c r="C17" i="9"/>
  <c r="C5" i="10"/>
  <c r="B17" i="9"/>
  <c r="B5" i="10"/>
  <c r="K8" i="9"/>
  <c r="J8" i="9"/>
  <c r="K4" i="10"/>
  <c r="I8" i="9"/>
  <c r="J4" i="10"/>
  <c r="H8" i="9"/>
  <c r="H7" i="9" s="1"/>
  <c r="G8" i="9"/>
  <c r="F8" i="9"/>
  <c r="G4" i="10" s="1"/>
  <c r="G14" i="10" s="1"/>
  <c r="E8" i="9"/>
  <c r="F4" i="10"/>
  <c r="D8" i="9"/>
  <c r="D4" i="10" s="1"/>
  <c r="C8" i="9"/>
  <c r="C7" i="9"/>
  <c r="B8" i="9"/>
  <c r="B4" i="10" s="1"/>
  <c r="C4" i="10"/>
  <c r="H4" i="10"/>
  <c r="M7" i="10" l="1"/>
  <c r="E7" i="10"/>
  <c r="E13" i="10"/>
  <c r="E12" i="10"/>
  <c r="K7" i="9"/>
  <c r="G7" i="9"/>
  <c r="M12" i="10"/>
  <c r="E5" i="10"/>
  <c r="M13" i="10"/>
  <c r="M18" i="10"/>
  <c r="F14" i="10"/>
  <c r="F16" i="10" s="1"/>
  <c r="E7" i="9"/>
  <c r="M6" i="10"/>
  <c r="E17" i="10"/>
  <c r="E18" i="10" s="1"/>
  <c r="F7" i="9"/>
  <c r="I4" i="10"/>
  <c r="B7" i="9"/>
  <c r="E11" i="10"/>
  <c r="E10" i="10"/>
  <c r="J14" i="10"/>
  <c r="J16" i="10" s="1"/>
  <c r="M15" i="10"/>
  <c r="L4" i="10"/>
  <c r="M4" i="10" s="1"/>
  <c r="I7" i="9"/>
  <c r="J7" i="9"/>
  <c r="E9" i="10"/>
  <c r="H9" i="10"/>
  <c r="H14" i="10" s="1"/>
  <c r="B18" i="10"/>
  <c r="M11" i="10"/>
  <c r="E4" i="10"/>
  <c r="B14" i="10"/>
  <c r="I14" i="10"/>
  <c r="I16" i="10" s="1"/>
  <c r="M8" i="10"/>
  <c r="E6" i="10"/>
  <c r="C14" i="10"/>
  <c r="C16" i="10" s="1"/>
  <c r="E8" i="10"/>
  <c r="K14" i="10"/>
  <c r="K16" i="10" s="1"/>
  <c r="M10" i="10"/>
  <c r="D14" i="10"/>
  <c r="D16" i="10" s="1"/>
  <c r="M9" i="10"/>
  <c r="G16" i="10"/>
  <c r="M5" i="10"/>
  <c r="D7" i="9"/>
  <c r="H16" i="10" l="1"/>
  <c r="L14" i="10"/>
  <c r="B16" i="10"/>
  <c r="E14" i="10"/>
  <c r="E16" i="10" s="1"/>
  <c r="L16" i="10" l="1"/>
  <c r="M14" i="10"/>
  <c r="M16" i="10" s="1"/>
</calcChain>
</file>

<file path=xl/sharedStrings.xml><?xml version="1.0" encoding="utf-8"?>
<sst xmlns="http://schemas.openxmlformats.org/spreadsheetml/2006/main" count="7752" uniqueCount="1758">
  <si>
    <t>Measure or 
Investment</t>
  </si>
  <si>
    <t>Milestone or 
Target</t>
  </si>
  <si>
    <t>Climate Tag</t>
  </si>
  <si>
    <t>Environmental Tag</t>
  </si>
  <si>
    <t>Digital Tag</t>
  </si>
  <si>
    <t>Yes/No</t>
  </si>
  <si>
    <t>Yes/Null</t>
  </si>
  <si>
    <t>Loans/Grants</t>
  </si>
  <si>
    <t>Policy pillar</t>
  </si>
  <si>
    <t>Quarters</t>
  </si>
  <si>
    <t>Unit of measure</t>
  </si>
  <si>
    <t>COFOG level 2</t>
  </si>
  <si>
    <t>Select Intervention field (Green)</t>
  </si>
  <si>
    <t>Select Intervention field (Digital)</t>
  </si>
  <si>
    <t>Measures</t>
  </si>
  <si>
    <t>Type</t>
  </si>
  <si>
    <t>action</t>
  </si>
  <si>
    <t>Investment</t>
  </si>
  <si>
    <t>Milestone</t>
  </si>
  <si>
    <t>Yes</t>
  </si>
  <si>
    <t>Loans</t>
  </si>
  <si>
    <t>a. Green transition</t>
  </si>
  <si>
    <t>Q1</t>
  </si>
  <si>
    <t>% (Percentage)</t>
  </si>
  <si>
    <t>01.1 - Executive and legislative organs, financial and fiscal affairs, external affairs</t>
  </si>
  <si>
    <t>001 - Investment in fixed assets, including research infrastructure, in micro enterprises directly linked to research and innovation activities</t>
  </si>
  <si>
    <t>1 - 051 - Very High-Capacity broadband network (backbone/backhaul network)</t>
  </si>
  <si>
    <t>-</t>
  </si>
  <si>
    <t>Measure</t>
  </si>
  <si>
    <t>N</t>
  </si>
  <si>
    <t>Reform</t>
  </si>
  <si>
    <t>Target</t>
  </si>
  <si>
    <t>No</t>
  </si>
  <si>
    <t>Grants</t>
  </si>
  <si>
    <t>b. Digital transformation</t>
  </si>
  <si>
    <t>Q2</t>
  </si>
  <si>
    <t>Number</t>
  </si>
  <si>
    <t>01.2 - Foreign economic aid</t>
  </si>
  <si>
    <t>002 - Investment in fixed assets, including research infrastructure, in small and medium-sized enterprises (including private research centres) directly linked to research and innovation activities</t>
  </si>
  <si>
    <t>1 - 052 - Very High-Capacity broadband network (access/local loop with a performance equivalent to an optical fibre installation up to the distribution point at the serving location for multi-dwelling premises)</t>
  </si>
  <si>
    <t>Sub-Measure</t>
  </si>
  <si>
    <t>M</t>
  </si>
  <si>
    <t>c. Smart, sustainable and inclusive growth</t>
  </si>
  <si>
    <t>Q3</t>
  </si>
  <si>
    <t>01.3 - General services</t>
  </si>
  <si>
    <t>002 bis1 - Investment in fixed assets in large, including research infrastructure, enterprises[1] directly linked to research and innovation activities</t>
  </si>
  <si>
    <t>1 - 053 - Very High-Capacity broadband network (access/local loop with a performance equivalent to an optical fibre installation up to the distribution point at the serving location for homes and business premises)</t>
  </si>
  <si>
    <t>U</t>
  </si>
  <si>
    <t>d. Social and territorial cohesion</t>
  </si>
  <si>
    <t>Q4</t>
  </si>
  <si>
    <t>01.4 - Basic research</t>
  </si>
  <si>
    <t>003 - Investment in fixed assets, including research infrastructure,  in public research centres and higher education directly linked to research and innovation activities</t>
  </si>
  <si>
    <t>1 - 054 - Very High-Capacity broadband network (access/local loop with a performance equivalent to an optical fibre installation up to the base station for advanced wireless communication)</t>
  </si>
  <si>
    <t>R</t>
  </si>
  <si>
    <t>e. Health, and economic, social and institutional resilience</t>
  </si>
  <si>
    <t>01.5 - R&amp;D General public services</t>
  </si>
  <si>
    <t>004 - Investment in intangible assets in micro enterprises directly linked to research and innovation activities</t>
  </si>
  <si>
    <t>1 - 054bis - 5G network coverage, including uninterrupted provision of connectivity along transport paths; Gigabit connectivity (networks offering at least 1 Gbps symmetric) for socio-economic drivers, such as schools, transport hubs and main providers of public services</t>
  </si>
  <si>
    <t>f. Policies for the next generation</t>
  </si>
  <si>
    <t>01.6 - General public services n.e.c.</t>
  </si>
  <si>
    <t>005 - Investment in intangible assets in small and medium-sized enterprises (including private research centres) directly linked to research and innovation activities</t>
  </si>
  <si>
    <t>1 - 054ter - Mobile data connectivity with wide territorial coverage</t>
  </si>
  <si>
    <t>01.7 - Public debt transactions</t>
  </si>
  <si>
    <t>005bis1 - Investment in intangible assets in large enterprises directly linked to research and innovation activities</t>
  </si>
  <si>
    <t>2 - 009bis - Investment in digital-related R&amp;I activities (including excellence research centres, industrial research, experimental development, feasibility studies, acquisition of fixed or intangible assets for digital related R&amp;I activities)</t>
  </si>
  <si>
    <t>01.8 - Transfers of a general character between different levels of government</t>
  </si>
  <si>
    <t>006 - Investment in intangible assets in public research centres and higher education directly linked to research and innovation activities</t>
  </si>
  <si>
    <t>3 - 012 - IT services and applications for digital skills and digital inclusion</t>
  </si>
  <si>
    <t>02.1 - Military defence</t>
  </si>
  <si>
    <t>007 - Research and innovation activities in micro enterprises including networking (industrial research, experimental development, feasibility studies)</t>
  </si>
  <si>
    <t>3 - 016 - Skills development for smart specialisation, industrial transition, entrepreneurship, and adaptability of enterprises to change</t>
  </si>
  <si>
    <t>02.2 - Civil defence</t>
  </si>
  <si>
    <t>008 - Research and innovation activities in small and medium-sized enterprises, including networking</t>
  </si>
  <si>
    <t>3 - 099 - Specific support for youth employment and socio-economic integration of young people</t>
  </si>
  <si>
    <t>02.3 - Foreign military aid</t>
  </si>
  <si>
    <t>008bis1 - Research and innovation activities in large enterprises, including networking</t>
  </si>
  <si>
    <t>3 - 100 - Support for self-employment and business start-up</t>
  </si>
  <si>
    <t>02.4 - R&amp;D Defence</t>
  </si>
  <si>
    <t>009 - Research and innovation activities in public research centres, higher education and centres of competence including networking (industrial research, experimental development, feasibility studies)</t>
  </si>
  <si>
    <t>3 - 108 - Support for the development of digital skills</t>
  </si>
  <si>
    <t>02.5 - Defence n.e.c.</t>
  </si>
  <si>
    <t>010 - Digitising SMEs (including e-Commerce, e-Business and networked business processes, digital innovation hubs, living labs, web entrepreneurs and ICT start-ups, B2B)</t>
  </si>
  <si>
    <t>4 - 011 - Government ICT solutions, e-services, applications</t>
  </si>
  <si>
    <t>03.1 - Police services</t>
  </si>
  <si>
    <t>010bis1 - Digitising large enterprises (including e-Commerce, e-Business and networked business processes, digital innovation hubs, living labs, web entrepreneurs and ICT start-ups, B2B)</t>
  </si>
  <si>
    <t>4 - 011bis - Government ICT solutions, e-services, applications compliant with GHG emission reduction or energy efficiency criteria</t>
  </si>
  <si>
    <t>03.2 - Fire-protection services</t>
  </si>
  <si>
    <t xml:space="preserve">010ter - Digitising SMEs or large enterprises (including e-Commerce, e-Business and networked business processes, digital innovation hubs, living labs, web entrepreneurs and ICT start-ups, B2B) compliant with GHG emission reduction or energy efficiency criteria[2] </t>
  </si>
  <si>
    <t>4 - 011quater - Digitalisation of Justice Systems</t>
  </si>
  <si>
    <t>03.3 - Law courts</t>
  </si>
  <si>
    <t>011 - Government ICT solutions, e-services, applications</t>
  </si>
  <si>
    <t>4 - 011ter - Deployment of the European digital identity scheme for public and private use</t>
  </si>
  <si>
    <t>03.4 - Prisons</t>
  </si>
  <si>
    <t>011bis - Government ICT solutions, e-services, applications compliant with GHG emission reduction or energy efficiency criteria (see footnote 2)</t>
  </si>
  <si>
    <t>4 - 013 - e-Health services and applications (including e-Care, Internet of Things for physical activity and ambient assisted living)</t>
  </si>
  <si>
    <t>03.5 - R&amp;D Public order and safety</t>
  </si>
  <si>
    <t>012 - IT services and applications for digital skills and digital inclusion</t>
  </si>
  <si>
    <t>4 - 033 - Smart Energy Systems (including smart grids and ICT systems) and related storage</t>
  </si>
  <si>
    <t>03.6 - Public order and safety n.e.c.</t>
  </si>
  <si>
    <t>013 - e-Health services and applications (including e-Care, Internet of Things for physical activity and ambient assisted living)</t>
  </si>
  <si>
    <t>4 - 063 - Digitalisation of transport: road</t>
  </si>
  <si>
    <t>04.1 - General economic, commercial and labour affairs</t>
  </si>
  <si>
    <t>014 - Business infrastructure for SMEs (including industrial parks and sites)</t>
  </si>
  <si>
    <t>4 - 063bis - Digitalisation of transport when dedicated in part to GHG emissions reduction: road</t>
  </si>
  <si>
    <t>04.2 - Agriculture, forestry, fishing and hunting</t>
  </si>
  <si>
    <t>015 - SME business development and internationalisation, including productive investments</t>
  </si>
  <si>
    <t>4 - 070 - Digitalisation of transport: rail</t>
  </si>
  <si>
    <t>04.3 - Fuel and energy</t>
  </si>
  <si>
    <t>015bis - Support for large enterprises through financial instruments, including productive investments</t>
  </si>
  <si>
    <t>4 - 071 - European Rail Traffic Management System (ERTMS)</t>
  </si>
  <si>
    <t>04.4 - Mining, manufacturing and construction</t>
  </si>
  <si>
    <t>016 - Skills development for smart specialisation, industrial transition, entrepreneurship, and adaptability of enterprises to change</t>
  </si>
  <si>
    <t>4 - 076 - Digitalisation of urban transport</t>
  </si>
  <si>
    <t>04.5 - Transport</t>
  </si>
  <si>
    <t>017 - Advanced support services for SMEs and groups of SMEs (including management, marketing and design services)</t>
  </si>
  <si>
    <t>4 - 076bis - Digitalisation of transport when dedicated in part to GHG emissions reduction: urban transport</t>
  </si>
  <si>
    <t>04.6 - Communication</t>
  </si>
  <si>
    <t>018 - Incubation, support to spin offs and spin outs and start ups</t>
  </si>
  <si>
    <t>4 - 084 - Digitising transport: other transport modes</t>
  </si>
  <si>
    <t>04.7 - Other industries</t>
  </si>
  <si>
    <t>019 - Support for Innovation clusters including between businesses, research organisations and public authorities and business networks primarily benefiting SMEs</t>
  </si>
  <si>
    <t>4 - 084bis - Digitising transport when dedicated in part to GHG emissions reduction: other transport modes</t>
  </si>
  <si>
    <t>04.8 - R&amp;D Economic affairs</t>
  </si>
  <si>
    <t>020 - Innovation processes in SMEs (process, organisational, marketing, co-creation, user and demand driven innovation)</t>
  </si>
  <si>
    <t>4 - 095 - Digitalisation in health care</t>
  </si>
  <si>
    <t>04.9 - Economic affairs n.e.c.</t>
  </si>
  <si>
    <t>021 - Technology transfer and cooperation between enterprises, research centres and higher education sector</t>
  </si>
  <si>
    <t>5 - 010 - Digitising SMEs (including e-Commerce, e-Business and networked business processes, digital innovation hubs, living labs, web entrepreneurs and ICT start-ups, B2B)</t>
  </si>
  <si>
    <t>05.1 - Waste management</t>
  </si>
  <si>
    <t xml:space="preserve">022 - Research and innovation processes, technology transfer and cooperation between enterprises focusing on the low carbon economy, resilience and adaptation to climate change </t>
  </si>
  <si>
    <t>5 - 010bis - Digitising large enterprises (including e-Commerce, e-Business and networked business processes, digital innovation hubs, living labs, web entrepreneurs and ICT start-ups, B2B)</t>
  </si>
  <si>
    <t>05.2 - Waste water management</t>
  </si>
  <si>
    <t>023 - Research and innovation processes, technology transfer and cooperation between enterprises focusing on circular economy</t>
  </si>
  <si>
    <t xml:space="preserve">5 - 010ter - Digitising SMEs or large enterprises (including e-Commerce, e-Business and networked business processes, digital innovation hubs, living labs, web entrepreneurs and ICT start-ups, B2B) compliant with GHG emission reduction or energy efficiency criteria </t>
  </si>
  <si>
    <t>05.3 - Pollution abatement</t>
  </si>
  <si>
    <t>024 - Energy efficiency and demonstration projects in SMEs and supporting measures</t>
  </si>
  <si>
    <t>5 - 014 - Business infrastructure for SMEs (including industrial parks and sites)</t>
  </si>
  <si>
    <t>05.4 - Protection of biodiversity and landscape</t>
  </si>
  <si>
    <t>024bis - Energy efficiency and demonstration projects in large enterprises and supporting measures</t>
  </si>
  <si>
    <t>5 - 015 - SME business development and internationalisation, including productive investments47</t>
  </si>
  <si>
    <t>05.5 - R&amp;D Environmental protection</t>
  </si>
  <si>
    <t>024ter - Energy efficiency and demonstration projects in SMEs or large enterprises and supporting measures compliant with energy efficiency criteria[3]</t>
  </si>
  <si>
    <t>5 - 017 - Advanced support services for SMEs and groups of SMEs (including management, marketing and design services)47</t>
  </si>
  <si>
    <t>05.6 - Environmental protection n.e.c.</t>
  </si>
  <si>
    <t>025 - Energy efficiency renovation of existing housing stock, demonstration projects and supporting measures</t>
  </si>
  <si>
    <t>5 - 018 - Incubation, support to spin offs and spin outs and start ups47</t>
  </si>
  <si>
    <t>06.1 - Housing development</t>
  </si>
  <si>
    <t>025bis - Energy efficiency renovation of existing housing stock, demonstration projects and supporting measures compliant with energy efficiency criteria[4]</t>
  </si>
  <si>
    <t>5 - 019 - Support for innovation clusters including between businesses, research organisations and public authorities and business networks primarily benefiting SMEs47 [8]</t>
  </si>
  <si>
    <t>06.2 - Community development</t>
  </si>
  <si>
    <t>025ter - Construction of new energy efficient buildings[5]</t>
  </si>
  <si>
    <t>5 - 020 - Innovation processes in SMEs (process, organisational, marketing, co-creation, user and demand driven innovation) 47</t>
  </si>
  <si>
    <t>06.3 - Water supply</t>
  </si>
  <si>
    <t xml:space="preserve">026 - Energy efficiency renovation or energy efficiency measures regarding public infrastructure, demonstration projects and supporting measures </t>
  </si>
  <si>
    <t>5 - 021 - Technology transfer and cooperation between enterprises, research centres and higher education sector 47</t>
  </si>
  <si>
    <t>06.4 - Street lighting</t>
  </si>
  <si>
    <t>026bis - Energy efficiency renovation or energy efficiency measures regarding public infrastructure, demonstration projects and supporting measures compliant with energy efficiency criteria [6]</t>
  </si>
  <si>
    <t xml:space="preserve">5 - 021bis - Support to digital content production and distribution </t>
  </si>
  <si>
    <t>06.5 - R&amp;D Housing and community amenities</t>
  </si>
  <si>
    <t>027 - Support to enterprises that provide services contributing to the low carbon economy and to resilience to climate change including awareness-raising measures</t>
  </si>
  <si>
    <t>6 - 021quater - Investment in advanced technologies such as: High-Performance Computing and Quantum computing capacities/Quantum communication capacities (including quantum encryption); in microelectronics design, production and system-integration; next generation of European data, cloud and edge capacities (infrastructures, platforms and services); virtual and augmented reality, DeepTech and other digital advanced technologies. Investment in securing the digital supply chain.</t>
  </si>
  <si>
    <t>06.6 - Housing and community amenities n.e.c.</t>
  </si>
  <si>
    <t>028 - Renewable energy: wind</t>
  </si>
  <si>
    <t xml:space="preserve">6 - 021quinquies - Development and deployment of cybersecurity technologies, measures and support facilities for public and private sector users. </t>
  </si>
  <si>
    <t>07.1 - Medical products, appliances and equipment</t>
  </si>
  <si>
    <t>029 - Renewable energy: solar</t>
  </si>
  <si>
    <t xml:space="preserve">6 - 021ter - Development of highly specialised support services and facilities for public administrations and businesses (national HPC Competence Centres, Cyber Centres, AI testing and experimentation facilities, blockchain, Internet of Things, etc.)  </t>
  </si>
  <si>
    <t>07.2 - Outpatient services</t>
  </si>
  <si>
    <t>030 - Renewable energy: biomass[7]</t>
  </si>
  <si>
    <t>6 - 055 - Other types of ICT infrastructure (including large-scale computer resources/equipment, data centres, sensors and other wireless equipment)</t>
  </si>
  <si>
    <t>07.3 - Hospital services</t>
  </si>
  <si>
    <t>030bis - Renewable energy: biomass with high GHG savings[8]</t>
  </si>
  <si>
    <t>6 - 055bis - Other types of ICT infrastructure (including large-scale computer resources/equipment, data centres, sensors and other wireless equipment) compliant with the carbon emission reduction and energy efficiency criteria (footnote 7).</t>
  </si>
  <si>
    <t>07.4 - Public health services</t>
  </si>
  <si>
    <t>031 - Renewable energy: marine</t>
  </si>
  <si>
    <t>7 - 027bis - Investment in technologies, skills, infrastructures and solutions that improve the energy efficiency and ensure climate neutrality of data centres and networks.</t>
  </si>
  <si>
    <t>07.5 - R&amp;D Health</t>
  </si>
  <si>
    <t xml:space="preserve">032 - Other renewable energy (including geothermal energy) </t>
  </si>
  <si>
    <t>07.6 - Health n.e.c.</t>
  </si>
  <si>
    <t>033 - Smart Energy Systems (including smart grids and ICT systems) and related storage.</t>
  </si>
  <si>
    <t>08.1 - Recreational and sporting services</t>
  </si>
  <si>
    <t>034 - High efficiency co-generation, district heating and cooling</t>
  </si>
  <si>
    <t>08.2 - Cultural services</t>
  </si>
  <si>
    <t>034bis0 - High efficiency co-generation, efficient district heating and cooling with low lifecycle emissions[9]</t>
  </si>
  <si>
    <t>08.3 - Broadcasting and publishing services</t>
  </si>
  <si>
    <t>034bis1 - Replacement of coal-based heating systems by gas-based heating systems for climate mitigation purposes</t>
  </si>
  <si>
    <t>08.4 - Religious and other community services</t>
  </si>
  <si>
    <t>034bis2 - Distribution and transport of natural gas substituting coal</t>
  </si>
  <si>
    <t>08.5 - R&amp;D Recreation, culture and religion</t>
  </si>
  <si>
    <t>035 - Adaptation to climate change measures and prevention and management of climate related risks: floods (including awareness raising, civil protection and disaster management systems, infrastructures and ecosystem based approaches)</t>
  </si>
  <si>
    <t>08.6 - Recreation, culture and religion n.e.c.</t>
  </si>
  <si>
    <t>036 - Adaptation to climate change measures and prevention and management of climate related risks: fires (including awareness raising, civil protection and disaster management systems, infrastructures and ecosystem based approaches)</t>
  </si>
  <si>
    <t>09.1 - Pre-primary and primary education</t>
  </si>
  <si>
    <t>037 - Adaptation to climate change measures and prevention and management of climate related risks: others, e.g. storms and drought (including awareness raising, civil protection and disaster management systems, infrastructures and ecosystem based approaches)</t>
  </si>
  <si>
    <t>09.2 - Secondary education</t>
  </si>
  <si>
    <t>038 - Risk prevention and management of non-climate related natural risks (i.e. earthquakes) and risks linked to human activities (e.g. technological accidents), including awareness raising, civil protection and disaster management systems, infrastructures and ecosystem based approaches</t>
  </si>
  <si>
    <t>09.3 - Post-secondary non-tertiary education</t>
  </si>
  <si>
    <t>039 - Provision of water for human consumption (extraction, treatment, storage and distribution infrastructure, efficiency measures, drinking water supply)</t>
  </si>
  <si>
    <t>09.4 - Tertiary education</t>
  </si>
  <si>
    <t>039bis - Provision of water for human consumption (extraction, treatment, storage and distribution infrastructure, efficiency measures, drinking water supply) compliant with efficiency criteria[10]</t>
  </si>
  <si>
    <t>09.5 - Education not definable by level</t>
  </si>
  <si>
    <t>040 - Water management and water resource conservation (including river basin management, specific climate change adaptation measures, reuse, leakage reduction)</t>
  </si>
  <si>
    <t>09.6 - Subsidiary services to education</t>
  </si>
  <si>
    <t>041 - Waste water collection and treatment</t>
  </si>
  <si>
    <t>09.7 - R&amp;D Education</t>
  </si>
  <si>
    <t>041bis - Waste water collection and treatment compliant with energy efficiency criteria[11]</t>
  </si>
  <si>
    <t>09.8 - Education n.e.c.</t>
  </si>
  <si>
    <t>042 - Household waste management: prevention, minimisation, sorting, reuse, recycling measures</t>
  </si>
  <si>
    <t>10.1 - Sickness and disability</t>
  </si>
  <si>
    <t>042bis - Household waste management: residual waste management</t>
  </si>
  <si>
    <t>10.2 - Old age</t>
  </si>
  <si>
    <t>044 - Commercial, industrial waste management: prevention, minimisation, sorting, reuse, recycling measures</t>
  </si>
  <si>
    <t>10.3 - Survivors</t>
  </si>
  <si>
    <t xml:space="preserve">044bis - Commercial, industrial waste management: residual and hazardous waste </t>
  </si>
  <si>
    <t>10.4 - Family and children</t>
  </si>
  <si>
    <t>045 - Promoting the use of recycled materials as raw materials</t>
  </si>
  <si>
    <t>10.5 - Unemployment</t>
  </si>
  <si>
    <t>045bis - Use of recycled materials as raw materials compliant with the efficiency criteria[12]</t>
  </si>
  <si>
    <t>10.6 - Housing</t>
  </si>
  <si>
    <t>046 - Rehabilitation of industrial sites and contaminated land</t>
  </si>
  <si>
    <t>10.7 - Social exclusion n.e.c.</t>
  </si>
  <si>
    <t>046bis - Rehabilitation of industrial sites and contaminated land compliant with efficiency criteria[13]</t>
  </si>
  <si>
    <t>10.8 - R&amp;D Social protection</t>
  </si>
  <si>
    <t>047 - Support to environmentally-friendly production processes and resource efficiency in SMEs</t>
  </si>
  <si>
    <t>10.9 - Social protection n.e.c.</t>
  </si>
  <si>
    <t>047bis - Support to environmentally-friendly production processes and resource efficiency in large enterprises</t>
  </si>
  <si>
    <t>Not relevant</t>
  </si>
  <si>
    <t>048 - Air quality and noise reduction measures</t>
  </si>
  <si>
    <t>049 - Protection, restoration and sustainable use of Natura 2000 sites.</t>
  </si>
  <si>
    <t>050 - Nature and biodiversity protection, natural heritage and resources, green and blue infrastructure</t>
  </si>
  <si>
    <t>051 - ICT: Very High-Capacity broadband network (backbone/backhaul network)</t>
  </si>
  <si>
    <t>052 - ICT: Very High-Capacity broadband network (access/local loop with a performance equivalent to an optical fibre installation up to the distribution point at the serving location for multi-dwelling premises)</t>
  </si>
  <si>
    <t>053 - ICT: Very High-Capacity broadband network (access/local loop with a performance equivalent to an optical fibre installation up to the distribution point at the serving location for homes and business premises)</t>
  </si>
  <si>
    <t>054 - ICT: Very High-Capacity broadband network (access/local loop with a performance equivalent to an optical fibre installation up to the base station for advanced wireless communication)</t>
  </si>
  <si>
    <t>055 - ICT: Other types of ICT infrastructure (including large-scale computer resources/equipment, data centres, sensors and other wireless equipment)</t>
  </si>
  <si>
    <t>055bis - ICT: Other types of ICT infrastructure (including large-scale computer resources/equipment, data centres, sensors and other wireless equipment) compliant with the carbon emission reduction and energy efficiency criteria (footnote 2).</t>
  </si>
  <si>
    <t>056 - Newly built or upgraded motorways and roads - TEN-T core network[14]</t>
  </si>
  <si>
    <t xml:space="preserve">057 - Newly built or upgraded motorways and roads - TEN-T comprehensive network </t>
  </si>
  <si>
    <t xml:space="preserve">058 - Newly built or upgraded secondary road links to TEN-T road network and nodes </t>
  </si>
  <si>
    <t>059 - Newly built or upgraded other national, regional and local access roads</t>
  </si>
  <si>
    <t>060 - Reconstructed or modernised  motorways and roads - TEN-T core network</t>
  </si>
  <si>
    <t>061 - Reconstructed or modernised  motorways and roads - TEN-T comprehensive network</t>
  </si>
  <si>
    <t xml:space="preserve">062 - Other reconstructed or modernised roads (motorway, national, regional or local) </t>
  </si>
  <si>
    <t xml:space="preserve">063 - Digitalisation of transport: road </t>
  </si>
  <si>
    <t>063bis - Digitalisation of transport when dedicated in part to GHG emissions reduction: road</t>
  </si>
  <si>
    <t>064 - Newly built or upgraded railways - TEN-T core network</t>
  </si>
  <si>
    <t>065 - Newly built or upgraded railways - TEN-T comprehensive network</t>
  </si>
  <si>
    <t>066 - Other newly or upgraded built railways</t>
  </si>
  <si>
    <t>066bis - Other newly or upgraded built railways – electric/zero emission[15]</t>
  </si>
  <si>
    <t>067 - Reconstructed or modernised railways - TEN-T core network</t>
  </si>
  <si>
    <t>068 - Reconstructed or modernised railways - TEN-T comprehensive network</t>
  </si>
  <si>
    <t xml:space="preserve">069 - Other reconstructed or modernised railways </t>
  </si>
  <si>
    <t>069bis - Other reconstructed or modernised railways – electric/zero emission (see footnote 15)</t>
  </si>
  <si>
    <t xml:space="preserve">070 - Digitalisation of transport: rail </t>
  </si>
  <si>
    <t>071 - European Rail Traffic Management System (ERTMS)</t>
  </si>
  <si>
    <t>072 - Mobile rail assets</t>
  </si>
  <si>
    <t>072bis - Mobile zero emission/electric powered [16] rail assets</t>
  </si>
  <si>
    <t>073 - Clean urban transport infrastructure[17]</t>
  </si>
  <si>
    <t xml:space="preserve">074 - Clean urban transport rolling stock[18] </t>
  </si>
  <si>
    <t>075 - Cycling infrastructure</t>
  </si>
  <si>
    <t xml:space="preserve">076 - Digitalisation of urban transport </t>
  </si>
  <si>
    <t>076bis - Digitalisation of transport when dedicated in part to GHG emissions reduction: urban transport</t>
  </si>
  <si>
    <t>077 - Alternative fuels infrastructure[19]</t>
  </si>
  <si>
    <t xml:space="preserve">078 - Multimodal transport (TEN-T) </t>
  </si>
  <si>
    <t xml:space="preserve">079 - Multimodal transport (not urban) </t>
  </si>
  <si>
    <t xml:space="preserve">080 - Seaports (TEN-T) </t>
  </si>
  <si>
    <t>080bis - Seaports (TEN-T) excluding facilities dedicated to transport of fossil fuels</t>
  </si>
  <si>
    <t xml:space="preserve">081 - Other seaports </t>
  </si>
  <si>
    <t>081bis - Other seaports excluding facilities dedicated to transport of fossil fuels</t>
  </si>
  <si>
    <t xml:space="preserve">082 - Inland waterways and ports (TEN-T) </t>
  </si>
  <si>
    <t>082bis - Inland waterways and ports (TEN-T) excluding facilities dedicated to transport of fossil fuels</t>
  </si>
  <si>
    <t xml:space="preserve">083 - Inland waterways and ports (regional and local) </t>
  </si>
  <si>
    <t>083bis0 - Inland waterways and ports (regional and local) excluding facilities dedicated to transport of fossil fuels</t>
  </si>
  <si>
    <t>083bis1 - Security, safety and air traffic management systems, for existing airports</t>
  </si>
  <si>
    <t xml:space="preserve">084 - Digitising transport: other transport modes </t>
  </si>
  <si>
    <t>084bis - Digitising transport when dedicated in part to GHG emissions reduction: other transport modes</t>
  </si>
  <si>
    <t>085 - Infrastructure for early childhood education and care</t>
  </si>
  <si>
    <t>086 - Infrastructure for primary and secondary education</t>
  </si>
  <si>
    <t>087 - Infrastructure for tertiary education</t>
  </si>
  <si>
    <t>088 - Infrastructure for vocational education and training and adult learning</t>
  </si>
  <si>
    <t>089 - Housing infrastructure for migrants, refugees and persons under or applying for international protection</t>
  </si>
  <si>
    <t>090 - Housing infrastructure (other than for migrants, refugees and persons under or applying for international protection)</t>
  </si>
  <si>
    <t>091 - Other social infrastructure contributing to social inclusion in the community</t>
  </si>
  <si>
    <t>092 - Health infrastructure</t>
  </si>
  <si>
    <t>093 - Health equipment</t>
  </si>
  <si>
    <t>094 - Health mobile assets</t>
  </si>
  <si>
    <t>095 - Digitalisation in health care</t>
  </si>
  <si>
    <t>096 - Temporary reception infrastructure for migrants, refugees and persons under or applying for international protection</t>
  </si>
  <si>
    <t>097 - Measures to improve access to employment</t>
  </si>
  <si>
    <t>098 - Measures to promote access to employment of long-term unemployed</t>
  </si>
  <si>
    <t>099 - Specific support for youth employment and socio-economic integration of young people</t>
  </si>
  <si>
    <t>100 - Support for self-employment and business start-up</t>
  </si>
  <si>
    <t>101 - Support for social economy and social enterprises</t>
  </si>
  <si>
    <t>102 - Measures to modernise and strengthen labour market institutions and services to assess and anticipate skills needs and to ensure timely and tailor-made assistance</t>
  </si>
  <si>
    <t>103 - Support for labour market matching and transitions</t>
  </si>
  <si>
    <t>104 - Support for labour mobility</t>
  </si>
  <si>
    <t>105 - Measures to promote women’s labour market participation and reducing gender-based segregation in the labour market</t>
  </si>
  <si>
    <t>106 - Measures promoting work-life balance, including access to childcare and care for dependent persons</t>
  </si>
  <si>
    <t>107 - Measures for a healthy and well–adapted working environment addressing health risks, including promotion of physical activity</t>
  </si>
  <si>
    <t>108 - Support for the development of digital skills</t>
  </si>
  <si>
    <t>109 - Support for adaptation of workers, enterprises and entrepreneurs to change</t>
  </si>
  <si>
    <t>110 - Measures encouraging active and healthy ageing</t>
  </si>
  <si>
    <t>111 - Support for early childhood education and care (excluding infrastructure)</t>
  </si>
  <si>
    <t>112 - Support for primary to secondary education (excluding infrastructure)</t>
  </si>
  <si>
    <t>113 - Support for tertiary education (excluding infrastructure)</t>
  </si>
  <si>
    <t>114 - Support for adult education (excluding infrastructure)</t>
  </si>
  <si>
    <t>115 - Measures to promote equal opportunities and active participation in society</t>
  </si>
  <si>
    <t>116 - Pathways to integration and re-entry into employment for disadvantaged people</t>
  </si>
  <si>
    <t>117 - Measures to improve access of marginalised groups such as the Roma to education, employment and to promote their social inclusion</t>
  </si>
  <si>
    <t>118 - Support to the civil society working with marginalised communities such as the Roma</t>
  </si>
  <si>
    <t>119 - Specific actions to increase participation of third-country nationals in employment</t>
  </si>
  <si>
    <t>120 - Measures for the social integration of third-country nationals</t>
  </si>
  <si>
    <t>121 - Measures to enhancing the equal and timely access to quality, sustainable and affordable services</t>
  </si>
  <si>
    <t>122 - Measures to enhancing the delivery of family and community-based care services</t>
  </si>
  <si>
    <t>123 - Measures to improve the accessibility, effectiveness and resilience of healthcare systems (excluding infrastructure)</t>
  </si>
  <si>
    <t>124 - Measures to improve access to long-term care (excluding infrastructure)</t>
  </si>
  <si>
    <t>125 - Measures to modernise social protection systems, including promoting access to social protection</t>
  </si>
  <si>
    <t>126 - Promoting social integration of people at risk of poverty or social exclusion, including the most deprived and children</t>
  </si>
  <si>
    <t>127 - Addressing material deprivation through food and/or material assistance to the most deprived, including accompanying measures</t>
  </si>
  <si>
    <t>128 - Protection, development and promotion of public tourism assets and tourism services</t>
  </si>
  <si>
    <t>129 - Protection, development and promotion of cultural heritage and cultural services</t>
  </si>
  <si>
    <t>130 - Protection, development and promotion of natural heritage and eco-tourism other than Natura 2000 sites</t>
  </si>
  <si>
    <t>131 - Physical regeneration and security of public spaces</t>
  </si>
  <si>
    <t>131 bis - Territorial development initiatives, including preparation of territorial strategies</t>
  </si>
  <si>
    <t>132 - Improve the capacity of programme authorities and bodies linked to the implementation of the Funds</t>
  </si>
  <si>
    <t>133 - Enhancing cooperation with partners both within and outside the Member State</t>
  </si>
  <si>
    <t>134 - Cross-financing under the ERDF (support to ESF-type actions necessary for the implementation of the ERDF part of the operation and directly linked to it)</t>
  </si>
  <si>
    <t>135 - Enhancing institutional capacity of public authorities and stakeholders to implement territorial cooperation projects and initiatives in a cross-border, transnational, maritime and inter-regional context</t>
  </si>
  <si>
    <t>135 bis - Interreg: border crossing management and mobility and migration management</t>
  </si>
  <si>
    <t>136 - Outermost regions: compensation of any additional costs due to accessibility deficit and territorial fragmentation</t>
  </si>
  <si>
    <t>137 - Outermost regions: specific action to compensate additional costs due to size market factors</t>
  </si>
  <si>
    <t>138 - Outermost regions: support to compensate additional costs due to climate conditions and relief difficulties</t>
  </si>
  <si>
    <t>139 - Outermost regions: airports</t>
  </si>
  <si>
    <t>140 - Information and communication</t>
  </si>
  <si>
    <t>141 - Preparation, implementation, monitoring and control</t>
  </si>
  <si>
    <t>142 - Evaluation and studies, data collection</t>
  </si>
  <si>
    <t>143 - Reinforcement of the capacity of Member State authorities, beneficiaries and relevant partners</t>
  </si>
  <si>
    <t>01 - Contributing to green skills and jobs and the green economy</t>
  </si>
  <si>
    <r>
      <rPr>
        <b/>
        <sz val="12"/>
        <color rgb="FF000000"/>
        <rFont val="Calibri"/>
        <family val="2"/>
        <charset val="238"/>
      </rPr>
      <t xml:space="preserve">README
</t>
    </r>
    <r>
      <rPr>
        <sz val="11"/>
        <color rgb="FF000000"/>
        <rFont val="Calibri"/>
        <family val="2"/>
        <charset val="238"/>
      </rPr>
      <t xml:space="preserve">This Excel file is provided in the context of an update or revision of a recovery and resilience plan for the submission of structured data. It should include the modifications proposed to the components as compared to the Council Implementing Decision.
</t>
    </r>
    <r>
      <rPr>
        <b/>
        <sz val="11"/>
        <color rgb="FF000000"/>
        <rFont val="Calibri"/>
        <family val="2"/>
        <charset val="238"/>
      </rPr>
      <t xml:space="preserve">Please only include information related to NEW, REMOVED or MODIFIED components. Changes that only concern the measure(s) and/or the milestone(s) and target(s) should be indicated in the relevant sheets ('Measures' and 'Milestones_targets').
</t>
    </r>
    <r>
      <rPr>
        <sz val="11"/>
        <color rgb="FF000000"/>
        <rFont val="Calibri"/>
        <family val="2"/>
        <charset val="238"/>
      </rPr>
      <t xml:space="preserve">For unchanged components, please select "U" in column A. No further input is needed. A component is only considered to remain unchanged if </t>
    </r>
    <r>
      <rPr>
        <u/>
        <sz val="11"/>
        <color rgb="FF000000"/>
        <rFont val="Calibri"/>
        <family val="2"/>
        <charset val="238"/>
      </rPr>
      <t>no</t>
    </r>
    <r>
      <rPr>
        <sz val="11"/>
        <color rgb="FF000000"/>
        <rFont val="Calibri"/>
        <family val="2"/>
        <charset val="238"/>
      </rPr>
      <t xml:space="preserve"> information or element (e.g., milestone or target, costing information, etc.) is proposed to be modified.
For </t>
    </r>
    <r>
      <rPr>
        <u/>
        <sz val="11"/>
        <color rgb="FF000000"/>
        <rFont val="Calibri"/>
        <family val="2"/>
        <charset val="238"/>
      </rPr>
      <t>new components</t>
    </r>
    <r>
      <rPr>
        <sz val="11"/>
        <color rgb="FF000000"/>
        <rFont val="Calibri"/>
        <family val="2"/>
        <charset val="238"/>
      </rPr>
      <t>, please only provide the new component name (a component reference will be assigned at a later stage). A component reference will be assigned at a later stage.
All measures (and sub-measures) the new component comprises should be specified in the sheet "Measures". 
Please do not modify or add any information in columns where a drop-down menu is available.</t>
    </r>
  </si>
  <si>
    <t xml:space="preserve">Please select from the drop-down menu  whether you propose to modify, remove or leave unchanged the components included in your RRP, or to add a new component. </t>
  </si>
  <si>
    <r>
      <t>This column contains information as available in FENIX, based on the CID. Please do not make any changes</t>
    </r>
    <r>
      <rPr>
        <sz val="11"/>
        <rFont val="Calibri"/>
        <family val="2"/>
        <scheme val="minor"/>
      </rPr>
      <t xml:space="preserve"> (except for new components)</t>
    </r>
    <r>
      <rPr>
        <sz val="11"/>
        <color theme="1"/>
        <rFont val="Calibri"/>
        <family val="2"/>
        <scheme val="minor"/>
      </rPr>
      <t xml:space="preserve">. </t>
    </r>
  </si>
  <si>
    <t>Please leave empty cells where there is no change as compared to the consolidated RRP.
Please fill in this column for modified and new components.</t>
  </si>
  <si>
    <t xml:space="preserve">This column contains information as available in FENIX, based on the CID. Please do not make any changes. </t>
  </si>
  <si>
    <t>(N)ew - (M)odify - (U)nchanged - (R)emoved</t>
  </si>
  <si>
    <t>Component  Name</t>
  </si>
  <si>
    <t>Component name (revised)</t>
  </si>
  <si>
    <t>Component Reference</t>
  </si>
  <si>
    <t>Renewable energy sources and energy infrastructure</t>
  </si>
  <si>
    <t>SK-C[C1]</t>
  </si>
  <si>
    <t>Renovation of buildings</t>
  </si>
  <si>
    <t>SK-C[C2]</t>
  </si>
  <si>
    <t>Sustainable transport</t>
  </si>
  <si>
    <t>SK-C[C3]</t>
  </si>
  <si>
    <t>Decarbonisation of industry</t>
  </si>
  <si>
    <t>SK-C[C4]</t>
  </si>
  <si>
    <t>Adaptation to climate change</t>
  </si>
  <si>
    <t>SK-C[C5]</t>
  </si>
  <si>
    <t>Accessibility, development and quality of inclusive education</t>
  </si>
  <si>
    <t>SK-C[C6]</t>
  </si>
  <si>
    <t>Education for the 21. century</t>
  </si>
  <si>
    <t>SK-C[C7]</t>
  </si>
  <si>
    <t>Improving the performance of Slovak universities</t>
  </si>
  <si>
    <t>SK-C[C8]</t>
  </si>
  <si>
    <t>More efficient management and strengthening of R &amp; D &amp; I funding</t>
  </si>
  <si>
    <t>SK-C[C9]</t>
  </si>
  <si>
    <t>Attracting and retaining talents</t>
  </si>
  <si>
    <t>SK-C[C10]</t>
  </si>
  <si>
    <t>Modern and accessible healthcare</t>
  </si>
  <si>
    <t>SK-C[C11]</t>
  </si>
  <si>
    <t>Human, modern and accessible mental health care</t>
  </si>
  <si>
    <t>SK-C[C12]</t>
  </si>
  <si>
    <t>Accessible and high-quality long-term socio-health care</t>
  </si>
  <si>
    <t>SK-C[C13]</t>
  </si>
  <si>
    <t>Improve the business environment</t>
  </si>
  <si>
    <t>SK-C[C14]</t>
  </si>
  <si>
    <t>Judicial reform</t>
  </si>
  <si>
    <t>SK-C[C15]</t>
  </si>
  <si>
    <t>Fight against corruption and money laundering, security and protection of the population</t>
  </si>
  <si>
    <t>SK-C[C16]</t>
  </si>
  <si>
    <t>Digital Slovakia (State in the Mobile, Cybersecurity, Fast Internet for everyone, Digital Economy)</t>
  </si>
  <si>
    <t>SK-C[C17]</t>
  </si>
  <si>
    <t>Sound, sustainable and competitive public finances</t>
  </si>
  <si>
    <t>SK-C[C18]</t>
  </si>
  <si>
    <r>
      <rPr>
        <b/>
        <sz val="12"/>
        <color rgb="FF000000"/>
        <rFont val="Calibri"/>
        <family val="2"/>
        <charset val="238"/>
      </rPr>
      <t xml:space="preserve">README
</t>
    </r>
    <r>
      <rPr>
        <sz val="11"/>
        <color rgb="FF000000"/>
        <rFont val="Calibri"/>
        <family val="2"/>
        <charset val="238"/>
      </rPr>
      <t xml:space="preserve">This Excel file is provided in the context of an update or revision of a recovery and resilience plan for the submission of structured data. It should include the modifications proposed to the measures as compared to the Council Implementing Decision.
</t>
    </r>
    <r>
      <rPr>
        <b/>
        <sz val="11"/>
        <color rgb="FF000000"/>
        <rFont val="Calibri"/>
        <family val="2"/>
        <charset val="238"/>
      </rPr>
      <t xml:space="preserve">Please only include information related to NEW, REMOVED or MODIFIED measures. Changes that only concern the milestone(s) and target(s) should be indicated in the relevant sheet ('Milestones_targets').
</t>
    </r>
    <r>
      <rPr>
        <sz val="11"/>
        <color rgb="FF000000"/>
        <rFont val="Calibri"/>
        <family val="2"/>
        <charset val="238"/>
      </rPr>
      <t xml:space="preserve">For unchanged measures, please select "U" in column A. No further input is needed. A measure is only considered to remain unchanged if </t>
    </r>
    <r>
      <rPr>
        <u/>
        <sz val="11"/>
        <color rgb="FF000000"/>
        <rFont val="Calibri"/>
        <family val="2"/>
        <charset val="238"/>
      </rPr>
      <t>no</t>
    </r>
    <r>
      <rPr>
        <sz val="11"/>
        <color rgb="FF000000"/>
        <rFont val="Calibri"/>
        <family val="2"/>
        <charset val="238"/>
      </rPr>
      <t xml:space="preserve"> information or element (e.g., milestone or target, costing information, etc.) is proposed to be modified.
For </t>
    </r>
    <r>
      <rPr>
        <u/>
        <sz val="11"/>
        <color rgb="FF000000"/>
        <rFont val="Calibri"/>
        <family val="2"/>
        <charset val="238"/>
      </rPr>
      <t>new measures</t>
    </r>
    <r>
      <rPr>
        <sz val="11"/>
        <color rgb="FF000000"/>
        <rFont val="Calibri"/>
        <family val="2"/>
        <charset val="238"/>
      </rPr>
      <t>, please fill all columns with the exception of column D (a measure reference will be assigned at a later stage). In case you add a new sub-measure, please reference the relevant parent measure. The estimated costs should be provided for each sub-measure, while the estimated cost at the level of the parent measure should be 0. The climate and digital tagging should be done at the level of the sub-measure. 
All milestones and targets the new measures comprise should be specified in the sheet "Milestones_targets".
The climate and digital tagging (columns J-S) should be done at the sub-measure level.
Please do not modify or add any information in columns where a drop-down menu is available.</t>
    </r>
  </si>
  <si>
    <t>Please leave empty cells where there is no change as compared to the consolidated RRP.
Please fill in this column for modified and new measures.</t>
  </si>
  <si>
    <r>
      <t xml:space="preserve">This column contains information as available in FENIX, based on the CID. 
Please do not </t>
    </r>
    <r>
      <rPr>
        <sz val="11"/>
        <rFont val="Calibri"/>
        <family val="2"/>
        <scheme val="minor"/>
      </rPr>
      <t>make any changes</t>
    </r>
    <r>
      <rPr>
        <sz val="11"/>
        <color theme="1"/>
        <rFont val="Calibri"/>
        <family val="2"/>
        <scheme val="minor"/>
      </rPr>
      <t xml:space="preserve">. </t>
    </r>
  </si>
  <si>
    <r>
      <rPr>
        <sz val="11"/>
        <color rgb="FF000000"/>
        <rFont val="Calibri"/>
        <family val="2"/>
        <charset val="238"/>
      </rPr>
      <t xml:space="preserve">Please leave empty cells where there is no change as compared to the consolidated RRP.
</t>
    </r>
    <r>
      <rPr>
        <sz val="11"/>
        <rFont val="Calibri"/>
        <family val="2"/>
      </rPr>
      <t>Please select the climate tag in line wiith in Annex VI of the RRF Regulation.
Please fill in this column for modified and new measures.</t>
    </r>
  </si>
  <si>
    <r>
      <t>This column contains information as available in FENIX, based on the CID. 
Please do not make any c</t>
    </r>
    <r>
      <rPr>
        <sz val="11"/>
        <rFont val="Calibri"/>
        <family val="2"/>
        <scheme val="minor"/>
      </rPr>
      <t>hanges</t>
    </r>
    <r>
      <rPr>
        <sz val="11"/>
        <color theme="1"/>
        <rFont val="Calibri"/>
        <family val="2"/>
        <scheme val="minor"/>
      </rPr>
      <t xml:space="preserve">. </t>
    </r>
  </si>
  <si>
    <r>
      <rPr>
        <sz val="11"/>
        <color rgb="FF000000"/>
        <rFont val="Calibri"/>
        <family val="2"/>
        <charset val="238"/>
      </rPr>
      <t xml:space="preserve">Please leave empty cells where there is no change as compared to the consolidated RRP.
</t>
    </r>
    <r>
      <rPr>
        <sz val="11"/>
        <rFont val="Calibri"/>
        <family val="2"/>
      </rPr>
      <t>Please select the environmental tag in line wiith in Annex VI of the RRF Regulation.</t>
    </r>
    <r>
      <rPr>
        <sz val="11"/>
        <color theme="1"/>
        <rFont val="Calibri"/>
        <family val="2"/>
      </rPr>
      <t xml:space="preserve">
Please fill in this column for modified and new measures.</t>
    </r>
  </si>
  <si>
    <r>
      <t>This column contains information as available in FENIX, based on the CID. 
Please do not make any changes</t>
    </r>
    <r>
      <rPr>
        <sz val="11"/>
        <rFont val="Calibri"/>
        <family val="2"/>
        <scheme val="minor"/>
      </rPr>
      <t xml:space="preserve">. </t>
    </r>
  </si>
  <si>
    <r>
      <rPr>
        <sz val="11"/>
        <color rgb="FF000000"/>
        <rFont val="Calibri"/>
        <family val="2"/>
        <charset val="238"/>
      </rPr>
      <t xml:space="preserve">Please leave empty cells where there is no change as compared to the consolidated RRP.
</t>
    </r>
    <r>
      <rPr>
        <sz val="11"/>
        <rFont val="Calibri"/>
        <family val="2"/>
      </rPr>
      <t>Please select the digital tag in line wiith in Annex VII of the RRF Regulation.</t>
    </r>
    <r>
      <rPr>
        <sz val="11"/>
        <color theme="1"/>
        <rFont val="Calibri"/>
        <family val="2"/>
      </rPr>
      <t xml:space="preserve">
Please fill in this column for modified and new measures.</t>
    </r>
  </si>
  <si>
    <t xml:space="preserve">This column contains information as available in FENIX, based on the CID. 
Please do not make any changes. </t>
  </si>
  <si>
    <r>
      <rPr>
        <sz val="11"/>
        <color rgb="FF000000"/>
        <rFont val="Calibri"/>
        <family val="2"/>
        <charset val="238"/>
      </rPr>
      <t>Please leave empty cells where there is no change as compared to the consolidated RRP.
Please only select Green Objective Intervention fields as defined in</t>
    </r>
    <r>
      <rPr>
        <sz val="11"/>
        <rFont val="Calibri"/>
        <family val="2"/>
      </rPr>
      <t xml:space="preserve"> Annex VI of</t>
    </r>
    <r>
      <rPr>
        <sz val="11"/>
        <color rgb="FF000000"/>
        <rFont val="Calibri"/>
        <family val="2"/>
        <charset val="238"/>
      </rPr>
      <t xml:space="preserve"> the RRF Regulation.</t>
    </r>
    <r>
      <rPr>
        <sz val="11"/>
        <color theme="1"/>
        <rFont val="Calibri"/>
        <family val="2"/>
      </rPr>
      <t xml:space="preserve">
Please fill in this column for modified and new measures.</t>
    </r>
  </si>
  <si>
    <r>
      <rPr>
        <sz val="11"/>
        <color rgb="FF000000"/>
        <rFont val="Calibri"/>
        <family val="2"/>
        <charset val="238"/>
      </rPr>
      <t>Please leave empty cells where there is no change as compared to the consolidated RRP.
Please only select Digital Objective Intervention fields as defined in</t>
    </r>
    <r>
      <rPr>
        <sz val="11"/>
        <rFont val="Calibri"/>
        <family val="2"/>
      </rPr>
      <t xml:space="preserve"> Annex VII of</t>
    </r>
    <r>
      <rPr>
        <sz val="11"/>
        <color rgb="FF000000"/>
        <rFont val="Calibri"/>
        <family val="2"/>
        <charset val="238"/>
      </rPr>
      <t xml:space="preserve"> the RRF Regulation.</t>
    </r>
    <r>
      <rPr>
        <sz val="11"/>
        <color theme="1"/>
        <rFont val="Calibri"/>
        <family val="2"/>
      </rPr>
      <t xml:space="preserve">
Please fill in this column for modified and new measures.</t>
    </r>
  </si>
  <si>
    <r>
      <t>This column contains information as available in FENIX, based on the CID. 
Please do not ma</t>
    </r>
    <r>
      <rPr>
        <sz val="11"/>
        <rFont val="Calibri"/>
        <family val="2"/>
        <scheme val="minor"/>
      </rPr>
      <t>ke any changes</t>
    </r>
    <r>
      <rPr>
        <sz val="11"/>
        <color theme="1"/>
        <rFont val="Calibri"/>
        <family val="2"/>
        <scheme val="minor"/>
      </rPr>
      <t xml:space="preserve">. </t>
    </r>
  </si>
  <si>
    <r>
      <t>This column contains information as available in FENIX, based on the CID. 
Please do not make an</t>
    </r>
    <r>
      <rPr>
        <sz val="11"/>
        <rFont val="Calibri"/>
        <family val="2"/>
        <scheme val="minor"/>
      </rPr>
      <t>y changes</t>
    </r>
    <r>
      <rPr>
        <sz val="11"/>
        <color theme="1"/>
        <rFont val="Calibri"/>
        <family val="2"/>
        <scheme val="minor"/>
      </rPr>
      <t xml:space="preserve">. </t>
    </r>
  </si>
  <si>
    <t xml:space="preserve">Please select from the drop-down menu  whether you propose to modify, remove or leave unchanged the measures included in your RRP, or to add a new measure. </t>
  </si>
  <si>
    <r>
      <t xml:space="preserve">These columns (component name, measure level, measure reference, measure name, parent measure reference, measure type, and cost) contain information as available in FENIX, based on the Council Implementing Decision (CID).
</t>
    </r>
    <r>
      <rPr>
        <b/>
        <sz val="11"/>
        <color theme="1"/>
        <rFont val="Calibri"/>
        <family val="2"/>
        <scheme val="minor"/>
      </rPr>
      <t>Please do not make any changes to the information in these colu</t>
    </r>
    <r>
      <rPr>
        <b/>
        <sz val="11"/>
        <rFont val="Calibri"/>
        <family val="2"/>
        <scheme val="minor"/>
      </rPr>
      <t>mns (except for new measures in columns B and C)</t>
    </r>
    <r>
      <rPr>
        <b/>
        <sz val="11"/>
        <color theme="1"/>
        <rFont val="Calibri"/>
        <family val="2"/>
        <scheme val="minor"/>
      </rPr>
      <t xml:space="preserve">. </t>
    </r>
  </si>
  <si>
    <r>
      <t xml:space="preserve">These columns (parent measure reference, measure type and cost) contain information as available in FENIX, based on the Council Implementing Decision (CID).
</t>
    </r>
    <r>
      <rPr>
        <b/>
        <sz val="11"/>
        <color theme="1"/>
        <rFont val="Calibri"/>
        <family val="2"/>
        <scheme val="minor"/>
      </rPr>
      <t>Please do not make any changes to the information in these colum</t>
    </r>
    <r>
      <rPr>
        <b/>
        <sz val="11"/>
        <rFont val="Calibri"/>
        <family val="2"/>
        <scheme val="minor"/>
      </rPr>
      <t>ns (except for new measures in columns G and H)</t>
    </r>
    <r>
      <rPr>
        <b/>
        <sz val="11"/>
        <color theme="1"/>
        <rFont val="Calibri"/>
        <family val="2"/>
        <scheme val="minor"/>
      </rPr>
      <t xml:space="preserve">. </t>
    </r>
  </si>
  <si>
    <t>Measure Level</t>
  </si>
  <si>
    <t>Measure Reference</t>
  </si>
  <si>
    <t>Measure Name</t>
  </si>
  <si>
    <t>Measure name (revised)</t>
  </si>
  <si>
    <t>Parent Measure Reference</t>
  </si>
  <si>
    <t>Measure Type</t>
  </si>
  <si>
    <r>
      <rPr>
        <sz val="11"/>
        <rFont val="Calibri"/>
        <family val="2"/>
      </rPr>
      <t>Estimated co</t>
    </r>
    <r>
      <rPr>
        <sz val="11"/>
        <color rgb="FF000000"/>
        <rFont val="Calibri"/>
        <family val="2"/>
        <charset val="238"/>
      </rPr>
      <t xml:space="preserve">st </t>
    </r>
  </si>
  <si>
    <t>Estimated cost (revised)</t>
  </si>
  <si>
    <t>Climate Tag (Revised)</t>
  </si>
  <si>
    <t>Environmental Tag (Revised)</t>
  </si>
  <si>
    <t>Digital Tag (Revised)</t>
  </si>
  <si>
    <t>Green Objective Intervention field</t>
  </si>
  <si>
    <t>Green Objective Intervention field (revised)</t>
  </si>
  <si>
    <t>Digital Objective Intervention field</t>
  </si>
  <si>
    <t>Digital Objective Intervention field (Revised)</t>
  </si>
  <si>
    <t>COFOG L1 Category</t>
  </si>
  <si>
    <t>COFOG L2 Category</t>
  </si>
  <si>
    <t>EU Programmes</t>
  </si>
  <si>
    <t>EU Programmes (Revised)</t>
  </si>
  <si>
    <t>SK-C[C1]-I[I1.a]</t>
  </si>
  <si>
    <t>Investments in the construction of new sources of electricity from RES (a)</t>
  </si>
  <si>
    <t>SK-C[C1]-I[I1]</t>
  </si>
  <si>
    <t>04 - Economic affairs, of which</t>
  </si>
  <si>
    <t>The Modernisation Fund</t>
  </si>
  <si>
    <t>SK-C[C1]-I[I1.b]</t>
  </si>
  <si>
    <t>Investments in the construction of new sources of electricity from RES – Administrative costs</t>
  </si>
  <si>
    <t>Construction of the new renewable electricity sources</t>
  </si>
  <si>
    <t>SK-C[C1]-I[I2.a]</t>
  </si>
  <si>
    <t>Investments in upgrading existing RES electricity sources (repowering) (a)</t>
  </si>
  <si>
    <t>Modernising the existing renewable electricity sources (repowering) and tranformation to biomethane production (a)</t>
  </si>
  <si>
    <t>SK-C[C1]-I[I2]</t>
  </si>
  <si>
    <t>032 - Other renewable energy (including geothermal energy)</t>
  </si>
  <si>
    <t>SK-C[C1]-I[I2.b]</t>
  </si>
  <si>
    <t>Investments in upgrading existing RES electricity sources (repowering) - Administrative costs</t>
  </si>
  <si>
    <t>Modernising the existing renewable electricity sources (repowering) and tranformation to biomethane production - Administrative costs</t>
  </si>
  <si>
    <t>SK-C[C1]-I[I2.c]</t>
  </si>
  <si>
    <t>Modernising the existing renewable electricity sources (repowering) and tranformation to biomethane production - biomethane</t>
  </si>
  <si>
    <t>SK-C[C1]-I[I2.d]</t>
  </si>
  <si>
    <t>Modernising the existing renewable electricity sources (repowering) and tranformation to biomethane production - biomethane - Administartive costs</t>
  </si>
  <si>
    <t>Modernising the existing renewable electricity sources (repowering)</t>
  </si>
  <si>
    <t>Modernising the existing renewable electricity sources (repowering) and tranformation to biomethane production</t>
  </si>
  <si>
    <t>SK-C[C1]-I[I3.a]</t>
  </si>
  <si>
    <t>Investments in increasing flexibility of electricity systems for greater RES integration - excluding Hydropower</t>
  </si>
  <si>
    <t>SK-C[C1]-I[I3]</t>
  </si>
  <si>
    <t>Structural funds</t>
  </si>
  <si>
    <t>SK-C[C1]-I[I3.b]</t>
  </si>
  <si>
    <t>Investments in increasing flexibility of electricity systems for greater RES integration - excluding Hydropower - Administrative costs</t>
  </si>
  <si>
    <t>SK-C[C1]-I[I3.c]</t>
  </si>
  <si>
    <t>Investments in increasing flexibility of electricity systems for greater RES integration - Hydropower</t>
  </si>
  <si>
    <t>SK-C[C1]-I[I3.d]</t>
  </si>
  <si>
    <t>Investments in increasing flexibility of electricity systems for greater RES integration - Hydropower - Administrative costs</t>
  </si>
  <si>
    <t>Increasing flexibility of electricity systems for greater renewables integration</t>
  </si>
  <si>
    <t>SK-C[C1]-R[R1]</t>
  </si>
  <si>
    <t>Adapting  the electricity legal framework</t>
  </si>
  <si>
    <t>SK-C[C1]-R[R2]</t>
  </si>
  <si>
    <t>The legal framework for promotion of renewable energy sources</t>
  </si>
  <si>
    <t>SK-C[C10]-I[I1]</t>
  </si>
  <si>
    <t>Support tools and assistance for returnees, highly qualified third-country workers and their family members and foreign higher education students studying in Slovakia</t>
  </si>
  <si>
    <t>09 - Education, of which</t>
  </si>
  <si>
    <t>N/a</t>
  </si>
  <si>
    <t>SK-C[C10]-I[I2]</t>
  </si>
  <si>
    <t>Strengthening relations with the diaspora, supporting citizens’ initiatives</t>
  </si>
  <si>
    <t>SK-C[C10]-I[I3]</t>
  </si>
  <si>
    <t>Scholarships for domestic and foreign talented students</t>
  </si>
  <si>
    <t>SK-C[C10]-I[I4]</t>
  </si>
  <si>
    <t>Promoting internationalisation in the academic environment</t>
  </si>
  <si>
    <t>SK-C[C10]-R[R1]</t>
  </si>
  <si>
    <t>Reform of residence and labour legislation</t>
  </si>
  <si>
    <t>SK-C[C10]-R[R2]</t>
  </si>
  <si>
    <t>Simplification of the regime for the recognition of qualifications and professional qualifications for the exercise of regulated professions</t>
  </si>
  <si>
    <t>SK-C[C11]-I[I1]</t>
  </si>
  <si>
    <t>Support the opening of new primary care practices in underserved areas</t>
  </si>
  <si>
    <t>07 - Health, of which</t>
  </si>
  <si>
    <t>SK-C[C11]-I[I2.a]</t>
  </si>
  <si>
    <t>New hospital network – construction – green costs</t>
  </si>
  <si>
    <t>SK-C[C11]-I[I2]</t>
  </si>
  <si>
    <t>SK-C[C11]-I[I2.b]</t>
  </si>
  <si>
    <t>New hospital network – construction – other costs</t>
  </si>
  <si>
    <t>SK-C[C11]-I[I2.c]</t>
  </si>
  <si>
    <t>New hospital network – reconstruction – green costs</t>
  </si>
  <si>
    <t>merged with SK-C[C11]-I[I2.d]</t>
  </si>
  <si>
    <t>SK-C[C11]-I[I2.d]</t>
  </si>
  <si>
    <t>New hospital network – reconstruction – other costs</t>
  </si>
  <si>
    <t>New hospital network - modernisation</t>
  </si>
  <si>
    <t>SK-C[C11]-I[I2.e]</t>
  </si>
  <si>
    <t>New hospital network – equipment for hospitals not built or reconstructed from RRP</t>
  </si>
  <si>
    <t>New hospital network – construction, reconstruction and equipment</t>
  </si>
  <si>
    <t>SK-C[C11]-I[I3]</t>
  </si>
  <si>
    <t>Digitalisation in health</t>
  </si>
  <si>
    <t>SK-C[C11]-I[I4.a]</t>
  </si>
  <si>
    <t>Construction and rehabilitation of ambulance stations (Ambulance Service) – new construction</t>
  </si>
  <si>
    <t>SK-C[C11]-I[I4]</t>
  </si>
  <si>
    <t>SK-C[C11]-I[I4.b]</t>
  </si>
  <si>
    <t>Construction and rehabilitation of ambulance stations (emergency ambulance services) – reconstruction – green costs</t>
  </si>
  <si>
    <t>SK-C[C11]-I[I4.c]</t>
  </si>
  <si>
    <t>Construction and rehabilitation of ambulance stations (Ambulances) – Reconstruction – other costs</t>
  </si>
  <si>
    <t>Construction and rehabilitation of ambulance stations</t>
  </si>
  <si>
    <t>SK-C[C11]-I[I5]</t>
  </si>
  <si>
    <t>Renewal of the ambulance fleet</t>
  </si>
  <si>
    <t>SK-C[C11]-R[R1]</t>
  </si>
  <si>
    <t>Optimisation of the hospital network</t>
  </si>
  <si>
    <t>SK-C[C11]-R[R2.a]</t>
  </si>
  <si>
    <t>Reform of the preparation of health investment projects</t>
  </si>
  <si>
    <t>SK-C[C11]-R[R2]</t>
  </si>
  <si>
    <t>SK-C[C11]-R[R2.b]</t>
  </si>
  <si>
    <t>SK-C[C11]-R[R3]</t>
  </si>
  <si>
    <t>Centralisation of the management of the largest hospitals</t>
  </si>
  <si>
    <t>SK-C[C11]-R[R4]</t>
  </si>
  <si>
    <t>Optimising the acute healthcare network and the new definition of emergency healthcare</t>
  </si>
  <si>
    <t>SK-C[C11]-R[R5]</t>
  </si>
  <si>
    <t>Reform of primary care provision for adults, children and youth</t>
  </si>
  <si>
    <t>SK-C[C12]-I[I1]</t>
  </si>
  <si>
    <t>Project management and project preparation of investments</t>
  </si>
  <si>
    <t>SK-C[C12]-I[I2]</t>
  </si>
  <si>
    <t>Creation of detention facilities</t>
  </si>
  <si>
    <t>SK-C[C12]-I[I3.a]</t>
  </si>
  <si>
    <t>Community Centres (covers I3, I4, I5) – New Buildings</t>
  </si>
  <si>
    <t>SK-C[C12]-I[I3]</t>
  </si>
  <si>
    <t>SK-C[C12]-I[I3.b]</t>
  </si>
  <si>
    <t>Community Centres (covers I3, I4, I5) – Reconstructions – energy efficiency renovation costs</t>
  </si>
  <si>
    <t>SK-C[C12]-I[I3.c]</t>
  </si>
  <si>
    <t>Community Centres (covers I3, I4, I5) – Reconstructions – other costs</t>
  </si>
  <si>
    <t>Building psycho-social centres</t>
  </si>
  <si>
    <t>SK-C[C12]-I[I4]</t>
  </si>
  <si>
    <t>Completing the psychiatric stationary network</t>
  </si>
  <si>
    <t>SK-C[C12]-I[I5]</t>
  </si>
  <si>
    <t>Establishment of specialised centres for autism spectrum disorders</t>
  </si>
  <si>
    <t>SK-C[C12]-I[I6.a]</t>
  </si>
  <si>
    <t>Establishment of a repository of psychodiagnostic methods - non IT costs</t>
  </si>
  <si>
    <t>SK-C[C12]-I[I6]</t>
  </si>
  <si>
    <t>SK-C[C12]-I[I6.b]</t>
  </si>
  <si>
    <t>Establishment of a repository of psychodiagnostic methods -- IT costs</t>
  </si>
  <si>
    <t>SK-C[C12]-I[I6.c]</t>
  </si>
  <si>
    <t>Establishment of a repository of psychodiagnostic methods -- COVID support line</t>
  </si>
  <si>
    <t>Establishment of a repository of psychodiagnostic methods</t>
  </si>
  <si>
    <t>SK-C[C12]-I[I7.a]</t>
  </si>
  <si>
    <t>Humanisation of institutional psychiatric care - other costs</t>
  </si>
  <si>
    <t>SK-C[C12]-I[I7]</t>
  </si>
  <si>
    <t>SK-C[C12]-I[I7.b]</t>
  </si>
  <si>
    <t>Humanisation of institutional psychiatric care - energy efficiency renovation costs</t>
  </si>
  <si>
    <t>SK-C[C12]-I[I7.c]</t>
  </si>
  <si>
    <t>Humanisation of institutional psychiatric care - medical technical equipment</t>
  </si>
  <si>
    <t>Humanisation of institutional psychiatric care</t>
  </si>
  <si>
    <t>SK-C[C12]-I[I8.a]</t>
  </si>
  <si>
    <t>Training in mental health for staff - health sector</t>
  </si>
  <si>
    <t>SK-C[C12]-I[I8]</t>
  </si>
  <si>
    <t>SK-C[C12]-I[I8.b]</t>
  </si>
  <si>
    <t>Training in mental health for staff - outside health sector</t>
  </si>
  <si>
    <t>Training in mental health for staff</t>
  </si>
  <si>
    <t>SK-C[C12]-R[R1.a]</t>
  </si>
  <si>
    <t>Coordinated inter-ministerial cooperation and regulation - establishing an inter-departmental coordination body</t>
  </si>
  <si>
    <t>SK-C[C12]-R[R1]</t>
  </si>
  <si>
    <t>SK-C[C12]-R[R1.b]</t>
  </si>
  <si>
    <t>Coordinated inter-ministerial cooperation and regulation - establishing a coss-sector professional organisation for psychologists, excluding IT costs</t>
  </si>
  <si>
    <t>SK-C[C12]-R[R1.c]</t>
  </si>
  <si>
    <t>Coordinated inter-ministerial cooperation and regulation - IT part</t>
  </si>
  <si>
    <t>SK-C[C12]-R[R1.d]</t>
  </si>
  <si>
    <t>Coordinated inter-ministerial cooperation and regulation - epidemiological study in the field of mental disorders</t>
  </si>
  <si>
    <t>Coordinated inter-ministerial cooperation and regulation</t>
  </si>
  <si>
    <t>SK-C[C12]-R[R2]</t>
  </si>
  <si>
    <t>Development of acutely underestimated capacity areas in mental health care</t>
  </si>
  <si>
    <t>SK-C[C12]-R[R3]</t>
  </si>
  <si>
    <t>Modernisation of diagnostic methods and treatments</t>
  </si>
  <si>
    <t>SK-C[C13]-I[I1.a]</t>
  </si>
  <si>
    <t>Enhancing community-based social care capacities – green investment</t>
  </si>
  <si>
    <t>SK-C[C13]-I[I1]</t>
  </si>
  <si>
    <t>10 - Social protection, of which</t>
  </si>
  <si>
    <t>SK-C[C13]-I[I1.b]</t>
  </si>
  <si>
    <t>Enhancing community-based social care capacities – other investments</t>
  </si>
  <si>
    <t>SK-C[C13]-I[I1.c]</t>
  </si>
  <si>
    <t>Enhancing community-based social care capacities - administrative cost (MPVSR, covers all reforms and investments in C13)</t>
  </si>
  <si>
    <t>01 - General public services, of which</t>
  </si>
  <si>
    <t>SK-C[C13]-I[I1.d]</t>
  </si>
  <si>
    <t>Enhancing community-based social care capacities - administrative cost (Ministry of Health, covers all reforms and investments in C13)</t>
  </si>
  <si>
    <t>Enhancing community-based social care capacities</t>
  </si>
  <si>
    <t>SK-C[C13]-I[I2.a]</t>
  </si>
  <si>
    <t>Extension and renewal of after-care and nursing capacities – green investments</t>
  </si>
  <si>
    <t>SK-C[C13]-I[I2]</t>
  </si>
  <si>
    <t>SK-C[C13]-I[I2.b]</t>
  </si>
  <si>
    <t>Extension and restoration of after-care and nursing capacities – other investments</t>
  </si>
  <si>
    <t>Extension and renewal of after-care and nursing capacities</t>
  </si>
  <si>
    <t>SK-C[C13]-I[I3]</t>
  </si>
  <si>
    <t>Enhancing and restoring palliative care capacities</t>
  </si>
  <si>
    <t>SK-C[C13]-R[R1]</t>
  </si>
  <si>
    <t>Integration and financing of long-term social and health care</t>
  </si>
  <si>
    <t>SK-C[C13]-R[R2]</t>
  </si>
  <si>
    <t>Assessment of care needs</t>
  </si>
  <si>
    <t>SK-C[C13]-R[R3]</t>
  </si>
  <si>
    <t>Consolidation of the supervision of social care and provision of necessary infrastructure</t>
  </si>
  <si>
    <t>SK-C[C14]-I[I1.a]</t>
  </si>
  <si>
    <t>Capacities for reforms to reduce regulatory burden  - Introduction of the “1in-2out” rule</t>
  </si>
  <si>
    <t>SK-C[C14]-I[I1]</t>
  </si>
  <si>
    <t>SK-C[C14]-I[I1.b]</t>
  </si>
  <si>
    <t>Capacities for reforms to reduce regulatory burden - Regular ex-post evaluation of the effectiveness and justification of existing regulations</t>
  </si>
  <si>
    <t>National projekt OP EVS</t>
  </si>
  <si>
    <t>SK-C[C14]-I[I1.c]</t>
  </si>
  <si>
    <t>Capacities for reforms to reduce regulatory burden - Anti-bureaucratic packages</t>
  </si>
  <si>
    <t>SK-C[C14]-I[I1.d]</t>
  </si>
  <si>
    <t>Capacities for reforms to reduce regulatory burden - Anti-bureaucratic packages – work-flow tool</t>
  </si>
  <si>
    <t>00 - Not Relevant</t>
  </si>
  <si>
    <t>SK-C[C14]-I[I1.e]</t>
  </si>
  <si>
    <t>Capacities for reforms to reduce regulatory burden - Introducing protection against unjustified goldplating</t>
  </si>
  <si>
    <t>Capacities for reforms to reduce regulatory burden</t>
  </si>
  <si>
    <t>SK-C[C14]-I[I2]</t>
  </si>
  <si>
    <t>Digitalisation of insolvency processes</t>
  </si>
  <si>
    <t xml:space="preserve">03 - Public order and safety, of which
</t>
  </si>
  <si>
    <t>SK-C[C14]-R[R1]</t>
  </si>
  <si>
    <t>Reducing regulatory burden for businesses</t>
  </si>
  <si>
    <t>SK-C[C14]-R[R2]</t>
  </si>
  <si>
    <t>Harmonising and digitalising insolvency procedures</t>
  </si>
  <si>
    <t>SK-C[C14]-R[R3]</t>
  </si>
  <si>
    <t>Public procurement procedures</t>
  </si>
  <si>
    <t>SK-C[C15]-I[I1.a]</t>
  </si>
  <si>
    <t>Buildings for the reorganised court system - renovation of buildings (green part)</t>
  </si>
  <si>
    <t>SK-C[C15]-I[I1]</t>
  </si>
  <si>
    <t>Investment in court buildings as part of the reform of the judicial map does not foresee funding from other EU sources.</t>
  </si>
  <si>
    <t>SK-C[C15]-I[I1.b]</t>
  </si>
  <si>
    <t>Buildings for the reorganised court system- renovation of buildings (other costs)</t>
  </si>
  <si>
    <t>SK-C[C15]-I[I1.c]</t>
  </si>
  <si>
    <t>Buildings for the reorganised court system - Construction/procurement of new buildings</t>
  </si>
  <si>
    <t>SK-C[C15]-I[I1.d]</t>
  </si>
  <si>
    <t>Buildings for the reorganised court system - Administrative capacity</t>
  </si>
  <si>
    <t>Buildings for the reorganised court system</t>
  </si>
  <si>
    <t>SK-C[C15]-I[I2.a]</t>
  </si>
  <si>
    <t>Digitalisation and analytical capacities - Commercial Register and Centralised System of Judicial Governance</t>
  </si>
  <si>
    <t>SK-C[C15]-I[I2]</t>
  </si>
  <si>
    <t>Investments in the IT systems in question do not foresee financing from other EU sources.</t>
  </si>
  <si>
    <t>SK-C[C15]-I[I2.b]</t>
  </si>
  <si>
    <t>Digitalisation and analytical capacities - Upgrading of IT equipment</t>
  </si>
  <si>
    <t>SK-C[C15]-I[I2.c]</t>
  </si>
  <si>
    <t>Digitalisation and analytical capacities - Analytic Support Platform</t>
  </si>
  <si>
    <t>Digitalisation and analytical capacities</t>
  </si>
  <si>
    <t>SK-C[C15]-R[R1]</t>
  </si>
  <si>
    <t>Reorganising the judicial map</t>
  </si>
  <si>
    <t>SK-C[C15]-R[R2]</t>
  </si>
  <si>
    <t>Fighting corruption and strengthening the integrity and independence of the judiciary</t>
  </si>
  <si>
    <t>SK-C[C16]-I[I1.a]</t>
  </si>
  <si>
    <t>Investment 1:Making the fight against corruption and AML more effective – development of tools (Central Accounts Register)</t>
  </si>
  <si>
    <t>SK-C[C16]-I[I1]</t>
  </si>
  <si>
    <t>SK-C[C16]-I[I1.b]</t>
  </si>
  <si>
    <t>Investment 1:Streamlining the fight against corruption and AML – development of tools (GoAML)</t>
  </si>
  <si>
    <t>SK-C[C16]-I[I1.c]</t>
  </si>
  <si>
    <t>Investment 1:Streamlining the fight against corruption and AML – development of tools (Office for the Protection of Whistleblowers)</t>
  </si>
  <si>
    <t>SK-C[C16]-I[I1.d]</t>
  </si>
  <si>
    <t>Investment 1:Making the fight against corruption and AML more effective – improving the analytical and professional level of police officers in the field of financial investigations</t>
  </si>
  <si>
    <t>SK-C[C16]-I[I1.e]</t>
  </si>
  <si>
    <t>Investment 1:Streamlining the fight against corruption and AML – technical equipment for efficient financial investigations (digital investment)</t>
  </si>
  <si>
    <t>SK-C[C16]-I[I1.f]</t>
  </si>
  <si>
    <t>Investment 1:Streamlining the fight against corruption and AML – technical equipment for efficient financial investigations</t>
  </si>
  <si>
    <t>Tools and capacity for the fight against corruption and money laundering</t>
  </si>
  <si>
    <t>SK-C[C16]-I[I2.a]</t>
  </si>
  <si>
    <t>Investment 2:Modernisation and capacity building of the police force – training of staff and technical equipment of new units (digital investment)</t>
  </si>
  <si>
    <t>SK-C[C16]-I[I2]</t>
  </si>
  <si>
    <t>SK-C[C16]-I[I2.b]</t>
  </si>
  <si>
    <t>Investment 2:Modernisation and capacity building of the police force – training of staff and technical equipment of new units</t>
  </si>
  <si>
    <t>SK-C[C16]-I[I2.c]</t>
  </si>
  <si>
    <t>Investment 2:Modernisation and professional capacity building of the Police Force – new Aliens Registration Information System (IS ECU)</t>
  </si>
  <si>
    <t>AMIF 2021-2027</t>
  </si>
  <si>
    <t>SK-C[C16]-I[I2.d]</t>
  </si>
  <si>
    <t>Investment 2:Modernisation and capacity building of the police force – Automated system for detecting road traffic offences</t>
  </si>
  <si>
    <t>SK-C[C16]-I[I2.e]</t>
  </si>
  <si>
    <t>Investment 2:Modernisation and capacity building of the police force – renewal of the vehicle fleet</t>
  </si>
  <si>
    <t>SK-C[C16]-I[I2.f]</t>
  </si>
  <si>
    <t>Investment 2:Modernisation and capacity building of the police force – reconstruction of buildings (green investment)</t>
  </si>
  <si>
    <t>SK-C[C16]-I[I2.g]</t>
  </si>
  <si>
    <t>Investment 2:Modernisation and capacity building of the Police Force – Reconstruction of buildings</t>
  </si>
  <si>
    <t>Equipping and digitalising the police force</t>
  </si>
  <si>
    <t>SK-C[C16]-I[I3.a]</t>
  </si>
  <si>
    <t>Investment 3:Modernisation of the fire and rescue system – building a network of Integrated Safety Centres (digital investment)</t>
  </si>
  <si>
    <t>SK-C[C16]-I[I3]</t>
  </si>
  <si>
    <t>SK-C[C16]-I[I3.b]</t>
  </si>
  <si>
    <t>Investment 3:Modernisation of the fire and rescue system – building a network of Integrated Safety Centres</t>
  </si>
  <si>
    <t>SK-C[C16]-I[I3.c]</t>
  </si>
  <si>
    <t>Investment 3:Modernisation of the fire and rescue system – renovation of fire station buildings (green investment)</t>
  </si>
  <si>
    <t>SK-C[C16]-I[I3.d]</t>
  </si>
  <si>
    <t>Investment 3:Modernisation of the fire and rescue system – renewal of fire station buildings</t>
  </si>
  <si>
    <t>Modernisation of the fire and rescue system</t>
  </si>
  <si>
    <t>SK-C[C16]-I[I4.a]</t>
  </si>
  <si>
    <t>Reform/Investment 4:Strengthening administrative capacity at different levels of government – creation of a National Implementation and Coordination Authority (digital investment)</t>
  </si>
  <si>
    <t>SK-C[C16]-I[I4]</t>
  </si>
  <si>
    <t>ESIF</t>
  </si>
  <si>
    <t>SK-C[C16]-I[I4.b]</t>
  </si>
  <si>
    <t>Reform/Investment 4:Strengthening administrative capacity at different levels of government – creation of a National Implementation and Coordination Authority</t>
  </si>
  <si>
    <t>SK-C[C16]-I[I4.c]</t>
  </si>
  <si>
    <t>Reform/Investment 4:Strengthening administrative capacity at different levels of government – building a platform for specialised training</t>
  </si>
  <si>
    <t>SK-C[C16]-I[I4.d]</t>
  </si>
  <si>
    <t>Reform/Investment 4:Strengthening administrative capacity at different levels of government – shared service centres</t>
  </si>
  <si>
    <t>SK-C[C16]-I[I4.e]</t>
  </si>
  <si>
    <t>Reform/Investment 4:Strengthening administrative capacity at different levels of government – administrative capacity</t>
  </si>
  <si>
    <t>Streamlining, optimising and strengthening administrative capacity at different levels of government</t>
  </si>
  <si>
    <t>SK-C[C16]-R[R1]</t>
  </si>
  <si>
    <t>Making the fight against corruption and money laundering more effective</t>
  </si>
  <si>
    <t>SK-C[C16]-R[R2]</t>
  </si>
  <si>
    <t>Modernising and building capacity of the police force</t>
  </si>
  <si>
    <t>SK-C[C16]-R[R3]</t>
  </si>
  <si>
    <t>Optimising crisis management</t>
  </si>
  <si>
    <t>SK-C[C17]-I[I1.a]</t>
  </si>
  <si>
    <t>Better services for citizens and businesses (a)</t>
  </si>
  <si>
    <t>SK-C[C17]-I[I1]</t>
  </si>
  <si>
    <t>SK-C[C17]-I[I1.b]</t>
  </si>
  <si>
    <t>Better services for citizens and businesses - administrative capacity</t>
  </si>
  <si>
    <t>Better services for citizens and businesses</t>
  </si>
  <si>
    <t>SK-C[C17]-I[I2.a]</t>
  </si>
  <si>
    <t>Digital transformation of public service delivery (a)</t>
  </si>
  <si>
    <t>SK-C[C17]-I[I2]</t>
  </si>
  <si>
    <t>SK-C[C17]-I[I2.b]</t>
  </si>
  <si>
    <t>Digital transformation of public service delivery - administrative capacity</t>
  </si>
  <si>
    <t>Digital transformation of public service delivery</t>
  </si>
  <si>
    <t>SK-C[C17]-I[I3.a]</t>
  </si>
  <si>
    <t>Engaging in multi-country European projects related to the digital economy – EDIHs</t>
  </si>
  <si>
    <t>SK-C[C17]-I[I3]</t>
  </si>
  <si>
    <t>SK-C[C17]-I[I3.b]</t>
  </si>
  <si>
    <t>Engaging in multi-country European projects related to the digital economy - supercomputing, other</t>
  </si>
  <si>
    <t>SK-C[C17]-I[I3.c]</t>
  </si>
  <si>
    <t>Engaging in multi-country European projects related to the digital economy - EDIHs - administrative capacity</t>
  </si>
  <si>
    <t>SK-C[C17]-I[I3.d]</t>
  </si>
  <si>
    <t>Digital Slovakia – Engaging in multi-country European projects related to the digital economy - supercomputing, other - administrative capacity</t>
  </si>
  <si>
    <t>Engaging in multi-country European projects related to the digital economy</t>
  </si>
  <si>
    <t>SK-C[C17]-I[I4.a]</t>
  </si>
  <si>
    <t>Support for projects aiming at the development and application of top digital technologies (a)</t>
  </si>
  <si>
    <t>SK-C[C17]-I[I4]</t>
  </si>
  <si>
    <t>SK-C[C17]-I[I4.b]</t>
  </si>
  <si>
    <t>Support for projects aiming at the development and application of top digital technologies - administrative capacity</t>
  </si>
  <si>
    <t>Support for projects aiming at the development and application of top digital technologies</t>
  </si>
  <si>
    <t>SK-C[C17]-I[I5.a]</t>
  </si>
  <si>
    <t>Fast grants – hackathons (a)</t>
  </si>
  <si>
    <t>SK-C[C17]-I[I5]</t>
  </si>
  <si>
    <t>SK-C[C17]-I[I5.b]</t>
  </si>
  <si>
    <t>Fast grants – hackathons - administrative capacity</t>
  </si>
  <si>
    <t>Fast grants – hackathons</t>
  </si>
  <si>
    <t>SK-C[C17]-I[I6.a]</t>
  </si>
  <si>
    <t>Strengthening preventive measures, increasing the speed of incident detection and resolution</t>
  </si>
  <si>
    <t>SK-C[C17]-I[I6]</t>
  </si>
  <si>
    <t>SK-C[C17]-I[I6.b]</t>
  </si>
  <si>
    <t>Strengthening preventive measures, increasing the speed of incident detection and resolution  – Reconstruction and completion of secured areas of critical infrastructure</t>
  </si>
  <si>
    <t>6 - 021quinquies - Development and deployment of cybersecurity technologies, measures and support facilities for public and private sector users.</t>
  </si>
  <si>
    <t>SK-C[C17]-I[I6.c]</t>
  </si>
  <si>
    <t>Strengthening preventive measures, increasing the speed of incident detection and resolution - administrative capacity</t>
  </si>
  <si>
    <t>SK-C[C17]-I[I6.d]</t>
  </si>
  <si>
    <t>Strengthening preventive measures, increasing the speed of incident detection and resolution  – Reconstruction and completion of secured areas of critical infrastructure - administrative capacity</t>
  </si>
  <si>
    <t>Strengthening preventive measures, increasing the speed of incident detection and resolution (ITVS – Information technologies for public administration)</t>
  </si>
  <si>
    <t>SK-C[C17]-I[I7.a]</t>
  </si>
  <si>
    <t>Improving the digital skills of seniors and the distribution of Senior Tablets - pilot project</t>
  </si>
  <si>
    <t>SK-C[C17]-I[I7]</t>
  </si>
  <si>
    <t>SK-C[C17]-I[I7.b]</t>
  </si>
  <si>
    <t>Improving the digital skills of seniors and the distribution of Senior Tablets - completed project</t>
  </si>
  <si>
    <t>SK-C[C17]-I[I7.c]</t>
  </si>
  <si>
    <t>Improving the digital skills of seniors and the distribution of Senior Tablets - pilot project - administrative capacity</t>
  </si>
  <si>
    <t>SK-C[C17]-I[I7.d]</t>
  </si>
  <si>
    <t>Improving the digital skills of seniors and the distribution of Senior Tablets - completed project - administrative capacity</t>
  </si>
  <si>
    <t>Improving the digital skills of seniors and the distribution of Senior Tablets</t>
  </si>
  <si>
    <t>SK-C[C17]-R[R1]</t>
  </si>
  <si>
    <t>Creating eGovernment solutions for priority life situations</t>
  </si>
  <si>
    <t>SK-C[C17]-R[R2]</t>
  </si>
  <si>
    <t>Central management of IT resources</t>
  </si>
  <si>
    <t>SK-C[C17]-R[R3]</t>
  </si>
  <si>
    <t>Managing the digital transformation of the economy and society</t>
  </si>
  <si>
    <t>SK-C[C17]-R[R4.a]</t>
  </si>
  <si>
    <t>Standardisation of technical and procedural cybersecurity solutions (a)</t>
  </si>
  <si>
    <t>SK-C[C17]-R[R4]</t>
  </si>
  <si>
    <t>SK-C[C17]-R[R4.b]</t>
  </si>
  <si>
    <t>Standardisation of technical and procedural cybersecurity solutions - administrative capacity</t>
  </si>
  <si>
    <t>Standardisation of technical and procedural cybersecurity solutions (ITVS – Information technologies for public administration)</t>
  </si>
  <si>
    <t>SK-C[C17]-R[R5.a]</t>
  </si>
  <si>
    <t>Improving cybersecurity training and skills (a)</t>
  </si>
  <si>
    <t>SK-C[C17]-R[R5]</t>
  </si>
  <si>
    <t>SK-C[C17]-R[R5.b]</t>
  </si>
  <si>
    <t>Improving cybersecurity training and skills - administrative capacity</t>
  </si>
  <si>
    <t>Improving cybersecurity training and skills (ITVS – Information technologies for public administration)</t>
  </si>
  <si>
    <t>SK-C[C17]-R[R6]</t>
  </si>
  <si>
    <t>A strategic approach to education in digital skills in cooperation with representatives of key stakeholders</t>
  </si>
  <si>
    <t>SK-C[C18]-R[R1]</t>
  </si>
  <si>
    <t>Improving the sustainability of the pension system</t>
  </si>
  <si>
    <t>SK-C[C18]-R[R2]</t>
  </si>
  <si>
    <t>Introducing multi-annual expenditure ceilings</t>
  </si>
  <si>
    <t>SK-C[C18]-R[R3]</t>
  </si>
  <si>
    <t>Streamlining public investment</t>
  </si>
  <si>
    <t>SK-C[C2]-I[I1.a]</t>
  </si>
  <si>
    <t>Improving the energy efficiency of family homes</t>
  </si>
  <si>
    <t>SK-C[C2]-I[I1]</t>
  </si>
  <si>
    <t>06 - Housing and community amenities, of which</t>
  </si>
  <si>
    <t>SK-C[C2]-I[I1.b]</t>
  </si>
  <si>
    <t>Improving the energy efficiency of family homes - administrative cost</t>
  </si>
  <si>
    <t>Improving energy efficiency of family houses</t>
  </si>
  <si>
    <t>SK-C[C2]-I[I2.a]</t>
  </si>
  <si>
    <t>Renovation of public historical and remembrance buildings</t>
  </si>
  <si>
    <t>SK-C[C2]-I[I2]</t>
  </si>
  <si>
    <t>08 - Recreation, culture and religion, of which</t>
  </si>
  <si>
    <t>SK-C[C2]-I[I2.b]</t>
  </si>
  <si>
    <t>Renovation of public historical and remembrance protected buildings - administrative cost</t>
  </si>
  <si>
    <t>SK-C[C2]-I[I2.c]</t>
  </si>
  <si>
    <t>Renovation of public historical and remembrance buildings - information campaign</t>
  </si>
  <si>
    <t>Renovation of historical and listed public buildings</t>
  </si>
  <si>
    <t>SK-C[C2]-R[R1]</t>
  </si>
  <si>
    <t>The harmonisation of support mechanisms for the renovation of family houses</t>
  </si>
  <si>
    <t>SK-C[C2]-R[R2]</t>
  </si>
  <si>
    <t>Increasing transparency and streamlining decisions of the Monuments Board of the Slovak Republic</t>
  </si>
  <si>
    <t>SK-C[C2]-R[R3]</t>
  </si>
  <si>
    <t>The management of construction and demolition waste</t>
  </si>
  <si>
    <t>SK-C[C3]-I[I1.a]</t>
  </si>
  <si>
    <t>Development of low-carbon transport infrastructure: railway lines</t>
  </si>
  <si>
    <t>SK-C[C3]-I[I1]</t>
  </si>
  <si>
    <t>OP Slovakia (2021-2027) and CEF</t>
  </si>
  <si>
    <t>SK-C[C3]-I[I1.b]</t>
  </si>
  <si>
    <t>Development of low-carbon transport infrastructure:rail digitalisation</t>
  </si>
  <si>
    <t>070 - Digitalisation of transport: rail</t>
  </si>
  <si>
    <t>SK-C[C3]-I[I1.c]</t>
  </si>
  <si>
    <t>Development of low-carbon transport infrastructure:cycling paths</t>
  </si>
  <si>
    <t>SK-C[C3]-I[I1.d]</t>
  </si>
  <si>
    <t>Development of low-carbon transport infrastructure: administrative costs</t>
  </si>
  <si>
    <t>The development of low-carbon transport infrastructure</t>
  </si>
  <si>
    <t>SK-C[C3]-I[I2]</t>
  </si>
  <si>
    <t>Promoting clean passenger transport</t>
  </si>
  <si>
    <t>SK-C[C3]-I[I3]</t>
  </si>
  <si>
    <t>Development of intermodal freight transport</t>
  </si>
  <si>
    <t>079 - Multimodal transport (not urban)</t>
  </si>
  <si>
    <t>SK-C[C3]-I[I4]</t>
  </si>
  <si>
    <t>Support for the construction of alternative propulsion infrastructure</t>
  </si>
  <si>
    <t>SK-C[C3]-R[R1]</t>
  </si>
  <si>
    <t>Preparation of transport investment projects</t>
  </si>
  <si>
    <t>SK-C[C3]-R[R2]</t>
  </si>
  <si>
    <t>Public passenger transport</t>
  </si>
  <si>
    <t>SK-C[C3]-R[R3]</t>
  </si>
  <si>
    <t>Intermodal freight transport</t>
  </si>
  <si>
    <t>SK-C[C3]-R[R4]</t>
  </si>
  <si>
    <t>The introduction of new policies for the long-term promotion of alternative fuels in the transport sector</t>
  </si>
  <si>
    <t>SK-C[C4]-I[I1]</t>
  </si>
  <si>
    <t>The operation of the industry decarbonisation scheme</t>
  </si>
  <si>
    <t>05 - Environmental protection, of which</t>
  </si>
  <si>
    <t>SK-C[C4]-I[I2.a]</t>
  </si>
  <si>
    <t>Ensuring the functioning of SIŽP processes linked to decarbonisation - excluding vehicles</t>
  </si>
  <si>
    <t>SK-C[C4]-I[I2]</t>
  </si>
  <si>
    <t>SK-C[C4]-I[I2.b]</t>
  </si>
  <si>
    <t>Ensuring the functioning of SIŽP processes linked to decarbonisation – vehicles</t>
  </si>
  <si>
    <t>ADHOC - Ad hoc intervention field</t>
  </si>
  <si>
    <t>Supporting the functioning of the Slovak Environmental Inspectorate linked to decarbonisation</t>
  </si>
  <si>
    <t>SK-C[C4]-R[R1]</t>
  </si>
  <si>
    <t>The termination of coal-based electricity production at Nováky power plant and transformation of the Upper Nitra region</t>
  </si>
  <si>
    <t>SK-C[C4]-R[R2]</t>
  </si>
  <si>
    <t>Adoption of the competitive scheme for reduction of greenhouse gas emissions in industry</t>
  </si>
  <si>
    <t>SK-C[C5]-I[I1.a]</t>
  </si>
  <si>
    <t>Adaptation of regions to climate change with an emphasis on nature conservation and biodiversity development – renaturing watercourses</t>
  </si>
  <si>
    <t>SK-C[C5]-I[I1]</t>
  </si>
  <si>
    <t>ESI Funds</t>
  </si>
  <si>
    <t>SK-C[C5]-I[I1.b]</t>
  </si>
  <si>
    <t>Adaptation of regions to climate change with emphasis on nature conservation and biodiversity development – property settlement with private landowners</t>
  </si>
  <si>
    <t>SK-C[C5]-I[I1.c]</t>
  </si>
  <si>
    <t>Adaptation of regions to climate change with emphasis on nature conservation and biodiversity development – soft tourism development plans in the NP Muránska Plain and NP Poloniny</t>
  </si>
  <si>
    <t>SK-C[C5]-I[I1.d]</t>
  </si>
  <si>
    <t>Adapting regions to climate change, focusing on nature conservation and biodiversity development: administrative capacity</t>
  </si>
  <si>
    <t>Adaptation of regions to climate change with an emphasis on nature conservation and biodiversity development</t>
  </si>
  <si>
    <t>SK-C[C5]-R[R1]</t>
  </si>
  <si>
    <t>Landscape planning</t>
  </si>
  <si>
    <t>SK-C[C5]-R[R2]</t>
  </si>
  <si>
    <t>Nature protection and water management</t>
  </si>
  <si>
    <t>SK-C[C6]-I[I1.a]</t>
  </si>
  <si>
    <t>Removing barriers of school buildings (a)</t>
  </si>
  <si>
    <t>SK-C[C6]-I[I1]</t>
  </si>
  <si>
    <t>SK-C[C6]-I[I1.b]</t>
  </si>
  <si>
    <t>Removing barriers of school buildings - administrative costs</t>
  </si>
  <si>
    <t>Administrative costs - administrative cost covers all reforms and investments in C6)</t>
  </si>
  <si>
    <t>Removing barriers in school buildings</t>
  </si>
  <si>
    <t>SK-C[C6]-R[R1.a]</t>
  </si>
  <si>
    <t>Providing conditions for the implementation of compulsory pre-primary education for children from the age of 5 and introducing a legal entitlement to a place in kindergarten or other pre-primary education providers from the age of 3 - energy efficiency renovation</t>
  </si>
  <si>
    <t>SK-C[C6]-R[R1]</t>
  </si>
  <si>
    <t>SK-C[C6]-R[R1.b]</t>
  </si>
  <si>
    <t>Providing conditions for the implementation of compulsory pre-primary education for children from the age of 5 and introducing a legal entitlement to a place in kindergarten or other pre-primary education providers from the age of 3 - infrastructure (for early childhood education)</t>
  </si>
  <si>
    <t>Providing conditions for the implementation of compulsory pre-primary education for children from the age of 5 and introducing a legal entitlement to a place in kindergarten or other pre-primary education providers from the age of 3</t>
  </si>
  <si>
    <t>SK-C[C6]-R[R2]</t>
  </si>
  <si>
    <t>Definition of the concept of special educational needs of children and pupils and the development of a model for eligible support measures in education, and education including their funding system</t>
  </si>
  <si>
    <t>SK-C[C6]-R[R3]</t>
  </si>
  <si>
    <t>Reforming the system of counselling and prevention and ensuring systematic data collection in the field of mental health promotion for children, pupils and students</t>
  </si>
  <si>
    <t>SK-C[C6]-R[R4]</t>
  </si>
  <si>
    <t>Implementation of tools to prevent early school leaving and adapt F-type study programme</t>
  </si>
  <si>
    <t>SK-C[C6]-R[R5]</t>
  </si>
  <si>
    <t>Supporting school desegregation WHERE reference</t>
  </si>
  <si>
    <t>SK-C[C6]-R[R6]</t>
  </si>
  <si>
    <t>Compensatory measures to mitigate the impact of the pandemic in education for primary and secondary school pupils</t>
  </si>
  <si>
    <t>SK-C[C7]-I[I1.a]</t>
  </si>
  <si>
    <t>Digital infrastructure in schools (a)</t>
  </si>
  <si>
    <t>SK-C[C7]-I[I1]</t>
  </si>
  <si>
    <t>SK-C[C7]-I[I1.b]</t>
  </si>
  <si>
    <t>Digital infrastructure in schools - administrative costs for digital tagging</t>
  </si>
  <si>
    <t>deleted, merged with SK-C[C7]-I[I2.c] which is proposed to change to SK-C[C7] Administrative costs (cover all reforms and investments in C7)</t>
  </si>
  <si>
    <t>N/A</t>
  </si>
  <si>
    <t>Digital infrastructure in schools</t>
  </si>
  <si>
    <t>SK-C[C7]-I[I2.a]</t>
  </si>
  <si>
    <t>Completion of the school infrastructure (a)</t>
  </si>
  <si>
    <t>SK-C[C7]-I[I2]</t>
  </si>
  <si>
    <t>SK-C[C7]-I[I2.b]</t>
  </si>
  <si>
    <t>Completion of the school infrastructure - administrative costs for climate tagging</t>
  </si>
  <si>
    <t>deleted, merged with SK-C[C7]-I[I2.c] which is proposed to change to SK-C[C7] Administrative costs (cover all reforms and investments in C7))</t>
  </si>
  <si>
    <t>SK-C[C7]-I[I2.c]</t>
  </si>
  <si>
    <t>Completion of the school infrastructure - administrative costs (others)</t>
  </si>
  <si>
    <t>Merged with SK-C[C7]-I[I2.a] and SK-C[C7]-I[I2.b].  The line is proposed to change to SK-C[C7] Administrative costs (cover all reforms and investments in C7)</t>
  </si>
  <si>
    <t>Completion of the school infrastructure</t>
  </si>
  <si>
    <t>SK-C[C7]-R[R1.a]</t>
  </si>
  <si>
    <t>Education content and form reform (curricular and textbook reform) - development of curriculum and accompanying materials, information campaigns.</t>
  </si>
  <si>
    <t>SK-C[C7]-R[R1]</t>
  </si>
  <si>
    <t>SK-C[C7]-R[R1.b]</t>
  </si>
  <si>
    <t>Education content and form reform (curricular and textbook reform) – Digital testing and digital tools</t>
  </si>
  <si>
    <t>Reform of the content and form of education (curricular and textbook reform)</t>
  </si>
  <si>
    <t>SK-C[C7]-R[R2.a]</t>
  </si>
  <si>
    <t>Preparing and developing teachers for new content and form of teaching - professional development contributions for teachers and specialist staff  and a grant programme for universities</t>
  </si>
  <si>
    <t>SK-C[C7]-R[R2]</t>
  </si>
  <si>
    <t>SK-C[C7]-R[R2.b]</t>
  </si>
  <si>
    <t>Preparing and developing teachers for new content and form of teaching – development teachers in digital skills</t>
  </si>
  <si>
    <t>Preparing and developing teachers for new content and form of teaching</t>
  </si>
  <si>
    <t>SK-C[C8]-I[I1.a]</t>
  </si>
  <si>
    <t>Investment support for the strategic development of universities – Upgrading and equipping higher education buildings and indoor buildings other than energy efficiency.</t>
  </si>
  <si>
    <t>SK-C[C8]-I[I1]</t>
  </si>
  <si>
    <t>SK-C[C8]-I[I1.b]</t>
  </si>
  <si>
    <t>Investment support for the strategic development of universities – energy efficiency renovation</t>
  </si>
  <si>
    <t>Investment support for the strategic development of universities</t>
  </si>
  <si>
    <t>SK-C[C8]-R[R1]</t>
  </si>
  <si>
    <t>Change in the funding of universities by introduction of performance contracts</t>
  </si>
  <si>
    <t>SK-C[C8]-R[R2.a]</t>
  </si>
  <si>
    <t>Introduction of a system of periodic scientific performance evaluation – IT system</t>
  </si>
  <si>
    <t>SK-C[C8]-R[R2]</t>
  </si>
  <si>
    <t>SK-C[C8]-R[R2.b]</t>
  </si>
  <si>
    <t>Introduction of a system of periodic scientific performance evaluation – the temporary working group</t>
  </si>
  <si>
    <t>Introduction of a system of periodic scientific performance evaluation</t>
  </si>
  <si>
    <t>SK-C[C8]-R[R3]</t>
  </si>
  <si>
    <t>A new approach to accreditation of higher education</t>
  </si>
  <si>
    <t>SK-C[C8]-R[R4]</t>
  </si>
  <si>
    <t>Reform of the governance of universities</t>
  </si>
  <si>
    <t>SK-C[C8]-R[R5]</t>
  </si>
  <si>
    <t>Concentration of excellent educational and research capacities.</t>
  </si>
  <si>
    <t>SK-C[C9]-I[I1]</t>
  </si>
  <si>
    <t>Promoting international cooperation and participation in Horizon Europe and EIT projects</t>
  </si>
  <si>
    <t>SK-C[C9]-I[I2.a]</t>
  </si>
  <si>
    <t>Supporting cooperation between companies, academia and R &amp; D organisations (a)</t>
  </si>
  <si>
    <t>SK-C[C9]-I[I2]</t>
  </si>
  <si>
    <t>SK-C[C9]-I[I2.b]</t>
  </si>
  <si>
    <t>Supporting cooperation between companies, academia and R &amp; D organisations – digital</t>
  </si>
  <si>
    <t>Supporting cooperation between companies, academia and R &amp; D organisations</t>
  </si>
  <si>
    <t>SK-C[C9]-I[I3]</t>
  </si>
  <si>
    <t>Excellent science</t>
  </si>
  <si>
    <t>SK-C[C9]-I[I4]</t>
  </si>
  <si>
    <t>Research and innovation to decarbonise the economy</t>
  </si>
  <si>
    <t>022 - Research and innovation processes, technology transfer and cooperation between enterprises focusing on the low carbon economy, resilience and adaptation to climate change</t>
  </si>
  <si>
    <t>SK-C[C9]-I[I5]</t>
  </si>
  <si>
    <t>Research and innovation for the digitalisation of the economy</t>
  </si>
  <si>
    <t>SK-C[C9]-I[I6]</t>
  </si>
  <si>
    <t>Financial instruments to support innovation</t>
  </si>
  <si>
    <t>SK-C[C9]-I[I7]</t>
  </si>
  <si>
    <t>RD grant IT system</t>
  </si>
  <si>
    <t>SK-C[C9]-R[R1]</t>
  </si>
  <si>
    <t>Reform of governance, evaluation and support in science, research and innovation</t>
  </si>
  <si>
    <t>SK-C[C9]-R[R2]</t>
  </si>
  <si>
    <t>Reform of the organisation and funding of research institutions, in particular the Slovak Academy of Science</t>
  </si>
  <si>
    <r>
      <rPr>
        <b/>
        <sz val="12"/>
        <color rgb="FF000000"/>
        <rFont val="Calibri"/>
        <family val="2"/>
        <charset val="238"/>
      </rPr>
      <t xml:space="preserve">README
</t>
    </r>
    <r>
      <rPr>
        <sz val="11"/>
        <color rgb="FF000000"/>
        <rFont val="Calibri"/>
        <family val="2"/>
        <charset val="238"/>
      </rPr>
      <t xml:space="preserve">This Excel file is provided in the context of an update or revision of a recovery and resilience plan for the submission of structured data. It should include the modifications proposed to the milestones and targets as compared to the Council Implementing Decision.
</t>
    </r>
    <r>
      <rPr>
        <b/>
        <sz val="11"/>
        <color rgb="FF000000"/>
        <rFont val="Calibri"/>
        <family val="2"/>
        <charset val="238"/>
      </rPr>
      <t xml:space="preserve">Please only include information related to NEW, REMOVED or MODIFIED milestones and targets. 
</t>
    </r>
    <r>
      <rPr>
        <sz val="11"/>
        <color rgb="FF000000"/>
        <rFont val="Calibri"/>
        <family val="2"/>
        <charset val="238"/>
      </rPr>
      <t xml:space="preserve">For unchanged milestones and targets, please select "U" in column A. No further input is needed. A milestone or target is only considered to remain unchanged if </t>
    </r>
    <r>
      <rPr>
        <u/>
        <sz val="11"/>
        <color rgb="FF000000"/>
        <rFont val="Calibri"/>
        <family val="2"/>
        <charset val="238"/>
      </rPr>
      <t>no</t>
    </r>
    <r>
      <rPr>
        <sz val="11"/>
        <color rgb="FF000000"/>
        <rFont val="Calibri"/>
        <family val="2"/>
        <charset val="238"/>
      </rPr>
      <t xml:space="preserve"> information or element is proposed to be modified.
For </t>
    </r>
    <r>
      <rPr>
        <u/>
        <sz val="11"/>
        <color rgb="FF000000"/>
        <rFont val="Calibri"/>
        <family val="2"/>
        <charset val="238"/>
      </rPr>
      <t>new milestones and targets</t>
    </r>
    <r>
      <rPr>
        <sz val="11"/>
        <color rgb="FF000000"/>
        <rFont val="Calibri"/>
        <family val="2"/>
        <charset val="238"/>
      </rPr>
      <t>, please fill a columns with the exception of columns B and F (a milestone/target reference will be assigned at a later stage). 
Please do not modify or add any information in columns where a drop-down menu is available.</t>
    </r>
  </si>
  <si>
    <r>
      <t xml:space="preserve">Please leave empty cells where there is no change as compared to the Council Implementing Decision. 
For </t>
    </r>
    <r>
      <rPr>
        <u/>
        <sz val="11"/>
        <color rgb="FF000000"/>
        <rFont val="Calibri"/>
        <family val="2"/>
        <charset val="238"/>
      </rPr>
      <t>milestones</t>
    </r>
    <r>
      <rPr>
        <sz val="11"/>
        <color rgb="FF000000"/>
        <rFont val="Calibri"/>
        <family val="2"/>
      </rPr>
      <t xml:space="preserve"> (for modified and new measures),</t>
    </r>
    <r>
      <rPr>
        <sz val="11"/>
        <color rgb="FF000000"/>
        <rFont val="Calibri"/>
        <family val="2"/>
        <charset val="238"/>
      </rPr>
      <t xml:space="preserve"> please fill in this column.</t>
    </r>
  </si>
  <si>
    <r>
      <t>This column contains information as available in FENIX, based on the CID. Please do not make an</t>
    </r>
    <r>
      <rPr>
        <sz val="11"/>
        <rFont val="Calibri"/>
        <family val="2"/>
        <scheme val="minor"/>
      </rPr>
      <t>y changes</t>
    </r>
    <r>
      <rPr>
        <sz val="11"/>
        <color theme="1"/>
        <rFont val="Calibri"/>
        <family val="2"/>
        <scheme val="minor"/>
      </rPr>
      <t xml:space="preserve">. </t>
    </r>
  </si>
  <si>
    <r>
      <t xml:space="preserve">Please leave empty cells where there is no change as compared to the Council Implementing Decision.
For </t>
    </r>
    <r>
      <rPr>
        <u/>
        <sz val="11"/>
        <color rgb="FF000000"/>
        <rFont val="Calibri"/>
        <family val="2"/>
        <charset val="238"/>
      </rPr>
      <t>targets</t>
    </r>
    <r>
      <rPr>
        <sz val="11"/>
        <color rgb="FF000000"/>
        <rFont val="Calibri"/>
        <family val="2"/>
      </rPr>
      <t xml:space="preserve"> (for modified and new measures),</t>
    </r>
    <r>
      <rPr>
        <sz val="11"/>
        <color rgb="FF000000"/>
        <rFont val="Calibri"/>
        <family val="2"/>
        <charset val="238"/>
      </rPr>
      <t xml:space="preserve"> please fill in this column.</t>
    </r>
  </si>
  <si>
    <r>
      <t>This column contains information as available in FENIX, based on the CID. Pleas</t>
    </r>
    <r>
      <rPr>
        <sz val="11"/>
        <rFont val="Calibri"/>
        <family val="2"/>
        <scheme val="minor"/>
      </rPr>
      <t>e do not make any changes</t>
    </r>
    <r>
      <rPr>
        <sz val="11"/>
        <color theme="1"/>
        <rFont val="Calibri"/>
        <family val="2"/>
        <scheme val="minor"/>
      </rPr>
      <t xml:space="preserve">. </t>
    </r>
  </si>
  <si>
    <r>
      <t>Please leave empty cells where there is no change as compared to the Council Implementing Decision. 
For</t>
    </r>
    <r>
      <rPr>
        <u/>
        <sz val="11"/>
        <color rgb="FF000000"/>
        <rFont val="Calibri"/>
        <family val="2"/>
        <charset val="238"/>
      </rPr>
      <t xml:space="preserve"> targets</t>
    </r>
    <r>
      <rPr>
        <sz val="11"/>
        <color rgb="FF000000"/>
        <rFont val="Calibri"/>
        <family val="2"/>
      </rPr>
      <t xml:space="preserve"> (for modified and new measures),</t>
    </r>
    <r>
      <rPr>
        <sz val="11"/>
        <color rgb="FF000000"/>
        <rFont val="Calibri"/>
        <family val="2"/>
        <charset val="238"/>
      </rPr>
      <t xml:space="preserve"> please fill in this column.</t>
    </r>
  </si>
  <si>
    <r>
      <t>This column contains information as available in FENIX, based on the CID. Please do not make a</t>
    </r>
    <r>
      <rPr>
        <sz val="11"/>
        <rFont val="Calibri"/>
        <family val="2"/>
        <scheme val="minor"/>
      </rPr>
      <t>ny changes</t>
    </r>
    <r>
      <rPr>
        <sz val="11"/>
        <color theme="1"/>
        <rFont val="Calibri"/>
        <family val="2"/>
        <scheme val="minor"/>
      </rPr>
      <t xml:space="preserve">. </t>
    </r>
  </si>
  <si>
    <r>
      <t xml:space="preserve">Please leave empty cells where there is no change as compared to the Council Implementing Decision.
Please fill in this column for </t>
    </r>
    <r>
      <rPr>
        <u/>
        <sz val="11"/>
        <color rgb="FF000000"/>
        <rFont val="Calibri"/>
        <family val="2"/>
        <charset val="238"/>
      </rPr>
      <t>both</t>
    </r>
    <r>
      <rPr>
        <sz val="11"/>
        <color rgb="FF000000"/>
        <rFont val="Calibri"/>
        <family val="2"/>
        <charset val="238"/>
      </rPr>
      <t xml:space="preserve"> milestones and targets for modified and new measures.</t>
    </r>
  </si>
  <si>
    <r>
      <t>This column contains information as available in FENIX, based on the CID. Plea</t>
    </r>
    <r>
      <rPr>
        <sz val="11"/>
        <rFont val="Calibri"/>
        <family val="2"/>
        <scheme val="minor"/>
      </rPr>
      <t>se do not make any changes</t>
    </r>
    <r>
      <rPr>
        <sz val="11"/>
        <color theme="1"/>
        <rFont val="Calibri"/>
        <family val="2"/>
        <scheme val="minor"/>
      </rPr>
      <t xml:space="preserve">. </t>
    </r>
  </si>
  <si>
    <t xml:space="preserve">Please select whether you propose to modify, remove or leave unchanged the milestones and targets included in your RRP, or to add a new milestone or target. </t>
  </si>
  <si>
    <r>
      <t xml:space="preserve">These columns (related measure reference, related measure name, measure type, milestone or target, milestone/target reference, milestone/target name) contain information as available in FENIX, based on the Council Implementing Decision (CID).
</t>
    </r>
    <r>
      <rPr>
        <b/>
        <sz val="11"/>
        <color theme="1"/>
        <rFont val="Calibri"/>
        <family val="2"/>
        <scheme val="minor"/>
      </rPr>
      <t>Please do not make any changes to the information in these column</t>
    </r>
    <r>
      <rPr>
        <b/>
        <sz val="11"/>
        <rFont val="Calibri"/>
        <family val="2"/>
        <scheme val="minor"/>
      </rPr>
      <t>s (except for new milestones or targets)</t>
    </r>
    <r>
      <rPr>
        <b/>
        <sz val="11"/>
        <color theme="1"/>
        <rFont val="Calibri"/>
        <family val="2"/>
        <scheme val="minor"/>
      </rPr>
      <t xml:space="preserve">. </t>
    </r>
  </si>
  <si>
    <t>Related Measure Reference</t>
  </si>
  <si>
    <t>Related Measure Name</t>
  </si>
  <si>
    <t>Milestone or Target</t>
  </si>
  <si>
    <t>Milestone/Target Reference</t>
  </si>
  <si>
    <t>Milestone/Target Name</t>
  </si>
  <si>
    <t>Milestone/Target Description</t>
  </si>
  <si>
    <t>Qualitative Indicator</t>
  </si>
  <si>
    <t>Qualitative Indicator (revised)</t>
  </si>
  <si>
    <t>Unit of measure (revised)</t>
  </si>
  <si>
    <t>Baseline</t>
  </si>
  <si>
    <t>Baseline (revised)</t>
  </si>
  <si>
    <t>Goal</t>
  </si>
  <si>
    <t>Goal (revised)</t>
  </si>
  <si>
    <t>Completion Quarter</t>
  </si>
  <si>
    <t>Completion Quarter (revised)</t>
  </si>
  <si>
    <t>Completion Year</t>
  </si>
  <si>
    <t>Completion Year (revised)</t>
  </si>
  <si>
    <t>SK-C[C1]-I[I1]-T[C1.4]</t>
  </si>
  <si>
    <t>New renewable energy source capacity</t>
  </si>
  <si>
    <t>Of the overall objective to increase the new renewable electricity capacity by 122.4 MW, the support scheme shall under the measure deliver at least 120 MW of new renewable electricity sources capacity connected to the grid. 
The support mechanism shall take the form of auctions for investment support for new sources of electricity from renewable energy sources. The support scheme shall respect the conditions on investment policies as specified under the milestone 3 (‘1 – Renewable energy sources and energy infrastructure - Reform 2:  Legal framework for the promotion of renewable energy sources’).</t>
  </si>
  <si>
    <t>MW</t>
  </si>
  <si>
    <t>SK-C[C1]-I[I2]-T[C1.5]</t>
  </si>
  <si>
    <t>Reconstructed renewable energy source  capacity</t>
  </si>
  <si>
    <t>At least of 100 MW increase in modernised renewable capacity for electricity generation (repowering), induced by connection to the grid of the modernized renewable electricity sources under the measure.
The support for the different types of modernized equipment shall be assessed separately, taking into account the principle of cost-effectiveness. The modernization shall concern the transformation of biogas stations and of hydropower plants. The support schemes shall respect the conditions on investment policies as specified under the milestone 3 (‘1 – Renewable energy sources and energy infrastructure - Reform 2:  Legal framework for the promotion of renewable energy sources’).</t>
  </si>
  <si>
    <t>SK-C[C1]-I[I3]-T[C1.6]</t>
  </si>
  <si>
    <t>Cumulative increase in capacity of installations increasing the flexibility of energy systems</t>
  </si>
  <si>
    <t>At least 68 MW increase of new electricity storage facilities, induced by the entry into operation of the new storage capacities under the measure. The scheme shall support the installation of new capacity of battery systems, installation of new capacity of hydrogen cells and an increase in the balancing capacity of the hydropower plants. The exact breakdown of 68 MW target will depend on demand of relevant subjects. The investments into the balancing capacity of the hydropower plants shall not exceed EUR 12 000 000 under the measure.
The support shall be granted under the technologically specific schemes, taking into account the principle of cost-effectiveness.  The support schemes shall respect the conditions on investment policies as specified under the milestone 3 (‘1 – Renewable energy sources and energy infrastructure - Reform 2:  Legal framework for the promotion of renewable energy sources’).</t>
  </si>
  <si>
    <t>SK-C[C1]-R[R1]-M[C1.1]</t>
  </si>
  <si>
    <t>Reform of electricity market</t>
  </si>
  <si>
    <t>The legal framework shall be modified by amending Act 251/2012 Coll. on energy and Act 250/2012 Coll. on regulation in network industries to transpose the Directive 2019/944. Furthermore, the updated legal framework shall facilitate the new activities and access of participants to the electricity market (energy communities, aggregator, self-consumer, electricity storage), while increasing overall flexibility of the electricity system and improving the possibilities for connecting of new renewable sources to the Slovak grid.</t>
  </si>
  <si>
    <t>Entry into force of legislative  amendments  to the Act on energy and Act on regulation in network industries</t>
  </si>
  <si>
    <t>SK-C[C1]-R[R1]-M[C1.2]</t>
  </si>
  <si>
    <t>Release of restrictions on technical capacities for electricity transmission within the Slovak electricity system</t>
  </si>
  <si>
    <t>The Slovak Ministry of Economy and the Slovak electricity transmission system operator Slovenská elektrizačná prenosová sústava, a.s. shall declare the release of restrictions on technical capacities for electricity transmission within the Slovak electricity system and an increase of capacity for connecting renewable sources to the grid. The measure shall be facilitated through the increase in net transfer capacity of transmission interconnections with the Republic of Hungary.</t>
  </si>
  <si>
    <t>Joint public declaration by   the Ministry of Economy and the Slovak transmission system operator Slovenská elektrizačná prenosová sústava, a.s.</t>
  </si>
  <si>
    <t>SK-C[C1]-R[R2]-M[C1.3]</t>
  </si>
  <si>
    <t>Framework for supporting the  investments into new renewable sources</t>
  </si>
  <si>
    <t>The legislative amendments shall create support mechanisms for increasing the share of renewable energy sources in transport, electricity and heating sector. The legal framework shall be modified by amending the Acts 309/2009 Coll. on promotion of renewable energy sources and high-efficiency cogeneration and the Act 657/2004 Coll. on thermal energy. 
The Ministry of Economy shall adopt a long-termu202fauctioning plan for new renewable sources, contributing tou202f u202fbetter predictability of the increase in capacity ofu202fnew renewableu202fcapacity.
The Ministry of Economy shall adopt the new auction scheme for new sources of electricity from renewable energy sources (defined in Investment 1), the support schemes to investments on repowering (defined in Investment 2) and increasing flexibility of the electricity system (defined in Investment 3). The schemes shall detail the eligibility criteria for supported companies, ensuring compliance with the EU and national environmental acquis as well as the DNSH Technical Guidance (2021/C58/01) of supported activities and/or companies, while increasing the new RES capacities as detailed in corresponding targets (for Investments 1, 2 and 3). The biomass projects shall achieve at least 80% GHG emissions saving according to the GHG saving methodology and the relative fossil fuel comparator set out in Annex VI to Directive (EU) 2018/2001. Only investments into hydro-power that are in line with the EU acquis shall be supported.</t>
  </si>
  <si>
    <t>Entry into force of legislative  amendments  to the Act on the promotion of renewable energy sources and high-efficiency cogeneration and to the Act on thermal energy. 
Adoption of a long-term auctioning plan by the Ministry of Economy   
Adoption of investment schemes by the  Ministry of Economy for the promotion
of new sources of electricity from renewable energy sources (defined in Investment 1),  investments to  repowering (defined in Investment 2)  and investments  increasing flexibility of the electricity system 
(defined in Investment 3)</t>
  </si>
  <si>
    <t>SK-C[C10]-I[I1]-T[C10.5]</t>
  </si>
  <si>
    <t>Number of foreigners using the IOM Migration Information Centre services</t>
  </si>
  <si>
    <t>During the period 2022-2024, of the overall objective of 7500 beneficiaries, at least 7000 beneficiaries shall be provided services of the IOM Migration Information Centre for their integration into the labour market and society (advice, language courses, promotion of socio-cultural orientation). This includes foreign students, highly qualified workers, family members and foreigners belonging to the selected groups defined in the Resolution in Reform 1, taking into account the economic interests of the Slovak Republic.</t>
  </si>
  <si>
    <t>SK-C[C10]-I[I1]-T[C10.4]</t>
  </si>
  <si>
    <t>Number of one-stop shops for integration in Slovakia</t>
  </si>
  <si>
    <t>Fully functioning centres (one-stop shops) providing comprehensive advice and services facilitating establishment in Slovakia</t>
  </si>
  <si>
    <t>SK-C[C10]-I[I2]-T[C10.6]</t>
  </si>
  <si>
    <t>Number of supported events strengthening relations with the diaspora</t>
  </si>
  <si>
    <t>The programme shall support 200 social events with the aim of strengthening relations with Slovaks abroad. Supported events shall aim to increase the impact of other reforms and cross-component investments, such as:
• Promote the effect of the amendment to the Act on the Residence of Foreigners, which shall facilitate return and increase the country’s attractiveness for foreigners with family ties to Slovakia.
• Support investment 4 i.e. two-way student mobility and internationalisation of academia
• Support the impact of investments in other components, e.g. R &amp; D &amp; I investments, by fostering cooperation between domestic European and other research institutions where the Slovak diaspora is active, as well as through increased awareness of career opportunities in Slovakia.</t>
  </si>
  <si>
    <t>SK-C[C10]-I[I3]-T[C10.7]</t>
  </si>
  <si>
    <t>Number of awarded scholarships for talented students.</t>
  </si>
  <si>
    <t>Of the overall objective of 4800 motivational scholarships, award at least 4500 motivational scholarships for most talented domestic students, top talents from abroad, and talented socially disadvantaged students.</t>
  </si>
  <si>
    <t>SK-C[C10]-I[I4]-M[C10.8]</t>
  </si>
  <si>
    <t>Strategy for internationalisation of universities</t>
  </si>
  <si>
    <t>Adoption of an internationalisation strategy for universities, aiming at proposing measures to support the preparation of joint study programmes, attracting foreign students and academics, or implementing systemic institutional changes in Slovak universities.</t>
  </si>
  <si>
    <t>Government adoption of the strategy</t>
  </si>
  <si>
    <t>SK-C[C10]-I[I4]-T[C10.9]</t>
  </si>
  <si>
    <t>Number of projects supported to promote or develop the internationalisation of universities and research institutions</t>
  </si>
  <si>
    <t>Of the overall objective of 31 projects, support at least 28 projects to promote or develop internationalisation of universities and research institutes,  through:
- implementation of institutional strategies of internationalization at the level of universities (such as preparing new programmes in foreign languages, improving the preparedness of domestic higher education teachers/doctoral students to operate in an international setting); 
- increasing the funding rate for fellowship programmes;
- support to university participation in foreign fairs and student recruitment events;
- promotion of Slovakia at international events.</t>
  </si>
  <si>
    <t>SK-C[C10]-I[I4]-T[C10.10]</t>
  </si>
  <si>
    <t>Supported person-months for foreign mobility scholarship programmes</t>
  </si>
  <si>
    <t>Cumulative increase in the number of supported mobility projects in CEEPUS fellowships, scholarships provided on the basis of bilateral contracts and in the Slovak National Fellowship Programme from an annual number of 2494 to 4440 person-months for the years 2022 to 2025</t>
  </si>
  <si>
    <t>Person-months supported</t>
  </si>
  <si>
    <t>SK-C[C10]-R[R1]-M[C10.2]</t>
  </si>
  <si>
    <t>Facilitation of the return to the country and increase of the attractiveness of the country for foreigners with family ties</t>
  </si>
  <si>
    <t>Amendment to Act No 40/1993 on Slovak citizenship that shall facilitate the return to the country and increase the country’s attractiveness for foreigners with family ties to Slovakia. The amendment shall introduce a simplified regime for obtaining citizenship by removing the requirement of a minimum period of residence in Slovakia.</t>
  </si>
  <si>
    <t>Adoption by the Parliament and entry into force</t>
  </si>
  <si>
    <t>SK-C[C10]-R[R1]-M[C10.1]</t>
  </si>
  <si>
    <t>Scheme defining a new category of applicants for national visa (D).</t>
  </si>
  <si>
    <t>Adoption of a scheme defining the category of applicants for national visa (D) in the interest of the Slovak Republic The new visa category that covers highly qualified third-country nationals seeking employment exempted from the need to prove a guaranteed job before entering Slovakia shall be introduced. The persons shall be able to start working on a national visa (D) immediately. The measure shall concern categories such as graduates from world-leading universities (regardless of the field); third-level graduates of the world’s leading universities and research institutions (regardless of the field); other selected groups according to Slovakia’s economic interests (e.g. IT experts, experts in high value-added sectors, doctors).</t>
  </si>
  <si>
    <t>Adoption of the scheme through a Government Resolution and entry into force.</t>
  </si>
  <si>
    <t>SK-C[C10]-R[R2]-M[C10.3]</t>
  </si>
  <si>
    <t>Simplification of the recognition of educational and professional qualifications</t>
  </si>
  <si>
    <t>The amendment to Act No 422/2015 on the recognition of evidence of education and the recognition of professional qualifications shall allow:
• Facilitating the recognition of diplomas/training documents for countries with which Slovakia has bilateral agreements in the field of recognition of diplomas/training documents, by reducing the required documents from the applicant (e.g. university certificates of competence to provide the relevant education);
• Strengthening the competences of the Centre for Recognition of Qualifications (SUDV) for the recognition of documents for the validation of higher education attainment also for countries outside the European Higher Education Area (EHEA) without a bilateral agreement, which shall significantly speed up and simplify the process compared to the current situation where the only eligible institutions are universities to facilitate the recognition of diplomas/documents for countries with which Slovakia has bilateral agreements on the recognition of diplomas/training documents.
The amendment to Act No 578/2004 on healthcare providers, health professionals, professional organisations in the health sector shall allow:
• shortening the time limit for the recognition of further training documents for highly qualified health professionals;
• Extension of the temporary traineeship for doctors beyond the pandemic</t>
  </si>
  <si>
    <t>SK-C[C11]-I[I1]-T[C11.8]</t>
  </si>
  <si>
    <t>Number of the primary care outpatient clinics supported by a pilot programme</t>
  </si>
  <si>
    <t>The overall objective is to create 170 outpatient practice - the support  shall be made for  the creation of at least 153 new outpatient clinics for general practitioners for adult and paediatrics in the form of a subsidy to offset the cost of the outpatient practices during the first year of operation.</t>
  </si>
  <si>
    <t>SK-C[C11]-I[I2]-M[C11.9]</t>
  </si>
  <si>
    <t>Call for tender for the construction and reconstruction of hospitals</t>
  </si>
  <si>
    <t>Notification of the award of all public contracts for the overall objective 2,666 new hospital beds, of which at least 2400 beds shall be made available, broken down:
1. at least  870 beds in completely new hospitals at full fitness out* level in buildings meeting the energy efficiency requirements of the 25ter intervention field certified BREEAM (the objective is 968 beds) 
2. at least 1 035 beds in completely new hospitals at “gross construction” level** in buildings meeting the energy efficiency requirements of intervention field 25ter certified BREEAM (the objective is 1 150 beds)
3. At least 495 beds in hospitals after major renovation to full fitness out*** in buildings meeting the energy efficiency requirements of intervention field 26bis (objective is 548 beds)  
*Full fit out – a completely new hospital with material equipment ready to receive patients.  **Gross construction – foundations, construction, piping, insulation, drainage, outdoor plumbing, without machinery, central heating, wiring, floors, finishing and equipment.  *** Extensive renovation to full fitness out-reconstruction of a large part of buildings, insulation, roofs, windows, doors, lighting, replacement of technological equipment (heating, wiring, electricity, lifts). The reconstruction shall reorganise the hospital’s internal processes and rehabilitate technical equipment. The reconstruction of building shall be subjected to the primary energy savings of more than 30 % to be monitored by energy saving certificates.</t>
  </si>
  <si>
    <t>Notification of award of tender to the projects, compliant with eligibility/selection criteria</t>
  </si>
  <si>
    <t>SK-C[C11]-I[I2]-T[C11.10]</t>
  </si>
  <si>
    <t>Beds made available in upgraded hospitals</t>
  </si>
  <si>
    <t>Beds made available in upgraded hospitals with a capacity of at least 2 400 beds broken down  1. Minimum 870 beds in completely new hospitals at full fitness out* level in buildings meeting the energy efficiency requirements of the 25ter intervention field certified BREEAM  2. Minimum 1 035 beds in completely new hospitals at “gross construction” level in buildings meeting the energy efficiency requirements of intervention field 25ter certified BREEAM  3. At least 495 beds in hospitals after major renovation to full fitness out in buildings meeting the energy efficiency requirements of intervention field 26bis (at least 30 % energy savings compared to current status).</t>
  </si>
  <si>
    <t>SK-C[C11]-I[I3]-T[C11.12]</t>
  </si>
  <si>
    <t>Navigation system for the treatment of atrial fibrillation in 3 cardiovascular disease institutions</t>
  </si>
  <si>
    <t>The target is to equip 3 institutes of cardiovascular diseases with the navigation system for the treatment of atrial fibrillation which will reduce the time spent on the atrial fibrillation surgery by 65%.</t>
  </si>
  <si>
    <t>SK-C[C11]-I[I3]-T[C11.11]</t>
  </si>
  <si>
    <t>Number of hospitals connected to the Central ERP system</t>
  </si>
  <si>
    <t>19 public hospitals shall be connected to the central ERP system that allow for centralization of controlling and other processes in hospitals.</t>
  </si>
  <si>
    <t>SK-C[C11]-I[I4]-T[C11.13]</t>
  </si>
  <si>
    <t>Number of ambulance station  constructed or reconstructed</t>
  </si>
  <si>
    <t>The aim is to build or reconstruct the locations of the ambulance stations that shall be located in the new network of the ambulance services.   — The constructed settlements shall be located in buildings meeting the energy efficiency requirements of intervention field 26bis (at least 30 % energy savings compared to current status).  —New settlements shall be housed in buildings which, in accordance with the regulation in force from 1.1.2021, must comply with energy efficiency class A0. Fair geographical distribution shall be based on an mathematical simulation model that shall aim to propose a network where: (1) 90 percent of population accessible within 15 minutes from dispatch (2) 80 percent of patients with first quintet hour diagnosis shall be should be reached within 8 minutes from dispatch (3) through relocation of stations response time shall be shorter than current situation</t>
  </si>
  <si>
    <t>SK-C[C11]-I[I5]-T[C11.14]</t>
  </si>
  <si>
    <t>Purchase of vehicles</t>
  </si>
  <si>
    <t>158 ambulances, 9 vehicles for collective transport of persons and 30 rendez-vous vehicles shall be purchased and delivered according to the DNSH principle. For Rendez-vous vehicles, selected vehicle types are zero-emission (electric/hydrogen/fuel cells) or low emissions below 50 g CO2/km (plug-in hybrid electric vehicles) shall be chosen. For the rest the procedure of purchasing is as follows:  at first - diesel, then the hybrid or electrical – the best available technology in the vehicle category shall be applied.</t>
  </si>
  <si>
    <t>SK-C[C11]-R[R1]-M[C11.1]</t>
  </si>
  <si>
    <t>Introduction of the hospital network</t>
  </si>
  <si>
    <t>Legislative amendments to laws and related legal acts (laws included: 576/2004, 577/2004, 578/2004, 579/2004, 581/2004) introducing the optimization of hospital network shall define hierarchy of inpatient care providers depending on complexity of care provided, scope of services and time accessibility. There will be 5 levels of inpatient care providers. The law shall set compulsory services that providers are obliged to provide at each level. Furthermore it shall define quality indicators, requirements for technical equipment, personnel capacities, waiting times for certain services.</t>
  </si>
  <si>
    <t>Legislative amendment enter into force</t>
  </si>
  <si>
    <t>SK-C[C11]-R[R1]-T[C11.2]</t>
  </si>
  <si>
    <t>Share of the reprofiled hospitals (authorised within the scope of general and specialised hospitals) under the new hospital network</t>
  </si>
  <si>
    <t>There shall be a transition period during which hospitals and health insurance companies shall be required to comply with newly defined rules. 40 % of current hospitals (hospitals authorized within the scope of general and specialised hospitals) shall be reprofiled according to the new reform.</t>
  </si>
  <si>
    <t>%</t>
  </si>
  <si>
    <t>SK-C[C11]-R[R2]-M[C11.3]</t>
  </si>
  <si>
    <t>A prioritised investment plan according to the investment evaluation methodology adopted by the Ministry of Health</t>
  </si>
  <si>
    <t>The plan shall comprise of all the investments to be financed from the Recovery and Resilience Plan and the EU Structural Funds and shall start preparing these projects as a matter of priority for implementation (linked to Investments 1, 2 and 3). A methodology for evaluating health investments shall be developed, which will determine decision-making criteria based on financial, medical but also indirect benefits, including societal and socio-economic benefits. A model for decision-making on the economic efficiency of an investment in the health sector shall be set, taking into account not only the direct financial benefits of the investment but all indirect (e.g. greater patient comfort).</t>
  </si>
  <si>
    <t>prioritised investment plan published on the website of the Ministry of Health</t>
  </si>
  <si>
    <t>SK-C[C11]-R[R3]-M[C11.4]</t>
  </si>
  <si>
    <t>Establishment of a central hospital management body from an organisational, operational and economic point of view</t>
  </si>
  <si>
    <t>This authority shall effectively provide the governing structure for the 19 hospitals that shall consist of the hospital network being in the pilot phase (see target below). This means that it would: manage, guide and evaluate hospitals’ planning and performance such as financial controlling, compliance control, HR, quality and risk management with a link to clinical processes. It shall also make the recommendations for optimization of expenditures and inventories of medicines and medical devices.</t>
  </si>
  <si>
    <t>Central Hospital Management Authority approved by the Ministry of Health and fully operational</t>
  </si>
  <si>
    <t>SK-C[C11]-R[R3]-T[C11.5]</t>
  </si>
  <si>
    <t>Number of hospitals involved in central management system</t>
  </si>
  <si>
    <t>Central management system shall embrace 19 state controlled hospitals in the piloting phase.</t>
  </si>
  <si>
    <t>SK-C[C11]-R[R4]-M[C11.6]</t>
  </si>
  <si>
    <t>Amendment to the law on Optimal ambulance network and new definition of emergency healthcare</t>
  </si>
  <si>
    <t>The legislative amendments shall introduce a new network of ambulance stations and a new definition of emergency medical care. The new network shall guarantee the availability of emergency services within 15 minutes for 90 % of the population. It shall be geographically and procedurally linked to the new UN hospital network  The new definition of emergency care shall determine the number of authorized users of ambulance services and how to respond to the request of those users.</t>
  </si>
  <si>
    <t>The legislation on the new optimal ambulance network enters into force.</t>
  </si>
  <si>
    <t>SK-C[C11]-R[R5]-M[C11.7]</t>
  </si>
  <si>
    <t>The new law on the establishment of the network of general care providers and the introduction of zoning</t>
  </si>
  <si>
    <t>The new legislation shall  set out rules for the primary care network to determine the number and distribution of general practitioners on the basis of:  -         Availability (maximum travel time per doctor); -          capacity needs (the number of general practitioners of adults and children needed, based on the size and age structure of the population).</t>
  </si>
  <si>
    <t>Entry into force the act of law</t>
  </si>
  <si>
    <t>SK-C[C12]-I[I2]-T[C12.2]</t>
  </si>
  <si>
    <t>Patient capacity of detention facilities</t>
  </si>
  <si>
    <t>Entry into use of new detention facilities with a capacity for 150 psychiatric patients.</t>
  </si>
  <si>
    <t>SK-C[C12]-I[I3]-T[C12.3]</t>
  </si>
  <si>
    <t>Number of created community-based mental health care centres</t>
  </si>
  <si>
    <t>Entry into use of 56 community-based health and social care centres: psycho-social centres, day-time stationary facilities and facilities for autistic type disorders.</t>
  </si>
  <si>
    <t>SK-C[C12]-I[I6]-T[C12.4]</t>
  </si>
  <si>
    <t>Number of registered and standardised psychodiagnostic methods</t>
  </si>
  <si>
    <t>Establishing a digital register of phsychodiagnostic methods. Of the overall objective of 125 new and updated standardised methods, standardisation shall be provided for 112 methods, to be selected by an expert group.</t>
  </si>
  <si>
    <t>SK-C[C12]-I[I7]-T[C12.5]</t>
  </si>
  <si>
    <t>Patient capacity in converted rooms in institutional psychiatric care.</t>
  </si>
  <si>
    <t>Completed reconstruction of rooms in 2-bed rooms in institutional psychiatric care with sanitary facilities and replacement of enclosure beds with isolation rooms.</t>
  </si>
  <si>
    <t>SK-C[C12]-I[I8]-T[C12.6]</t>
  </si>
  <si>
    <t>Number of health sector workers trained in mental health</t>
  </si>
  <si>
    <t>Of the overall objective of providing training in mental health to 1000 workers, short-term or long-term certified training in mental health shall be completed for 900 health workers.</t>
  </si>
  <si>
    <t>SK-C[C12]-R[R1]-M[C12.1]</t>
  </si>
  <si>
    <t>Establishment of two coordination entities for mental health</t>
  </si>
  <si>
    <t>Two coordination entities shall be established: 
1.Council of the Government for Mental Health; 
2.The Association of psychologists 
The Council shall coordinate policies across competent ministries in the area of mental health. It shall produce the National Mental Health Programme and Action Plan, which shall be approved by the Slovak Government
The Association shall be a registered professional organization of psychologist in all functional sectors (i.e. not only limited to health care sector). It shall operate a digital registry of professional psychologists working in the fields of health, education, social affairs, justice, home affairs, defence and others.  
Entry into use of new detention facilities with a capacity for 150 psychiatric patients.</t>
  </si>
  <si>
    <t>Full operationalisation of the entities</t>
  </si>
  <si>
    <t>SK-C[C13]-I[I1]-T[C13.7]</t>
  </si>
  <si>
    <t>Enhancement of the capacities of community-based residential services and health-social low-capacity facilities (indicator: minimum number of places created)</t>
  </si>
  <si>
    <t>At least 210 new places shall be created in community-based facilities and low-capacity health-social care facilities combined, by constructing new buildings and by renovating existing buildings.  Community-based facilities mainly refer to family housing facilities with a capacity of up to 12 places each. Health-social care facilities shall have a capacity of up to 30 places each. The facilities will be built/reconstructed in accordance with the principles of universal design and will be low-capacity, thus fulfilling the conditions of the UN Convention on the Rights of Persons with Disabilities.</t>
  </si>
  <si>
    <t>SK-C[C13]-I[I1]-T[C13.8]</t>
  </si>
  <si>
    <t>Of the overall objective to create 1480 places in community-based facilities (of which 1000 places) and low-capacity health-social care facilities (of which 480 places) combined, at least 1400 new places shall be created, by constructing new buildings and by renovating existing buildings.  Community-based facilities mainly refer to family housing facilities with a capacity of up to 12 places each. Health-social care facilities shall have a capacity of up to 30 places each. The facilities will be built/reconstructed in accordance with the principles of universal design and will be low-capacity, thus fulfilling the conditions of the UN Convention on the Rights of Persons with Disabilities.</t>
  </si>
  <si>
    <t>SK-C[C13]-I[I1]-T[C13.9]</t>
  </si>
  <si>
    <t>Expansion of outpatient service capacities (indicator: minimum number of places created)</t>
  </si>
  <si>
    <t>387 places for outpatient services in new outpatient facilities (e.g. daily stationary, rehabilitation centre) shall be created with an average capacity of 20 places through the construction of new buildings or the renovation of existing buildings. These facilities shall partly serve as respite care for informal carers. The facilities shall be built/reconstructed in accordance with the principles of universal design and shall be low-capacity, thus fulfilling the terms of the UN Convention on the Rights of Persons with Disabilities.</t>
  </si>
  <si>
    <t>SK-C[C13]-I[I1]-T[C13.10]</t>
  </si>
  <si>
    <t>Of the overall objective to create 2585 places for outpatient services in new outpatient facilities (e.g. daily stationary, rehabilitation centre) with an average capacity of 20 places, at least 2580 places shall be created through the construction of new buildings or the renovation of existing buildings. These facilities shall partly serve as respite care for informal carers. The facilities shall be built/reconstructed in accordance with the principles of universal design and shall be low-capacity, thus fulfilling the terms of the UN Convention on the Rights of Persons with Disabilities.</t>
  </si>
  <si>
    <t>SK-C[C13]-I[I2]-T[C13.12]</t>
  </si>
  <si>
    <t>Creation of post-care beds by reconstructing existing acute and chronic beds (indicator: minimum number of aftercare beds reconstructed)</t>
  </si>
  <si>
    <t>At least 650 after-care beds shall be created by utilizing freed up capacities of chronic and acute care following the optimisation of the hospital network. After-care beds will serve to treat patients after hospitalisation in acute beds.</t>
  </si>
  <si>
    <t>SK-C[C13]-I[I2]-T[C13.11]</t>
  </si>
  <si>
    <t>Extension and renewal of home nursing providers (indicator: number of providers supported)</t>
  </si>
  <si>
    <t>Investment in the physical and technical equipment of 91 new and existing home nursing agencies. It will support the establishment of at least 11 new ones and the re-equipment of at least 80 existing home nursing agencies.</t>
  </si>
  <si>
    <t>SK-C[C13]-I[I3]-T[C13.13]</t>
  </si>
  <si>
    <t>Expansion and renewal of residential palliative care capacities (indicator: number of bed places created and restored)</t>
  </si>
  <si>
    <t>This investment comprises the creation of at least 270 beds by construction of new hospices (20 beds on average) and reconstruction of existing hospices. Hospices will be used for long-term palliative care for patients whose condition or family situation does not allow for palliative treatment at home.  The beds of palliative compartments shall be created by reconstructing existing beds. Some of them result from the reprofiling of the long-term sick compartments, part of which results from acute beds released by network optimisation.</t>
  </si>
  <si>
    <t>SK-C[C13]-I[I3]-T[C13.14]</t>
  </si>
  <si>
    <t>Extension and renewal of the mobile hospices network (indicator: number of new and rebuilt providers)</t>
  </si>
  <si>
    <t>As part of this investment in the physical and technical equipment of new and existing mobile hospices, at least 20 new mobile hospices and at least 6 existing ones will be supported.</t>
  </si>
  <si>
    <t>SK-C[C13]-R[R1]-M[C13.1]</t>
  </si>
  <si>
    <t>New legislative framework for long-term health and palliative care</t>
  </si>
  <si>
    <t>The first phase of the implementation of the reform consists of regulating the reimbursement by health insurance companies of nursing care in social services facilities, the arrangements for the contract of nursing care by insurance companies and the adjustment of reimbursements by health insurance companies for palliative and outpatient and inpatient care. The adoption of this legislative amendment is foreseen by Q1 2022. The next phase of implementation consists of the development and approval of new legislation. A new health law shall define the scope of long-term health and palliative care and define follow-up care and its linkage with other types of care. This law shall be adopted by Q1 2023. The legislative amendments shall regulate the areas currently defined by Act No 576/2004 on health care and services related to the provision of healthcare</t>
  </si>
  <si>
    <t>Entry into force of a new law on long-term and palliative care and of the regulation of financing of palliative and nursing care</t>
  </si>
  <si>
    <t>SK-C[C13]-R[R1]-M[C13.2]</t>
  </si>
  <si>
    <t>Publication of the concept of financing social services for public debate</t>
  </si>
  <si>
    <t>As a result of the first phase of the preparation of the reform of the financing of social services, a new concept for the financing of social services shall be proposed by the government for stakeholder consultation.</t>
  </si>
  <si>
    <t>Published concept on the financing of social services</t>
  </si>
  <si>
    <t>SK-C[C13]-R[R1]-M[C13.3]</t>
  </si>
  <si>
    <t>The new financing system of social services – introduction of a personal budget</t>
  </si>
  <si>
    <t>Entry into force of legislation on social services which shall introduce a new financing system based on a personal budget for the deprived person. The reform shall abolish a large number of different contributions and create space for targeted and comprehensive support for people in need of long-term care. The reform of funding shall support the emergence and development of services in the community.  The legislative amendments shall regulate the areas currently defined in particular by Act No 448/2008 on social services and Act No 447/2008 Coll. on cash allowances to compensate for severe disability.</t>
  </si>
  <si>
    <t>Entry into force of the act on the financing of social services</t>
  </si>
  <si>
    <t>SK-C[C13]-R[R2]-M[C13.4]</t>
  </si>
  <si>
    <t>Unification of the assessment system</t>
  </si>
  <si>
    <t>Entry into force of legislation on social services which shall bring together the assessment work carried out so far by various bodies and, at the same time, amend Act No 447/2008 on compensation of severely disabled persons. The reform of the assessment work shall remove inefficiencies and red tape for medical assessors and assessors. New uniform criteria for sub-dependency shall be defined to make the assessment more transparent. The assessment work shall be digitised – medical assessors will use the e-health system. To ensure efficient implementation of the reform, the financial resources under this reform shall be used to provide computer and office equipment for 200 assessment staff and a vehicle for each of the 46 branches.</t>
  </si>
  <si>
    <t>Entry into force of the act on social services and amending Act 447/2008 on compensation of severely disabled persons</t>
  </si>
  <si>
    <t>SK-C[C13]-R[R3]-M[C13.5]</t>
  </si>
  <si>
    <t>Reform of the supervision of social care</t>
  </si>
  <si>
    <t>Entry into force of a law in the area of social care supervision which shall unify the powers of supervision and;   —Create the legislative basis for the functioning of the new social welfare supervisory/inspection;   — Define new conditions for quality of care in social services and households;   — Extend the area of supervision to include the supervision of informal home care.</t>
  </si>
  <si>
    <t>Entry into force of the act on the supervision of social care</t>
  </si>
  <si>
    <t>SK-C[C13]-R[R3]-T[C13.6]</t>
  </si>
  <si>
    <t>Establishment of a unified supervisory system with headquarter and 8 branches</t>
  </si>
  <si>
    <t>Completion of the necessary infrastructure for the functioning of the supervisory body – headquarter and 8 regional branches. Costs include buildings, cars, computer equipment and other prerequisites.</t>
  </si>
  <si>
    <t>SK-C[C14]-I[I1]-M[C14.2]</t>
  </si>
  <si>
    <t>1in-2out rule, ex ante evaluation to prevent goldplating and ex post evaluations of existing regulation</t>
  </si>
  <si>
    <t>Online reporting of the compliance check of the 1-in-2-out principle (virtual account) shall confirm that the rule is put into practice: Control of submitted legislative materials (500 per year) / Preparation of trainings for submitters of legislative and non-legislative materials (1 per year) / Number of consultations provided for submitters (100 per year) / Number of virtual account updates on MH SR website (12 per year) -  Q4 / 2024 Regular ex-post evaluation of the effectiveness and justification of existing regulations: Review of submitted legislative materials (50 in 2022, 100 in the following years). Training for submitters of legislative materials (once a year) and to provide consultations.  A mechanism will be developed to control the application of the principle of ex-post evaluation  - Q4 / 2024 Implementation of protection against unjustified goldplating: Control of submitted evaluations of legislative materials (40 per year) / Trainings for submitters of legislative materials (1x per year) / Number of consultations (30 per year) / A mechanism for monitoring the application of the principle of protection against unjustified goldplating will be developed. - Q2 / 2025.</t>
  </si>
  <si>
    <t>Evaluations carried out by the Ministry of Economy</t>
  </si>
  <si>
    <t>SK-C[C14]-I[I2]-T[C14.5]</t>
  </si>
  <si>
    <t>A single, fully digitised insolvency process is fully operational.</t>
  </si>
  <si>
    <t>The single fully digitised insolvency process has been tested and launched and is used in all insolvency proceedings. Entry into operation of a public administration information system (technical framework) focusing on insolvency law and exit processes with multi-user modules (custodians, creditors, courts, the public, realisation of assets) and further functionalities for early warning of impending insolvency, discharge of debt of natural persons, cross-border exchange of information, provision of statistical and analytical data and disclosure of information.</t>
  </si>
  <si>
    <t>% of insolvency procedures done via unified digital process</t>
  </si>
  <si>
    <t>SK-C[C14]-R[R1]-M[C14.1]</t>
  </si>
  <si>
    <t>introduction of the new regulatory burden reduction tools:—Implementation of the “1in-2out” rule – Introduction of ex-post evaluation of existing regulations (legislative and non-legislative materials) – Introduction of protection against unjustified goldplating</t>
  </si>
  <si>
    <t>Entry into force of government resolutions updating the Unified Methodology for the Assessment of Selected Impacts and introducing new tools to reduce regulatory burden:—Introduction of the “1-in-2out” rule into 1Q/2022—Introduction of ex-post evaluation of existing regulations (legislative materials up to 1Q/2022 and non-legislative materials up to 1Q/2023) as regards their effectiveness and justification – Introduction of protection against unjustified goldplating by 4Q/2022 – Investment implementation to implement measures to reduce the regulatory burden on business.</t>
  </si>
  <si>
    <t>Entry into force of resolutions updating the Unified Methodology for the Assessment of Selected Impacts</t>
  </si>
  <si>
    <t>SK-C[C14]-R[R1]-M[C14.3]</t>
  </si>
  <si>
    <t>Reduction of the administrative burden on entrepreneurs</t>
  </si>
  <si>
    <t>Entry into force of  three packages reducing administrative burden for businesses, each containing at least 100 measures, and leading to savings for entrepreneurs.</t>
  </si>
  <si>
    <t>Entry into force of 3 packages with 300 measures to reduce administrative burden</t>
  </si>
  <si>
    <t>SK-C[C14]-R[R2]-M[C14.4]</t>
  </si>
  <si>
    <t>Reform of the insolvency framework</t>
  </si>
  <si>
    <t>Entry into force of laws which shall establish the legal framework for the unification and full digitalisation of the liquidation, bankruptcy, restructuring and discharge of debt and, where appropriate, the resolution of impending bankruptcy, as well as the modification of the legal and procedural frameworks for the digitalisation of forced liquidation processes. It includes the introduction of early warning tools and creates an insolvency specialisation at the level of business courts. The government and parliament approve a set of laws:—A new law on non-public financial restructuring and public preventive restructuring;—Amendment to Act No 7/2005 on Bankruptcy and Restructuring, – Amendment to Act No 8/2005 on Administrators, – Amendment to Act No 328/1991 on bankruptcy and arrangement;—Amendment to Act No 757/2004 on Courts;—Amendment to Act No 371/2004 on the seats and districts of the courts of the Slovak Republic.</t>
  </si>
  <si>
    <t>Entry into force of a set of laws governing insolvency proceedings.</t>
  </si>
  <si>
    <t>SK-C[C14]-R[R3]-M[C14.7]</t>
  </si>
  <si>
    <t>Digitalisation of public procurement processes through a single electronic platform.</t>
  </si>
  <si>
    <t>Digitalisation of public procurement processes shall be tested and fully operational, including interoperability with the information system of the Central reference data management (IS CSRÚ) pursuant to Act No 305/2013 Coll. allowing for automatic completion of contracting entity data, the extension of the scope to all goods and services, and the monitoring of price evolution of goods and services. The system for price evolution of goods and services are expected to be filled gradually. Features:
—Submission of below-threshold works, supplies and services not only those normally available on the market;
— Award of a contract with a criterion other than price;
—Market research for low value contracts;
— Publication of low value contracts;
— Creating a price monitoring functionality;
— Creation of the functionality for automated ranking of tenders;
—Integration with the information system of the Central reference data management (IS CSRÚ) pursuant to Act No 305/2013 Coll.</t>
  </si>
  <si>
    <t>The single electronic platform is fully operational as regards the 7 new functionalities.</t>
  </si>
  <si>
    <t xml:space="preserve">The single electronic platform is fully operational as regards the 6 new functionalities. </t>
  </si>
  <si>
    <t>SK-C[C14]-R[R3]-M[C14.6]</t>
  </si>
  <si>
    <t>Reform of  the Public Procurement Procedures Act</t>
  </si>
  <si>
    <t>An amendment to the Public Procurement Procedures Act approved by the Government and the Parliament and entered into force will ensure:
— Accelerating and simplifying the procurement procedure.
— Accelerating the process also with a view to exercising the rights of the candidates, tenderers, participants and other persons concerned.
—Improving control of public procurement by automating the award and evaluation of contracts and ensuring efficient collection and analysis of price data.
— Ensure proper safeguards, in particular as regards transparency and any proposed amendments will be in line with both the relevant Directives of the European Parliament and of the Council as well as the rules laid down in the Treaty on the Functioning of the EU.</t>
  </si>
  <si>
    <t>Entry into force of the revised Act on Public Procurement Procedures by Parliament</t>
  </si>
  <si>
    <t>SK-C[C15]-I[I1]-T[C15.4]</t>
  </si>
  <si>
    <t>Area of court buildings constructed or purchased ( in m²)</t>
  </si>
  <si>
    <t>Of the overall objective to construct or purchase 89216 square metres of modern buildings for the needs of the largest courts in the judicial system (urban courts, certain appeal courts and administrative courts), at least 80500 square metres shall be constructed or purchased. The design documentation for reconstructions shall be prepared by Q2/2022.</t>
  </si>
  <si>
    <t>Area (m2)</t>
  </si>
  <si>
    <t>SK-C[C15]-I[I1]-T[C15.3]</t>
  </si>
  <si>
    <t>Reconstructed area of court buildings in m²)</t>
  </si>
  <si>
    <t>Of the overall objective to reconstruct 86000 square metres of court buildings, at least 77500 square metres shall be reconstructed with a view to modernising and increasing their capacity as a result of the increase in judicial staff and judges in the merged judicial districts. The design documentation for reconstructions shall be prepared by Q2/2022.</t>
  </si>
  <si>
    <t>SK-C[C15]-I[I2]-M[C15.9]</t>
  </si>
  <si>
    <t>Creation of an analytical support platform for access to case law in courts</t>
  </si>
  <si>
    <t>The analytical support platform on case law is operational and available to courts, enabling judges to use the case law database in order to speed up the process of studying files.</t>
  </si>
  <si>
    <t>Analytical support platform is fully operational.</t>
  </si>
  <si>
    <t>SK-C[C15]-I[I2]-M[C15.6]</t>
  </si>
  <si>
    <t>Development and handover of an IT system – Business Register</t>
  </si>
  <si>
    <t>Entry into service of a modern IT system enabling entrepreneurs and courts to carry out business register activities fully electronically.</t>
  </si>
  <si>
    <t>Full electronic communication of the Commercial Register with firms and courts</t>
  </si>
  <si>
    <t>SK-C[C15]-I[I2]-M[C15.7]</t>
  </si>
  <si>
    <t>Development and handover of IS – Centralised Judicial Management System</t>
  </si>
  <si>
    <t>Entry into service of a modern IT system enabling the digital management of court files. The launch of a centralised judicial management system includes the migration of all courts’ existing data from existing local databases, the digitalisation of all new court cases, the interconnection of all courts and links with other relevant public administration systems.</t>
  </si>
  <si>
    <t>New court files can be handled digitally</t>
  </si>
  <si>
    <t>SK-C[C15]-I[I2]-T[C15.8]</t>
  </si>
  <si>
    <t>Modernisation of court IT equipment for the court staff</t>
  </si>
  <si>
    <t>The digital equipment of the courts to make their work more efficient, to equip them with technology for the efficient conduct of hearings and acts at a distance shall be purchased and delivered. Of the overall objective to equip 6100 court staff, the modernisation of IT equipment (new notebooks, docking stations, monitors, phones) will be carried out for at least 6 000  court staff as reorganised after the reform of the judicial map.</t>
  </si>
  <si>
    <t>SK-C[C15]-R[R1]-M[C15.1]</t>
  </si>
  <si>
    <t>Definition of a new judicial map</t>
  </si>
  <si>
    <t>The entry into force of the legislative amendment shall define a new system of courts. The changes of judicial map shall adjust the network of first instance ordinary courts, create administrative courts, adjust ordinary courts of appeal and create the Supreme Administrative Court of the Slovak Republic.</t>
  </si>
  <si>
    <t>Entry into force of the Residences and districts Act</t>
  </si>
  <si>
    <t>SK-C[C15]-R[R1]-M[C15.2]</t>
  </si>
  <si>
    <t>The introduction of the new court network</t>
  </si>
  <si>
    <t>The transition of the administration of justice to a smaller number of courts is completed and judges have been designated to a specialisation (among civil, family, criminal and commercial law) in at least 3 court agendas in each new judicial district (Q1/2023). The new network of first instance ordinary and administrative courts, the ordinary courts of appeal and the Supreme Administrative Court of the Slovak Republic (Q1/2023) is established and operational.</t>
  </si>
  <si>
    <t>Reorganized court network is operational</t>
  </si>
  <si>
    <t>SK-C[C15]-R[R2]-M[C15.5]</t>
  </si>
  <si>
    <t>Package of laws to fight corruption and strengthen integrity and independence of the justice system</t>
  </si>
  <si>
    <t>Entry into force of the Act on the Management of Frozen Assets, the Judicial Reform Act, the Constitutional Act, the amended Act on the Public Prosecutor’s Office, and the amended criminal code. the adoption of the Disciplinary Rules for the Supreme Administrative Court of the Slovak Republic</t>
  </si>
  <si>
    <t>Entry into force of the Judicial Reform Act, the Constitutional Act, the amended Act on the Public Prosecutor’s Office, the amended Criminal Code, and the Disciplinary Rules of the Supreme Administration of the Court of Justice of the Slovak Republic</t>
  </si>
  <si>
    <t>SK-C[C16]-I[I1]-M[C16.2]</t>
  </si>
  <si>
    <t>Providing necessary Infrastructure to support the fight against money laundering and corruption</t>
  </si>
  <si>
    <t>Completion of the following steps: 
- Purchase of the “go AML” software tool until Q4/2022 and implementing it by Q3/2023. 
- Launch of a test version of the Central Accounts Register with all in the Act predefined functionalities with access to data up to Q2/2022 and subsequent launch of the final version in Q4/2022. 
- Operationalisation and full technical equipment of the whistle-blower protection office until Q3/2022. 
- Launch of the LISA (Central Information System Police Data Collection System – single platform for financial investigation services – NAKA, NCODK, FSJ) by Q4/2023.
- Adaptation of premises and ICT equipment of NCODK and NAKA units for financial investigation and verification of the origin of assets by regional level (model 1 + 4) to Q4/2023.</t>
  </si>
  <si>
    <t>AML-related and whistleblower infrastructure is fully operational.</t>
  </si>
  <si>
    <t>SK-C[C16]-I[I1]-T[C16.3]</t>
  </si>
  <si>
    <t>Retraining police officers in financial investigations and analytical activities</t>
  </si>
  <si>
    <t>Establishment of the NAKA Analytical Centre and the Regional Analytical and Financial Investigation Offices of the NAKA and also establishment Regional Analytical and Financial Investigation Offices of the National Centre of Special Crimes (NCODK) in Q1/2022. Of the overall objective to train 266 staff, at least 240 police staff attended training, workshops and seminars with the participation of foreign and national lecturers, cooperation in training with CEPOL and EUROPOL.</t>
  </si>
  <si>
    <t>percentage</t>
  </si>
  <si>
    <t>SK-C[C16]-I[I2]-M[C16.9]</t>
  </si>
  <si>
    <t>Automation of the system for detecting road traffic infringements into full operation</t>
  </si>
  <si>
    <t>Automation of the recording of infringements of road traffic rules. Full operation of the system with modules: (1) recording and identifying road traffic infringements, (2) modifications to the existing system for automatic generation of decisions, and (3) statistics, reporting and analysis.</t>
  </si>
  <si>
    <t>Deployment of full operation of 3 modules</t>
  </si>
  <si>
    <t>SK-C[C16]-I[I2]-M[C16.8]</t>
  </si>
  <si>
    <t>Electronicising residence permit processes to simplify processes for the public</t>
  </si>
  <si>
    <t>Entry into full operation of the new Foreign Residents Information System with the following key functionalities: submission of an application for residence and renewal, registration of residence, computerisation of the application for a document, notification modules and computerisation of communication in the course of the procedure.</t>
  </si>
  <si>
    <t>Entry into operation of the new system</t>
  </si>
  <si>
    <t>Entry into operation of new modules</t>
  </si>
  <si>
    <t>SK-C[C16]-I[I2]-M[C16.7]</t>
  </si>
  <si>
    <t>Extent of the renovated floor area of police buildings to reduce the energy intensity of buildings (in m²)</t>
  </si>
  <si>
    <t>Of the overall objective to renovate 49965 square metres of building floor area, at least 45 000 square metres in police buildings shall be renovated to reduce their energy intensity. At least 5 buildings will be renovated by Q4/2023. Technical, material and spatial provision of criminal analysis units, criminal technology services and environmental crime units according to the material inventory of Q4/2024.</t>
  </si>
  <si>
    <t>SK-C[C16]-I[I2]-T[C16.6]</t>
  </si>
  <si>
    <t>Purchase of new vehicles (10 % of the fleet) of electric and hybrid vehicles</t>
  </si>
  <si>
    <t>Of the overall objective to renew 705 vehicles of the police fleet by electric and hybrid vehicles (326 vehicles by Q2/2022 and 379 vehicles by Q4/2022), at least 700 police vehicles shall be replaced.</t>
  </si>
  <si>
    <t>SK-C[C16]-I[I2]-T[C16.5]</t>
  </si>
  <si>
    <t>Training and equipment related to the police reform are rolled out</t>
  </si>
  <si>
    <t>Training of at least 310 police officers (environmental crime 200, criminal analyses 60, criminal technology services 50) in Q4/2022. Provide training for at least 300 police officers to improve the quality of communication to victims of crime for police officers in Q4/2022.</t>
  </si>
  <si>
    <t>Number of trained staff</t>
  </si>
  <si>
    <t>SK-C[C16]-I[I3]-T[C16.11]</t>
  </si>
  <si>
    <t>Construction and operationalisation of Integrated Security Centres</t>
  </si>
  <si>
    <t>At least 2 Integrated Security Centres will be constructed and made operational, improving the operational management of the rescue services of the integrated rescue system, including information support through the establishment of Integrated Security Centres.</t>
  </si>
  <si>
    <t>SK-C[C16]-I[I3]-T[C16.12]</t>
  </si>
  <si>
    <t>Modernisation of firefighting stations</t>
  </si>
  <si>
    <t>Completion of construction works for at least 4 new firefighting stations and the reconstruction of at least 3 existing firefighting stations.</t>
  </si>
  <si>
    <t>SK-C[C16]-I[I4]-M[C16.14]</t>
  </si>
  <si>
    <t>Audit &amp; controls: legal basis</t>
  </si>
  <si>
    <t>Parliamentary approval and legal entry into force of the Recovery and Resilience Facility Act must be completed before the first payment request</t>
  </si>
  <si>
    <t>Entry into force of the Recovery and Resilience Facility Act</t>
  </si>
  <si>
    <t>SK-C[C16]-I[I4]-M[C16.13]</t>
  </si>
  <si>
    <t>Minimising implementation risk by establishing a coordination, financial and implementing body (NIKA) for the Recovery and Resilience Facility</t>
  </si>
  <si>
    <t>NIKA will be established by Q3 2021. It will be the coordinating, financial and implementing body for the Recovery and Resilience Facility. The subsequent steps entail: Strengthening the capacity of NIKA and government audit by Q4/2021. A new IT system for the purposes of NIKA is in place by Q3/2022.</t>
  </si>
  <si>
    <t>Establishment and capacity building for RRP authority</t>
  </si>
  <si>
    <t>SK-C[C16]-I[I4]-M[C16.15]</t>
  </si>
  <si>
    <t>RRP Repository System: information for monitoring implementation of RRP</t>
  </si>
  <si>
    <t>A repository system, which may take the form of an Excel sheet, for monitoring the implementation of the RRP shall be in place and operational. 
The system  shall include, as a minimum,  the  following functionalities:
(a) collection of data and monitoring of the achievement of milestones and targets;
(b) collect, store and ensure access to the data required by Article 22(2)(d)(i) to (iii)  of the RRF Regulation.</t>
  </si>
  <si>
    <t>Audit report confirming repository system functionalities</t>
  </si>
  <si>
    <t>SK-C[C16]-I[I4]-T[C16.17]</t>
  </si>
  <si>
    <t>Automated specialisation training for all newly recruited first-contact staff</t>
  </si>
  <si>
    <t>All newly recruited and transferred first-contact staff will receive training in order to improve public service provision. This entails several steps: Building a learning platform and content by Q2/2022.Launch of pilot training until Q4/2022.All staff of the first contact points shall receive the relevant training in Q2/2026.</t>
  </si>
  <si>
    <t>SK-C[C16]-I[I4]-T[C16.16]</t>
  </si>
  <si>
    <t>Establishment of  shared service centres.</t>
  </si>
  <si>
    <t>Of the overall objective to establish 22 shared service centres in the most lagging regions by Q4/2024, at least 20 shared service centres shall be established. These shared service centres help pool capacity at the local level in providing essential public (social) services.</t>
  </si>
  <si>
    <t>SK-C[C16]-R[R1]-M[C16.1]</t>
  </si>
  <si>
    <t>Reforms to streamline and improve financial investigations</t>
  </si>
  <si>
    <t>Entry into force of the legislation which shall establish a framework for the entry into operation of the Central Accounts Register. The police’s authority to check property in the event of a discrepancy between legal income and used property will be expanded. An office for the management of seized assets is operational and possibilities for asset freezing expanded.</t>
  </si>
  <si>
    <t>Entry into force of the act 312/2020 on asset freezing and of an act establishing a Central Accounts Register</t>
  </si>
  <si>
    <t>SK-C[C16]-R[R2]-M[C16.4]</t>
  </si>
  <si>
    <t>Implementation of organisational changes to police to increase the efficiency of crime detection, investigation and detection of corruption</t>
  </si>
  <si>
    <t>Organisational changes aimed at creating a unit for detecting and investigating environmental crime (centre and regions), extending the analytical capacities of the police force to the regional level, establishing a new unit for crime technology services (centre and regions).</t>
  </si>
  <si>
    <t>Organisational change of the police force is effective.</t>
  </si>
  <si>
    <t>SK-C[C16]-R[R3]-M[C16.10]</t>
  </si>
  <si>
    <t>Entry into force of the optimised crisis management</t>
  </si>
  <si>
    <t>The concept of optimising crisis management shall clearly define the relationships between the emergency response services of the integrated rescue system, establish common procedures for dealing with crisis situations, provide for joint coordination between the components, taking into account both the strategic and operational levels of crisis management, and propose a network of integrated security centres. The legislation shall enter into force by Q1 2023.</t>
  </si>
  <si>
    <t>Entry into force of  the amended act  129/2002 on the integrated rescue system</t>
  </si>
  <si>
    <t>SK-C[C17]-I[I1]-M[C17.6]</t>
  </si>
  <si>
    <t>Platform for the development and provision of priority life situations</t>
  </si>
  <si>
    <t>Modernisation of the frontend, backend and middleware platform (common modules) on the principles of low code configurable components centrally managed for all public service providers. The platform is a pre-requisite for the deployment of eGovernment solutions for life situations.</t>
  </si>
  <si>
    <t>Full implementation of the platform</t>
  </si>
  <si>
    <t>SK-C[C17]-I[I1]-T[C17.4]</t>
  </si>
  <si>
    <t>Number of eGovernment solutions built and deployed</t>
  </si>
  <si>
    <t>Deployment of digital solutions for two selected life situations, with the following features: a uniform access to the search for services; a single point for service delivery; where relevant a mobile version; uniform design; clear navigation; smooth transitions through the life situation; an overview of the status of the request; status notifications; and online payments. The project shall entail integration of the solutions into the central public administration portal, a redesign of business processes into comprehensive, an upgrade of the agenda systems and connection to the central middleware and central backend systems. Implementation of the two most used life situations.</t>
  </si>
  <si>
    <t>SK-C[C17]-I[I1]-T[C17.5]</t>
  </si>
  <si>
    <t>Full implementation of digital solutions for 16 selected life situations, with the following features: a uniform access to the search for services; a single point for service delivery; where relevant a mobile version; uniform design; clear navigation; smooth transitions through the life situation; an overview of the status of the request; status notifications; and online payments. The project shall entail integration of the solutions into the central public administration portal, a redesign of business processes into comprehensive, an upgrade of agenda systems and connection to the central middleware and central backend systems.</t>
  </si>
  <si>
    <t>SK-C[C17]-I[I2]-T[C17.8]</t>
  </si>
  <si>
    <t>Digital transformation of public administration sections</t>
  </si>
  <si>
    <t>42 processes and  sections  in public administration shall be optimised and automated. Investments shall aim at improving quality of public services or improving efficiency (through reduction of operating costs, procedural errors, completion timelines or human resource requirements). This shall be achieved, as appropriate, by amending legislation or by changing the organisation of processes. Public administration sections are registered in the Central Metainformation System of Public Administration according to the Act No.575/2001 Coll. on the organisation of government activities and the organisation of central state administration.</t>
  </si>
  <si>
    <t>SK-C[C17]-I[I2]-T[C17.7]</t>
  </si>
  <si>
    <t>Eight processes and sections  in public administration shall be optimised and automated. Investments shall aim at improving quality of public services or improving efficiency (through reduction of operating costs, procedural errors, completion timelines or human resource requirements). This shall be achieved, as appropriate, by amending legislation or by changing the organisation of processes. Public administration sections are registered in the Central Metainformation System of Public Administration according to the Act No.575/2001 Coll. on the organisation of government activities and the organisation of central state administration.</t>
  </si>
  <si>
    <t>SK-C[C17]-I[I3]-M[C17.11]</t>
  </si>
  <si>
    <t>Development and construction of the supercomputer for the national supercomputing centre</t>
  </si>
  <si>
    <t>The commissioning and entry into service of the computing infrastructure on the basis of functional tests and a handover protocol. The investment  shall finance the construction  of  a the supercomputer using an architecture featuring integrated CPU and GPU on a single chip, with an ambition to rate in the top 10 of the global Green500 list of the high energy efficient supercomputers. Details of the architecture shall be specified in the feasibility study.</t>
  </si>
  <si>
    <t>Commissioning of the supercomputer and submission of a handover note</t>
  </si>
  <si>
    <t>SK-C[C17]-I[I3]-T[C17.10]</t>
  </si>
  <si>
    <t>Number  of Digital Innovation Hubs/ European Digital Innovation Hubs</t>
  </si>
  <si>
    <t>This target shall be achieved through:
1. Building a network of four of European Digital Innovation Hubs (EDIHs) in Slovakia that shall provide services to businesses to support the deployment of new technologies and innovation. They shall participate in the pan-European network of EDIHs. The candidates for establishing the four EDIHs were nominated in September 2020. 
2.In addition to the 4 EDIHs, at least one additional centre shall be set up following one of the two options:
(a) EDIH without financial support from the Digital Europe programme, which shall be awarded the Seal of Excellence in the EC competition; or 
(b) a local DIH that shall be selected under the national scheme and will complement the network of existing EDIHs.</t>
  </si>
  <si>
    <t>SK-C[C17]-I[I3]-T[C17.12]</t>
  </si>
  <si>
    <t>Participation in multi-country digital projects from the pre-defined set</t>
  </si>
  <si>
    <t>Support granted to participation in two multi-country digital projects from the following set proposed by the European Commission:   Security Operation Centres, MediaInvest, European Blockchain Services Infrastructure, EuroQCI, 5G Corridors, Common European Data Infrastructure, Processors and Semiconductor chips, Connected Public Administration, Genome of Europe, Digital Skills.</t>
  </si>
  <si>
    <t>SK-C[C17]-I[I4]-M[C17.13]</t>
  </si>
  <si>
    <t>Design of support  scheme for development and application of top digital technologies</t>
  </si>
  <si>
    <t>A support scheme for research and development of digital solutions shall be set up and published by the implementation unit of the MIRRI  for small and medium sized enterprises, large companies, private R&amp;D institutions, public R&amp;D institutions including academia and Slovak Academy of Sciences,  non-governmental and non-profit organizations, media,  public institutions including municipalities and other eligible applicants.  The scheme shall also serve as a co-funding mechanism for projects that succeed in directly managed EU programmes (Digital Europe, Horizon Europe and the Connecting Europe Facility). Priority shall be given to successful projects based on an IPCEI assessment by the European Commission. Projects shall also be assessed on the basis of the priority areas defined in dimension 4 (Digital Transformation of Slovakia) in the Smart Specialisation Strategy (RIS3).</t>
  </si>
  <si>
    <t>Launch of a support scheme</t>
  </si>
  <si>
    <t>SK-C[C17]-I[I4]-T[C17.14]</t>
  </si>
  <si>
    <t>Number of  projects for development and application of top digital technologies</t>
  </si>
  <si>
    <t>Support disbursed to 20 projects in development and application of digital solutions under the support scheme</t>
  </si>
  <si>
    <t>SK-C[C17]-I[I4]-T[C17.15]</t>
  </si>
  <si>
    <t>Support disbursed to 43 projects in development and application of digital solutions under the support scheme</t>
  </si>
  <si>
    <t>SK-C[C17]-I[I5]-T[C17.17]</t>
  </si>
  <si>
    <t>Number of IT staff in public administration trained in cybersecurity</t>
  </si>
  <si>
    <t>An additional 571 IT experts in the public administration environment retrained for cybersecurity at ‘professional’, ‘Manager’ and ‘IT Manager’ levels.</t>
  </si>
  <si>
    <t>SK-C[C17]-I[I5]-T[C17.16]</t>
  </si>
  <si>
    <t>Number of organised fast grant events - hackathons</t>
  </si>
  <si>
    <t>Organisation of 20 Hackathons - events where fast grants shall be awarded for innovative solutions to most innovative solutions for current societal challenges. The event shall involve start-ups, other companies, research institutions, universities and their students, and other specialists. Winning teams shall provide their solutions to the public administration or the wider public.</t>
  </si>
  <si>
    <t>SK-C[C17]-I[I6]-M[C17.20]</t>
  </si>
  <si>
    <t>National Digital Skills Strategy</t>
  </si>
  <si>
    <t>The strategy shall focus on persons in productive and post-productive age and shall include an analysis of the state of play, a definition of existing barriers and a vision of education for the next period and of life-long learning in line with the OECD 2020 recommendations, as well as a proposal for measures and recommendations for public administrations to improve the status quo and meet the targets set. The measures shall be financed from other sources than the RRF.</t>
  </si>
  <si>
    <t>Approval of the Digital Skills Strategy by the Slovak Government  and publication</t>
  </si>
  <si>
    <t>SK-C[C17]-I[I6]-M[C17.19]</t>
  </si>
  <si>
    <t>Security audits of applications in  public administration environment</t>
  </si>
  <si>
    <t>Deployment of new or revised audit tools of cybersecurity vulnerability of public IT applications. The assessment shall be performed by penetrating tests and using vulnerability assessment software, while security audit verification shall always take place before deployment. for the verification of critical vulnerabilities. Priority shall be given to information systems that are part of critical infrastructure.</t>
  </si>
  <si>
    <t>Deployment of new or update of existing applications into service</t>
  </si>
  <si>
    <t>SK-C[C17]-I[I6]-T[C17.18]</t>
  </si>
  <si>
    <t>Number of secured IT systems  in the public administration environment</t>
  </si>
  <si>
    <t>Securing of 1000 IT systems, which shall be defined as: the Early Warning System (EWS) tools are integrated into the Cybersecurity Incident Management System, deploying the necessary hardware/software elements, bidirectional encrypted communication, and warning dispatch.</t>
  </si>
  <si>
    <t>SK-C[C17]-I[I7]-T[C17.22]</t>
  </si>
  <si>
    <t>Number of seniors and disadvantaged persons trained in basic digital skills</t>
  </si>
  <si>
    <t>Following the pilot project and its recommendations, improve the digital skills of 172 800 elderly people and disadvantaged people. This shall be achieved by completion of a training program and distribution of subsidised equipment for each person.</t>
  </si>
  <si>
    <t>SK-C[C17]-I[I7]-T[C17.21]</t>
  </si>
  <si>
    <t>Implementation of a pilot project  to validate the proposed activities and solutions to increase digital skills among a sample of 1000 seniors and disadvantaged persons. This shall be achieved by completion of a training program followed by distribution of subsidised equipment. The results of the pilot project shall be assessed and lead to a decision on the form of the continuation of the project.</t>
  </si>
  <si>
    <t>SK-C[C17]-R[R1]-M[C17.1]</t>
  </si>
  <si>
    <t>Investment plan for priority life situations</t>
  </si>
  <si>
    <t>Publication of the list of priority electronic services approved by the MIRRI SR, based on the eGOV benchmark and taking into account the Annex II of the Single Digital Gateway Regulation,</t>
  </si>
  <si>
    <t>Publication of the priority list approved by the MIRRI</t>
  </si>
  <si>
    <t>SK-C[C17]-R[R1]-M[C17.2]</t>
  </si>
  <si>
    <t>Roadmap of the priority life situations</t>
  </si>
  <si>
    <t>Analysis of service design and identification of deficiencies (roadmap) for their improvement through all public institutions concerned</t>
  </si>
  <si>
    <t>Publication of the roadmap</t>
  </si>
  <si>
    <t>SK-C[C17]-R[R2]-M[C17.3]</t>
  </si>
  <si>
    <t>Central platform for the use of IT resources (digital market place)</t>
  </si>
  <si>
    <t>Entry into service of a platform of tools and policies for a new way to buy and use IT commodities, expertise, use of cloud services and open source code. The services shall be procured centrally (framework contract) and the users of the services shall have the possibility to dynamically draw on the central platform as needed.</t>
  </si>
  <si>
    <t>Launch of the platform</t>
  </si>
  <si>
    <t>SK-C[C17]-R[R3]-M[C17.9]</t>
  </si>
  <si>
    <t>Action Plan for the Digital Transformation of Slovakia for years 2023-2026</t>
  </si>
  <si>
    <t>Adoption by the MIRRI of a new strategic document – Action Plan for the Digital Transformation of Slovakia for years 2023-2026. The Action Plan shall put forward actions to improve Slovakia's digital performance, building on 2030 Digital Transformation Strategy for Slovakia and building on the current 2019-2022 roadmap.</t>
  </si>
  <si>
    <t>Development and adoption by the MIRRI</t>
  </si>
  <si>
    <t>SK-C[C17]-R[R4]-M[C17.23]</t>
  </si>
  <si>
    <t>National Concept for Informatisation of Public Administration (NKIVS) 2021-2030</t>
  </si>
  <si>
    <t>The National Concept for Informatisation of Public Administration (NKIVS) shall set the framework for digital reforms in a synchronised manner with the RRP. The individual actions and projects of the RRP shall implement the relevant strategic tasks of the NKIVS. The NKIVS shall set the framework of standardisation for cyber security requirements. Further actions would be necessary for setting the cyber security technical and procedural standards.</t>
  </si>
  <si>
    <t>Adoption and approval of the National Concept for Informatisation of Public Administration by the MIRRI and publication</t>
  </si>
  <si>
    <t>SK-C[C18]-R[R1]-M[C18.1]</t>
  </si>
  <si>
    <t>Pension system reform</t>
  </si>
  <si>
    <t>Entry into force of the package by the parliament (Social Insurance Act and Old-Age Pension Savings Act) by the end of Q4 2022 with effect from Q1 2023, which will improve the long-term financial sustainability of the pension system, namely:1) linking increases in retirement age to increasing life expectancy, 2) introducing an entitlement to actuarially neutral benefits from the first pay-as-you-go pension pillar for persons after a statutory minimum number of years of service, 3) introducing a default savings strategy based on the lifecycle principle for new and progressively existing savers in Pillar II (with the possibility of rejecting this default strategy)</t>
  </si>
  <si>
    <t>Entry into force of the package of amendments (No 461/2003 Coll. on social insurance and No 43/2004 Coll. on old-age pension savings)</t>
  </si>
  <si>
    <t>SK-C[C18]-R[R2]-M[C18.2]</t>
  </si>
  <si>
    <t>Anchoring expenditure ceilings in Law 523/2004 on the budgetary rules</t>
  </si>
  <si>
    <t>Entry into force of the multi-annual ceilings on public expenditure and its implementation in the Stability Programme 2022-2025 in April 2022 to capture the full budgetary cycle for 2023.</t>
  </si>
  <si>
    <t>Entry into force of the amendment to the act 523/2004 on the budgetary rules</t>
  </si>
  <si>
    <t>SK-C[C18]-R[R3]-M[C18.3]</t>
  </si>
  <si>
    <t>application of the methodology for the procedures for preparing and prioritising investments</t>
  </si>
  <si>
    <t>The preparation and evaluation of all relevant public investment projects is carried out in line with the published methodology harmonising preparation and prioritisation. The assessment is carried out by the Ministry of Finance and applied to all new investment projects at national level above EUR 1 million, as demonstrated by documentation of selected projects. The methodology aims at establishing an investment project pipeline at sector level and at increasing the cost-benefit ratio for new investment projects.</t>
  </si>
  <si>
    <t>Evaluation of the public investment projects carried out in line with adopted methodolology</t>
  </si>
  <si>
    <t>SK-C[C2]-I[I1]-T[C2.3]</t>
  </si>
  <si>
    <t>Number of renovated family houses achieving on average at least 30 % primary energy savings</t>
  </si>
  <si>
    <t>18 000 single family houses shall be renovated in line with the requirements of the support schemes including the compliance with the DNSH principle and  to provide incentives for achieving on an average at least 30% primary energy savings and additional complementary measures. A list of possible measures includes: insulation, replacement of windows, restoration of roof, rainwater retention, boiler replacement or removal of asbestos cover, or other measures in line with the text of the component.  Energy savings of the renovated houses shall be verified primarily through the energy performance certificate, or other corresponding documents. RRF financed investments shall not provide the support of biomass boilers.</t>
  </si>
  <si>
    <t>SK-C[C2]-I[I1]-T[C2.4]</t>
  </si>
  <si>
    <t>In total 30 000 single family houses shall be renovated in line with the requirements of the schemes including the compliance with the DNSH principle and to provide incentives for achieving o an average at least 30% primary energy savings and additional complementary measures. A list of possible measures includes:  as insulation, replacement of windows, restoration of roof, rainwater retention, boiler replacement or removal of asbestos cover, or other measures in line with the text of the component and the costing provided. Energy savings of the renovated houses shall be verified primarily through the energy performance certificate, or other corresponding documents. RRF financed investments shall not provide the support of biomass boilers.</t>
  </si>
  <si>
    <t>SK-C[C2]-I[I2]-T[C2.6]</t>
  </si>
  <si>
    <t>Overall area (m2) of renovated  public historical and listed  buildings achieving at least 30 % of the primary energy savings</t>
  </si>
  <si>
    <t>Of the overall objective is to renovate 66 000m2, at least 60 000 m2 of historic and listed public buildings, are renovated in line with the requirements of the open call, which shall define conditions to achieve on an average at least 30% primary energy savings, compliance with DNSH principles and incentivize implementation of other complementary measures (such as rainwater retention, removal of asbestos, accessibility of buildings).. Energy savings shall be monitored and verified for renovated buildings through energy performance certificates.</t>
  </si>
  <si>
    <t>SK-C[C2]-I[I2]-T[C2.7]</t>
  </si>
  <si>
    <t>Of the overall objective is to renovate 130 000m2, at least 117 000 m2 of historic and listed public buildings, are renovated in line with the requirements of the open call, which shall define conditions to achieve on average at least 30% primary energy savings, compliance with DNSH principles and incentivize implementation of other complementary measures (such as rainwater retention, removal of asbestos, accessibility of buildings). Energy savings shall be monitored and verified for renovated buildings through energy performance certificates.</t>
  </si>
  <si>
    <t>SK-C[C2]-R[R1]-M[C2.1]</t>
  </si>
  <si>
    <t>Implementation plan to mobilize green renovation of family houses</t>
  </si>
  <si>
    <t>The implementation plan shall map different support schemes and harmonise them. It shall detail preparation for the start-up of the scheme, timetable and its administration as well as the monitoring of the reconstruction and verification of energy savings primarily by energy performance certificates, or other corresponding documents. The schemes shall be designed to incentivize on an average at least 30% primary energy savings and comply with “Do no significant harm” Technical Guidance (2021/C58/01) requirements.</t>
  </si>
  <si>
    <t>Adoption of the implementation plan by the Ministry of Environment</t>
  </si>
  <si>
    <t>SK-C[C2]-R[R1]-M[C2.2]</t>
  </si>
  <si>
    <t>Launch of the support schemes to mobilise energy savings and green renovation</t>
  </si>
  <si>
    <t>The schemes to mobilise energy savings and green renovation shall be designed and launched in line with the measures and schedule adopted by implementation plan. Respective calls will be published by the Slovak Environmental Agency at a website.</t>
  </si>
  <si>
    <t>SK-C[C2]-R[R2]-M[C2.5]</t>
  </si>
  <si>
    <t>Methodologies for the decision-making process of the Monuments Board of the Slovak Republic</t>
  </si>
  <si>
    <t>Development and adoption of the three methodologies to classify monument buildings in order to increase the transparency, public acceptance and speed up the decision-making processes of the Monuments Board of the Slovak Republic. Based on standardised methodologies, at least 1000 construction passports shall be issued by the Monument Board to provide diagnoses of the technical as well as energy aspects of the relevant state-owned monuments to facilitate renovation decisions.</t>
  </si>
  <si>
    <t>Publication of methodologies by the Monuments Board</t>
  </si>
  <si>
    <t>SK-C[C2]-R[R3]-M[C2.8]</t>
  </si>
  <si>
    <t>The amendment to the Waste Act</t>
  </si>
  <si>
    <t>The revised waste legislation by the Ministry of Environment shall increase the potential of the circular economy in the construction and demolition waste and construction sector, leading to at least 70% of the non-hazardous construction and demolition waste to be recycled and reused.  It shall include mandatory green public procurement for construction investments within the state administration, increase the statutory fees for the landfilling and simplify the rules for the use of construction and demolition waste.</t>
  </si>
  <si>
    <t>Entry into force of  the legislative amendment to the Waste Act</t>
  </si>
  <si>
    <t>SK-C[C3]-I[I1]-T[C3.8]</t>
  </si>
  <si>
    <t>Length of clean passenger rail infrastructure reconstructed or upgraded (in km weighted)</t>
  </si>
  <si>
    <t>The qualitative indicator refers to the length of the reconstructed or upgraded railway infrastructure from the sources of the recovery and resilience   plan, using weighting factors for the different types and ranges of projects (not containing dispatching/security installations which are counted separately under Objective 3: length of sections of lines dispatched).  Of the overall objective to reconstruct or upgrade 77 km of rail infrastructure, at least 69 km is upgraded or reconstructed.   Investments shall include the following elements:  fully upgraded double track on the rail corridor with an increase to 160 km/h; one or two track reconstructed line (renewal of upper/bottom or traction line/equipment; single track newly electrified and partially upgraded railway line; fully upgraded double track tram line including accessories; one-stop newly built trolleybus line including the power supply.</t>
  </si>
  <si>
    <t>SK-C[C3]-I[I1]-T[C3.7]</t>
  </si>
  <si>
    <t>Length of new cycling infrastructure (km)</t>
  </si>
  <si>
    <t>The qualitative indicator refers to the length of newly built cycling infrastructure (in km). The target includes cycling paths and bicycle parking spaces.</t>
  </si>
  <si>
    <t>SK-C[C3]-I[I1]-T[C3.9]</t>
  </si>
  <si>
    <t>Length of sections of railway lines dispatched (km)</t>
  </si>
  <si>
    <t>The qualitative indicator refers to the length of railway lines (in km) on which dispatching/digital safety devices have entered into operation.  . Of the overall objective to dispatch 111 km of railway lines, at least 100 are dispatched.</t>
  </si>
  <si>
    <t>SK-C[C3]-I[I2]-T[C3.10]</t>
  </si>
  <si>
    <t>Number of clean passenger rolling stock procured (weighted)</t>
  </si>
  <si>
    <t>The qualitative indicator reflects the number of clean public passenger rolling stock procured. The rolling stock shall include closed electric or hydrogen train units; multi-system electric locomotives; trams.</t>
  </si>
  <si>
    <t>SK-C[C3]-I[I3]-T[C3.12]</t>
  </si>
  <si>
    <t>Number of intermodal transport units procured in Twenty-foot Equivalent Units</t>
  </si>
  <si>
    <t>The number of intermodal transport units of IPUs (handling semi-trailers, swap bodies, containers) procured. Intermodal transport units shall be expressed in TEU (Twenty-foot Equivalent Unit 20' (6,1 m); Basic container size ISO 1C – 20' x 8' x 8' (mach).</t>
  </si>
  <si>
    <t>SK-C[C3]-R[R1]-M[C3.1]</t>
  </si>
  <si>
    <t>Investment plan for railway infrastructure projects</t>
  </si>
  <si>
    <t>The Ministry of Transport and Construction, in cooperation with the Ministry of Finance, shall prepare and publish an investment plan for railway infrastructure projects containing the methodology, priorities and timetable for the construction of the infrastructure. A published investment plan for railway infrastructure projects prioritising projects according to their value for money shall ensure the long-term stability of their preparation and implementation of railway infrastructure projects.</t>
  </si>
  <si>
    <t>Publication of the implementation plan</t>
  </si>
  <si>
    <t>SK-C[C3]-R[R1]-M[C3.2]</t>
  </si>
  <si>
    <t>Methodology for selecting, preparing and implementing projects for cycling</t>
  </si>
  <si>
    <t>The methodology shall determine how to identify projects with the highest value for money possible and contribute to the objective of passenger modal shift from individual road transport to cycling.</t>
  </si>
  <si>
    <t>Publication of the methodology</t>
  </si>
  <si>
    <t>SK-C[C3]-R[R1]-M[C3.3]</t>
  </si>
  <si>
    <t>The amendment to the Railways Act and related legislation on transport infrastructure parameters</t>
  </si>
  <si>
    <t>The legislative amendments shall  simplify and streamline the legislative and technical requirements for transport infrastructure parameters, in line with good practice in other EU countries and European legislation, which shall create conditions to accelerate the pace of preparation of railway infrastructure upgrades, reduce the cost per kilometre of modernised line and enable faster and safer railways to be built earlier.</t>
  </si>
  <si>
    <t>Entry into force  of an amendment to the Railway Act by the National Council of the SR and 
adoption of an amendment to the Decree No. 350/2010 Coll.. on the construction and technical order of railway lines by the Ministry of Transport and Construction]  and entry into force of the  legislation</t>
  </si>
  <si>
    <t>SK-C[C3]-R[R2]-M[C3.5]</t>
  </si>
  <si>
    <t>Implementation of optimised rail transport timetable</t>
  </si>
  <si>
    <t>The Ministry of Transport and Construction shall implement the ordering of rail passenger transport services according to the finalised Transport Service plan by 31 December  2023.</t>
  </si>
  <si>
    <t>Entry into force of an optimised rail transport timetable</t>
  </si>
  <si>
    <t>SK-C[C3]-R[R2]-M[C3.4]</t>
  </si>
  <si>
    <t>New law on public passenger transport</t>
  </si>
  <si>
    <t>The law shall  standardise public passenger transport standards and to streamline the public service order, which is currently fragmented and insufficiently coordinated between the State, counties, cities and municipalities.</t>
  </si>
  <si>
    <t>Entry into force of the Act on Public Passenger Transport by the National Council of the Slovak Republic  and entry into force  of legislation to effectively coordinate, integrate and manage public transport</t>
  </si>
  <si>
    <t>SK-C[C3]-R[R2]-T[C3.6]</t>
  </si>
  <si>
    <t>Number of counties in which tariff integration is in place allowing for travelling by multiple modes of public transport or by carriers per ticket</t>
  </si>
  <si>
    <t>The qualitative indicator refers to the number of counties in which an integrated transport system is created, allowing multi-modal public passenger transport to travel on a single ticket.</t>
  </si>
  <si>
    <t>SK-C[C3]-R[R3]-M[C3.11]</t>
  </si>
  <si>
    <t>Concept and calls for new support schemes</t>
  </si>
  <si>
    <t>A Concept of intermodal transport development  shall be approved by the Slovak Government by  31 December of 2021  This  shall include proposals for  the legislative changes necessary to adopt measures for the systemic development of environmentally friendly freight transport modes. Support shall be aimed at removing technical problems in the transition to intermodal transport and making it more attractive. On that basis by 31 December 2022 calls for new support schemes shall be launched that shall help to improve the availability of intermodal transport on a non-discriminatory basis, paving the way for its development in all regions of Slovakia. The call shall be approved by the Ministry of Transport and Construction.</t>
  </si>
  <si>
    <t>Launch of calls for new support schemes on the basis of concept of intermodal transport development</t>
  </si>
  <si>
    <t>SK-C[C3]-R[R4]-M[C3.13]</t>
  </si>
  <si>
    <t>a new package of measures to promote alternative propulsions</t>
  </si>
  <si>
    <t>The measures shall speed up the development of alternative propulsions in transport. These shall include a reform of distribution tariffs, measures to simplify and accelerate the process of constructing alternative propulsion infrastructure, the introduction of a ‘Recharging Point Rights’ and  the introduction of a stable, predictable multi-annual framework to support the construction of relevant alternative propulsion infrastructure.</t>
  </si>
  <si>
    <t>Entry into force of  resolution  to promote alternative propulsions</t>
  </si>
  <si>
    <t>SK-C[C3]-R[R4]-T[C3.14]</t>
  </si>
  <si>
    <t>Number of recharging points or hydrogen refuelling points in operation.</t>
  </si>
  <si>
    <t>Total number of public recharging points or hydrogen refuelling points in operation.  Of the overall objective to put in operation 3332 of recharging points, at least 3029 are put in operation.</t>
  </si>
  <si>
    <t>SK-C[C4]-I[I1]-M[C4.3]</t>
  </si>
  <si>
    <t>Completion of implementation of the industry decarbonisation projects co-financed by the RRF</t>
  </si>
  <si>
    <t>The Ministry of Environment shall adopt a list of completed projects supported through the decarbonisation scheme, which shall constitute a basis for measuring the reduction in greenhouse gas emissions under measure. The emission reduction shall be observed either on the basis of data collection for projects under the decarbonisation scheme or demonstrated through assumed parameters of supported technologies under the measure based on certificates by producers or the combination of both approaches Of the overall objective to reduce the greenhouse gas emissions by 1 369 917   tonnes of CO2 equivalent, the decarbonisation scheme shall deliver at least the reduction of 1 232 926   tonnes of CO2 equivalent.</t>
  </si>
  <si>
    <t>Adoption of a list of completed decarbonisation projects by the Ministry of Environment</t>
  </si>
  <si>
    <t>SK-C[C4]-I[I2]-M[C4.4]</t>
  </si>
  <si>
    <t>Capacity increasing investments for the Slovak Inspectorate of the Environment</t>
  </si>
  <si>
    <t>The investments shall modernize the equipment as well as facilities of the Slovak Inspectorate of the Environment. The new inspectorate vehicles shall be equipped with office and measuring technology, in particular for inspection of air protection, water protection and waste management. The investments shall deliver improvements to the building premises of the Inspectorate.</t>
  </si>
  <si>
    <t>Completion of the RRF investment activities by the Slovak Inspectorate of the Environment</t>
  </si>
  <si>
    <t>SK-C[C4]-R[R1]-M[C4.1]</t>
  </si>
  <si>
    <t>Transition away from coal at the Upper Nitra region</t>
  </si>
  <si>
    <t>In the framework of transformation of the Upper Nitra region for the Nováky power plant:
• The Slovak authorities shall terminate the support to lignite electricity generation.
• The lignite electricity generation shall be discontinued</t>
  </si>
  <si>
    <t>Cessation of the lignite electricity generation at  the Nováky Power Plant</t>
  </si>
  <si>
    <t>SK-C[C4]-R[R2]-M[C4.2]</t>
  </si>
  <si>
    <t>Adoption of the industrial decarbonisation</t>
  </si>
  <si>
    <t>Adoption of the industrial decarbonisation scheme delivering efficient results by the Ministry of Environment. The competitive decarbonisation scheme shall be rolled out through a non-discriminatory, transparent and open bidding process, open to all industrial sectors. The support shall target the low carbon processes and technologies in industry and adoption of energy efficiency measures.
The investment policy of the scheme shall include at least the following eligibility and project selection criteria:
• the objective of the lowest price per tonne of the greenhouse gas saved;
• ensuring compliance with the EU acquis and national environmental laws as well as the DNSH Technical Guidance (2021/C58/01) of supported activities and companies and specifying decarbonisation targets. 
• supporting only best available technology compliant projects;
• supported EU Emission Trading Scheme installations  shall reduce their emissions substantially below the benchmark relevant to the project bid. The ‘substantially below benchmark’ condition shall be part of selection criteria for the procurement. 
• no fossil fuels shall be supported
• the quantity of greenhouse gases emitted (in CO2 equivalent units, weighted average) of the enterprises supported by the scheme shall decrease by at least 30%
The Slovak authorities shall provide assurances on timely data delivery for all supported projects by 30 June 2026 at the latest or they shall demonstrate that greenhouse gas emissions savings are to be delivered based on assumed parameters of supported technologies (based on certificates by producers) or the combination of both approaches. The preliminary quantification of greenhouse gas emissions reductions by the decarbonisation projects may be based on technical documents stating key parameters, consumption of energy and input materials of supported technologies.
The Slovak authorities shall share with the Commission the baseline scenarios as well as the projected impact of the supported technologies, following the selection of the projects.</t>
  </si>
  <si>
    <t>Adoption of the scheme on industrial decarbonisation by the Ministry of Environment</t>
  </si>
  <si>
    <t>SK-C[C5]-I[I1]-T[C5.7]</t>
  </si>
  <si>
    <t>List of selected projects for the regions of Muránska Planina and Polonina</t>
  </si>
  <si>
    <t>The Steering Board shall select projects for two regions of Muránska Planina and Polonina  in accordance with the DNSH principle on the basis of an open discussion with relevant local actors.</t>
  </si>
  <si>
    <t>SK-C[C5]-I[I1]-T[C5.6]</t>
  </si>
  <si>
    <t>Property settlement with private landowners  (in Area of land settled in ha)</t>
  </si>
  <si>
    <t>Of the overall objective is to reach property settlements for an area of 29509 ha, property settlements are reached for at least 27000 ha.  
By 30 September 2022 a working group at the Ministry of the Environment and the ŠOP SR shall  draw up a methodology for determining the value and price of land. Calls for land purchase  in protected areas, primarily in national parks, shall be launched on the basis of the area/territories on a rolling basis  starting by 30 June 2022 and ending by 30 December  2025.</t>
  </si>
  <si>
    <t>SK-C[C5]-I[I1]-T[C5.5]</t>
  </si>
  <si>
    <t>Property settlement with private landowners (in Area of land settled in ha)</t>
  </si>
  <si>
    <t>Of the overall objective is to reach property settlements for an area of 14750 ha, property settlements are reached for at least 14000 ha.  
By 30 June 2022, a working group at the Ministry of the Environment and the ŠOP SR shall draw up a methodology for determining the value and price of land. Calls for land purchase in protected areas, primarily in national parks, shall  be launched on the basis of the area/territories on a rolling  basis  starting by 31 March 2023 and ending by 30 June 2023</t>
  </si>
  <si>
    <t>SK-C[C5]-I[I1]-T[C5.4]</t>
  </si>
  <si>
    <t>Rehabilitation  of watercourses</t>
  </si>
  <si>
    <t>Km of rehabilitated watercourses.  Of the overall objective to rehabilitate 97 Km of watercourses, at least 90 Km are rehabilitated.
The revitalization group shall prepare priorities and identify precise sections to restore flows. Based on the technical documentation, the applicant shall submit projects on a rolling g basis  starting by 30 June 2023 and ending by 31 December 2025</t>
  </si>
  <si>
    <t>Km of rehabilitated watercourses</t>
  </si>
  <si>
    <t>SK-C[C5]-I[I1]-T[C5.3]</t>
  </si>
  <si>
    <t>Rehabilitation of watercourses ( in Km of rehabilitated watercourses)</t>
  </si>
  <si>
    <t>Km of rehabilitated watercourses. Of the overall objective to rehabilitate 57 Km of watercourses, at least 52 Km are rehabilitated.
The revitalization group shall prepare priorities and identify precise sections to restore flows. Based on the technical documentation, the applicant shall submit projects on an rolling  basis  starting by 30 June 2022 and ending by 31 December 2023.</t>
  </si>
  <si>
    <t>SK-C[C5]-R[R1]-M[C5.1]</t>
  </si>
  <si>
    <t>the Land Planning reform</t>
  </si>
  <si>
    <t>By 31 December 2022 the Ministry of the Environment shall prepare an act which will then be approved by the National Council of the Slovak Republic. The act shall be accompanied  by 31 December 2022 by the development  a methodology for assessing the value of landscape and ecosystems  which shall aim at ensuring that climate adaptation considerations are factored in territorial decision-making and building proceedings, promoting the implementation of nature-based flood prevention measures and measures to prevent drought and biodiversity loss.</t>
  </si>
  <si>
    <t>entry into force   of the Land Planning Act by the Parliament</t>
  </si>
  <si>
    <t>SK-C[C5]-R[R2]-M[C5.2]</t>
  </si>
  <si>
    <t>More effective application of nature protection measures  in landscapes in protected areas and the revitalization of watercourses</t>
  </si>
  <si>
    <t>. The Ministry of the Environment shall prepare an amendment to the Nature Protection Act, which shall come into force in January 2022 This shall be followed by the development of a proposal for a new model for the functioning of protected areas (by 31 December 2022).The water management reform in the country shall pave the way for the revitalization of watercourses, thus increasing flood protection in the country. The Ministry of the Environment shall draw up a new water policy concept by 31 December 2022 and amend the Water Act by 31 December 2023 setting up technical standards which shall allow watercourses to be revitalised in a way that shall maximize water retention in the country, slowing off water outflows and restoring groundwater reserves..</t>
  </si>
  <si>
    <t>Entry into force of the amended  Nature and Landscape Protection Act and water legislation</t>
  </si>
  <si>
    <t>SK-C[C6]-I[I1]-M[C6.14]</t>
  </si>
  <si>
    <t>Introduction of the definition of debarrierisation standard, creation of a debarrierisation manual and mapping of school needs at all levels of education</t>
  </si>
  <si>
    <t>The manual defines debarrierisation standards to meet the real needs of children, pupils and students with health disadvantages and to respect the principles of universal design. It shall be based on a holistic approach that ensures full participation in school life (i.e. defining standards that create an inclusive space throughout the school and do not only focus on removing the biggest barriers e.g. in school entry).In addition to spatial standards (e.g. technical specification for construction works), the manual also defines standards for the debarrierisation of school buildings (such as the cooperation of the school with experts and the community).  The Ministry of Education together with Institute for Research on Inclusive Education in Brno shall prepare an analysis of the state of play of debarrierisation in schools in relation to the established standards and, based on it, shall prioritise individual schools for debarrierisation.</t>
  </si>
  <si>
    <t>Approval by the Ministry of Education of debarrierisation standards, debarrierisation manual and publication of the results of the mapping of needs on the MoE website</t>
  </si>
  <si>
    <t>SK-C[C6]-I[I1]-T[C6.15]</t>
  </si>
  <si>
    <t>Elimination of  architectural barriers of larger secondary schools</t>
  </si>
  <si>
    <t>The quantitative indicator determines the number of debarred larger secondary schools.</t>
  </si>
  <si>
    <t>SK-C[C6]-R[R1]-M[C6.1]</t>
  </si>
  <si>
    <t>Introduction of legal changes of a compulsory pre-primary education for children aged of five and introduction a legal entitlement to a place in kindergarten or other pre-primary education providers from the age of three.</t>
  </si>
  <si>
    <t>The relevant provisions of Act No 597/2003 on the financing of primary schools, secondary schools and school facilities, Act No 596/2003 on State Administration in Education and School Self-Government and the re-evaluation of the formula in Government Regulation No 668/2004 shall be amended, including an amendment to Government Regulation No 630/2008 Coll. A differentiated and transparent system of funding for pre-primary education shall be set up to ensure stability, resilience and the ring-fencing of funds allocated to education. The effectiveness of the legislative changes introduced as at 1.1.2023.Act No 245/2008 shall introduce a universal legal entitlement to a place in kindergarten or other pre-primary education providers for children from four years of age and subsequently from the age of three.
The legislation shall be adopted by 31 December  2022, with effect from 1.1.2024, and 1.1.2025 and shall provide the sufficient places in kindergarten or other pre-primary education providers for all children from the age of 4 (from 09/2024) and subsequently from the age of three (from 09/2025). 
The amendment to Act No 138/2019 on pedagogical and professional employees and the amendment to Decree No 1/2020 Coll. on qualification requirements for teaching staff and specialist staff shall introduce the condition that pedagogical staff in kindergartens or other pre-primary education providers as a teacher have a higher education degree in the teaching programme for early and pre-primary education. 
The amendment shall be adopted by 31 December 2022 at the latest, with a date of application from 1.1.2029. The teachers with pedagogical experience at kindergarten for 10 years or more shall be recognised as fulfilling a defined qualification requirement. For teachers with work experience of less than 10 years, including on-coming full secondary vocational education graduates, a condition shall be laid down for entering the relevant university course by 1.1.2029.</t>
  </si>
  <si>
    <t>Adoption  by the Parliament of Act No 597/2003, Act No 596/2003, Act No 245/2008, Act No 138/2019, amendment of Government Regulation No 668/2004 Coll., Government Regulation No 630/2008 Coll., amendment of Decree No 1/2020.</t>
  </si>
  <si>
    <t>Adoption of relevant Acts by the Parliament.</t>
  </si>
  <si>
    <t>SK-C[C6]-R[R1]-T[C6.2]</t>
  </si>
  <si>
    <t>Enrollment rate in pre-primary schools for children aged five years</t>
  </si>
  <si>
    <t>For children who are 5 years old, pre-primary education shall be compulsory. Under the amendment to the School Act, they shall receive pre-primary education:(i) in kindergarten/special kindergarten included in the Slovak network of schools and schools, (ii) in individual education, e.g. at the request of a legal representative at home, or (iii) at the establishment of a registered pre-primary education provider.</t>
  </si>
  <si>
    <t>SK-C[C6]-R[R1]-T[C6.3]</t>
  </si>
  <si>
    <t>Number of newly built capacities</t>
  </si>
  <si>
    <t>The completion of the capacity of kindergartens shall create the conditions for claiming a legal entitlement to pre-primary education for children from four and then from the age of three. The target (12 352) is the estimated number of newly built facilities. Buildings subjected to renovation shall contribute to the green transitions by achieving at least 30% of primary energy savings.</t>
  </si>
  <si>
    <t>SK-C[C6]-R[R2]-M[C6.4]</t>
  </si>
  <si>
    <t>Adoption of the law on redefinition of  the concept of special educational needs and the preparation of accompanying methodological material for teaching staff, specialist staff and school leaders.</t>
  </si>
  <si>
    <t>The amendment to Act No 245/2008 on education (together with a separate new Decree) and the amendment to Act No 597/2003 on the financing of primary schools, secondary schools and educational establishments define children and pupils experiencing obstacles to access to education and their entitlement to education support through specific support measures. 
Slovak Government Regulation No 630/2008 shall be adapted, which takes into account different specificities when calculating the normative contribution by means of coefficients. 
The reform requires the preparation of accompanying methodological material. At the same time, methodological sheets for teachers and worksheets for pupils, aimed at developing the language competences of children and pupils with different mother tongues than the school’s language of instruction, shall be developed for different levels of language competences and different age groups.
Methodological and didactic materials shall be published on a separate web portal and shall be freely accessible to all relevant educational actors.</t>
  </si>
  <si>
    <t>Adoption of the Parliament of the amendment to Act No 245/2008 Coll., Act No 597/2003 Coll.;</t>
  </si>
  <si>
    <t>SK-C[C6]-R[R2]-M[C6.5]</t>
  </si>
  <si>
    <t>Entry into force the redefinition of the concept of special educational needs</t>
  </si>
  <si>
    <t>The amendment to Act No 245/2008 on education (together with a separate new Decree) define children and pupils experiencing obstacles to access to education and their entitlement to education support through specific support measures shall enter into force by 31 March 2023.</t>
  </si>
  <si>
    <t>Entry into force  of the amendment to Act No 245/2008 Coll., Act No 597/2003 Coll.;</t>
  </si>
  <si>
    <t>SK-C[C6]-R[R2]-T[C6.6]</t>
  </si>
  <si>
    <t>Number of trained teachers and specialized staff</t>
  </si>
  <si>
    <t>10000 teachers and specialized staff trained under programmes for professional development, further training and information activities which shall aim at presenting a new model of eligible educational support measures, diagnosing the level of language skills of children and pupils and providing support for children and pupils with language barriers in accessing education.</t>
  </si>
  <si>
    <t>SK-C[C6]-R[R3]-M[C6.7]</t>
  </si>
  <si>
    <t>Entry into force of the legislation that create the   comprehensive system of counselling</t>
  </si>
  <si>
    <t>The amendment to Act No 245/2008 on education and training (together with a separate new decree) shall replace the current concept of an advisory system with an interconnected system focusing on accessibility, complexity and compliance with content and performance standards.
A comprehensive system of counselling and prevention shall consist of the newly created Advisory and Prevention Centres (CPP), which shall provide professional activities without defining a focus on target groups according to health disadvantage, as is currently the case, i.e. so that the possibility of visiting the centre of counselling and prevention is not determined on the basis of the child’s health disadvantage. Professional activities shall be provided in close cooperation between support teams in schools and schools, including a multidisciplinary team.
This create conditions for intensive, timely and high-quality support, assistance and intervention for children, pupils, students, legal representatives, institutional representatives and other counterparts. The change in funding shall consist of setting the contribution on the basis of the professional activities carried out. In the context of the change in funding, Government Regulation No 630/2008 laying down the details of the breakdown of funds from the state budget for schools and educational establishments may also need to be amended.</t>
  </si>
  <si>
    <t>SK-C[C6]-R[R4]-M[C6.8]</t>
  </si>
  <si>
    <t>Entry into force of legislative amendments aimed at:• Extension of the possibility to acquire lower secondary education in lower secondary vocational education (VET) optimisation of NSOV programmes  in response to labour market needs and the offer of NSOV programmes in relation to the educational needs of the target group of pupils</t>
  </si>
  <si>
    <t>The amendment to Act No 245/2008 on education and training (School Act) shall  provide for the possibility of completing lower secondary education in lower secondary vocational education (NSOV) in a two- and three-year combined programme (depending on the year in which the pupil completed the primary school) by means of a comitology examination. The aim is to remove the so-called “dead ends” within the education system and to enable NSOV pupils to complete the lower-secondary education as part of one programme that is more efficient. There is a greater coverage of the system in relation to vulnerable groups. The education offer shall be adapted to labour market needs. 
The amendment to Act No 61/2015 on vocational education and training shall extend the obligation to determine secondary school performance plans to lower secondary vocational education. 
Decree No 292/2019 shall be amended which shall set up the performance planning system for F-type study programme by defining specific criteria. These shall take into account the specificities of F-type study programme, such as criteria at school level (benefits, attendance, rate of completion of primary school) and at trade union level – labour market outcomes of “F graduates”.</t>
  </si>
  <si>
    <t>Entry into force  of the amendment to Act No 245/2008, Act No 61/2015 and modification of Decree No 292/2019.Z. z.</t>
  </si>
  <si>
    <t>SK-C[C6]-R[R4]-T[C6.9]</t>
  </si>
  <si>
    <t>Share of lower secondary vocational education (NSOV) programmes optimised in response to labour market needs</t>
  </si>
  <si>
    <t>The optimisation process shall be based on the results of the process of planning the performance of F-type study programme, which shall operate under a special regime compared to the classical performance plan. On the basis of the labour market offer, the content of the F-type study programme shall then be adjusted or assessed and possibly removed from the education system.</t>
  </si>
  <si>
    <t>SK-C[C6]-R[R5]-M[C6.10]</t>
  </si>
  <si>
    <t>Adoption of legislative amendments  that introduce of  the definition of segregation at schools in the legislation and the development of methodological material for the implementation of desegregation</t>
  </si>
  <si>
    <t>Amendments to the legislation shall concern the Anti-discrimination Act (No 365/2004 Coll.) or the School Act (No 245/2008 Coll.) and other legislation related to the financing and management of schools. The definition of segregation clearly determines what acts and omissions are considered to be segregation in order to avoid different interpretations in interpretation. The methodological materials shall provide guidance on preventing and eliminating segregated education for the various educational actors (such as creators, schools and school facilities, directors and teachers) in practice.</t>
  </si>
  <si>
    <t>Adoption by the Parliament of an amendment to Act No 245/2008 or to Act No 365/2004 and the creation and approval by the Ministry of Education of methodological material</t>
  </si>
  <si>
    <t>SK-C[C6]-R[R5]-M[C6.11]</t>
  </si>
  <si>
    <t>Entry into force the legislative definition of segregation at schools</t>
  </si>
  <si>
    <t>The act of law shall enter into force on 1/9/2025.</t>
  </si>
  <si>
    <t>Entry into force an amendment to Act No 245/2008 or to Act No 365/2004</t>
  </si>
  <si>
    <t>SK-C[C6]-R[R5]-T[C6.12]</t>
  </si>
  <si>
    <t>Percentage of schools that apply desegregation standards coming from the adopted methodology</t>
  </si>
  <si>
    <t>The methodology shall be based on the approved law entered into force by Q3 2025.</t>
  </si>
  <si>
    <t>SK-C[C6]-R[R6]-T[C6.13]</t>
  </si>
  <si>
    <t>Number of pupils taking part in tuition programmes</t>
  </si>
  <si>
    <t>12000 pupils taking part in tuition programmes. As a priority, the tuition scheme shall target those pupils who were not able to fully participate in education during the period of interrupted attendance education in schools in the 2019/2020 and 2020/2021 school years and are therefore directly at risk of school failure. Tuition shall take place in individual or group form (in small groups up to five pupils) in the afternoon. It shall focus in particular on subjects from so-called “main educational fields”.</t>
  </si>
  <si>
    <t>SK-C[C7]-I[I1]-T[C7.7]</t>
  </si>
  <si>
    <t>Increase in the percentage of schools with basic level of digital equipment</t>
  </si>
  <si>
    <t>SK-C[C7]-I[I2]-T[C7.8]</t>
  </si>
  <si>
    <t>Elimination of the double-shift schools</t>
  </si>
  <si>
    <t>The objective is to eliminate the current two-shift operation in 49 schools. There shall be a specific call for double shifts schools to build new premises or make reconstructions of the premises which are not fit to serve pupils. Buildings subjected to renovation shall contribute to the green transitions by achieving at least 30% of primary energy savings, to be monitored by energy saving certificates.</t>
  </si>
  <si>
    <t>SK-C[C7]-I[I2]-T[C7.9]</t>
  </si>
  <si>
    <t>the number of schools with their own library as an educational centre or with a modernised library</t>
  </si>
  <si>
    <t>The objective is to transform of school libraries for educational centres in  schools attended by more than 15 pupils from weak socio-economic background to promote reading literacy is a priority and shall be achieved through the renovation of buildings or building the new ones. For this, there shall be a specific call. This shall ensure access to books for pupils – 87 % of pupils from socially disadvantaged backgrounds and a total of 28 % of pupils who do not currently have it. Of the overall objective is to establish or renovate 211, at least 200 libraries are built or renovated. Buildings subjected to renovation shall contribute to the green transitions by achieving at least 30% of primary energy savings to be monitored by energy saving certificates.</t>
  </si>
  <si>
    <t>SK-C[C7]-R[R1]-M[C7.1]</t>
  </si>
  <si>
    <t>Approval of the final version of the new curriculum  for all primary and lower-secondary schools organized in the multiannual education cycles</t>
  </si>
  <si>
    <t>An integrated curriculum for primary and lower-secondary schools shall be  implemented within cycles. Cycles shall define basic learning objectives for areas rather than detailed content, thus creating flexibility to develop curricula at school level. The implementation phase shall start from September 2023 with an obligation to transfer all primary schools to a new curriculum by 09/2026.</t>
  </si>
  <si>
    <t>Approval of the new state primary and lower-secondary education programme by the Minister of Education.</t>
  </si>
  <si>
    <t>SK-C[C7]-R[R1]-T[C7.2]</t>
  </si>
  <si>
    <t>Creation of a network of regional centres of support</t>
  </si>
  <si>
    <t>Regional centres of curricular management and support for schools to implement changes shall be developed at regional level through mentoring, counselling and consultation activities. In total, there shall be 40 centres (one centre for two counties) with a team of teachers, school directors, other specialist of youth and adult education, third sector experts and experts from faculties preparing teachers in the region.</t>
  </si>
  <si>
    <t>SK-C[C7]-R[R1]-T[C7.4]</t>
  </si>
  <si>
    <t>Introduction of an on-line matura (final exam for graduates from upper secondary school]</t>
  </si>
  <si>
    <t>Share of matura (final exam for graduates from upper secondary school] taken on internet.</t>
  </si>
  <si>
    <t>SK-C[C7]-R[R1]-T[C7.3]</t>
  </si>
  <si>
    <t>Primary schools that implement the new curriculum (in percentage)</t>
  </si>
  <si>
    <t>At least 30% of  public primary schools that implement the new curriculum</t>
  </si>
  <si>
    <t>SK-C[C7]-R[R2]-M[C7.5]</t>
  </si>
  <si>
    <t>Entry into force the legislative changes to strengthen the quality of skills of teaching and professional staff and motivate them for lifelong professional development</t>
  </si>
  <si>
    <t>The legislative changes shall bring: 
• Introduction of the new study programmes preparing future teachers, 
• a grant programme for universities to support the emergence of new teaching curricula. This includes funding for changes in programmes that support the introduction of inclusive education, the education of pupils with different mother tongues and the development of digital competences among teaching students.
• An allowance to motivate teaching and professional staff to pursue lifelong professional development;
•  Regulation of the competences and the range of providers of attestation, functional and qualification education in the education sector.
• new model of accreditation of professional development training programmes.</t>
  </si>
  <si>
    <t>Entry into force the amendments to Act No 138/2019 on pedagogical and professional employees, Act No 597/2003 Coll., Act No 131/2002 on higher education, 
and the Decrees No 244/2019 and No 1/2020 of the Ministry of Education, Science, Research and Sport of the Slovak Republic on the system of study unions of the Slovak Republic.</t>
  </si>
  <si>
    <t>SK-C[C7]-R[R2]-T[C7.6]</t>
  </si>
  <si>
    <t>Percentage of teachers trained, especially in preparation for the new curriculum, inclusive education and digital skills</t>
  </si>
  <si>
    <t>By the 31 of December 2023 at least 60% of teachers shall be trained.</t>
  </si>
  <si>
    <t>SK-C[C8]-I[I1]-M[C8.9]</t>
  </si>
  <si>
    <t>at least 2 calls concluded for supporting  the strategic development of universities</t>
  </si>
  <si>
    <t>2 calls to support the strategic development of universities as described in the reform 5 shall provide :
a) The sub-programme for university development shall support infrastructure projects for the development of research, education and accommodation infrastructure with high added value for excellent research and internationalisation: for example, upgrading existing or new spaces for the concentration of excellent research and doctoral studies, including foreign researchers, upgrading existing or new spaces for practical teaching in professional bachelor courses, upgrading existing or new premises for indoor facilities, debarrierisation and modern digitisation of buildings
b) The programme for university development shall support project management and induced investment by bringing together universities. Once the Roadmap has been approved, and depending on its feasibility and ambition, as well as justifying the necessary investments and ensuring their continued sustainability, it shall include an investment plan linked to the process of bringing together university units.</t>
  </si>
  <si>
    <t>Award of the contracts following the calls</t>
  </si>
  <si>
    <t>SK-C[C8]-I[I1]-T[C8.10]</t>
  </si>
  <si>
    <t>reconstructed university area and dormitory  with primary energy savings of more than 30 % (in m2)</t>
  </si>
  <si>
    <t>The objective is 291830m2 but at least 262647 m2 university area shall be reconstructed including dormitories in universities, with primary energy savings of more than 30 % to be monitored by energy saving certificates.</t>
  </si>
  <si>
    <t>SK-C[C8]-R[R1]-M[C8.1]</t>
  </si>
  <si>
    <t>Introduction of performance contracts</t>
  </si>
  <si>
    <t>Performance contracts shall support the profiling and diversification of universities based on their strengths, their potential for development, the reduction in the number of curricula, as well as the concentration of resources. Among other things, the aim is to increase the share of professionally oriented bachelor’s programmes of public higher education from 4 % to 10 % to Q4 2024</t>
  </si>
  <si>
    <t>Conclusion of the overarching agreement of the Ministry of Education, Science, Research and Sport of the Slovak Republic (MŠVVaŠ SR) with universities</t>
  </si>
  <si>
    <t>SK-C[C8]-R[R1]-T[C8.2]</t>
  </si>
  <si>
    <t>Performance contracts signed with public universities (in percentage)</t>
  </si>
  <si>
    <t>At least 90% of performance contracts signed.</t>
  </si>
  <si>
    <t>SK-C[C8]-R[R2]-M[C8.3]</t>
  </si>
  <si>
    <t>Definition of the system of periodic evaluation of scientific performance introduced in the Law No 172/2005</t>
  </si>
  <si>
    <t>A system of periodic evaluation of the scientific performance of universities, with the participation of international evaluators, shall be set up to ensure the diversification of universities with regard to the quality of their scientific performance in individual fields and the identification of excellent research teams in individual universities. The evaluation shall thus be one-size-fits-all for universities, but also for other research institutions (SAV, other non-business and private research institutions).</t>
  </si>
  <si>
    <t>Entry into force of the Law No 172/2005 for the evaluation of scientific performance and methodology for periodic scientific performance evaluation</t>
  </si>
  <si>
    <t>SK-C[C8]-R[R2]-T[C8.4]</t>
  </si>
  <si>
    <t>Number of  Performed evaluations</t>
  </si>
  <si>
    <t>The target refers to the all public universities.</t>
  </si>
  <si>
    <t>SK-C[C8]-R[R3]-T[C8.5]</t>
  </si>
  <si>
    <t>Percentage of universities apply to check the compliance of internal quality systems and study programmes with standards</t>
  </si>
  <si>
    <t>At least 90% of universities have applied for a verification of the compliance of their internal quality systems and study programmes with new accreditation standards. The new accreditation standards shall tighten standards and conditions for the guarantee and delivery of study programmes. Five academics with high-quality scientific outputs are needed for accreditation, as well as the implementation of a student-centred quality education system. Foreign assessors shall also be routinely involved in assessing compliance with accreditation standards for quality of education. Stricter rules shall lead to a reduction in the number of study programmes, greater diversification and profiling and greater student orientation, as universities shall concentrate on programmes where they may deliver the highest quality of education.</t>
  </si>
  <si>
    <t>SK-C[C8]-R[R4]-M[C8.6]</t>
  </si>
  <si>
    <t>The reform of the management system of higher education institutions</t>
  </si>
  <si>
    <t>The amendment to Act No 131/2002 on higher education shall reform the management system of universities. The amendment to the Law on Higher Education shall strengthen the competences of the Rector and the Board of Directors, the composition of which shall be reformed, the method of electing the rector shall be changed, the mechanism of functional posts shall be opened up and the requirements for the internal organisation of academia shall be simplified, ensuring school autonomy and freedom of science. The strengthening of the competences of the Board of Directors shall address issues of strategic governance of the University, while the participation of State representatives shall be limited in such a way that the central government shall not be able to take control of the Board of Directors. Academic freedom shall in no way be affected.</t>
  </si>
  <si>
    <t>Entry into force of the amendment to Act No 131/2002 on higher education,</t>
  </si>
  <si>
    <t>SK-C[C8]-R[R5]-M[C8.7]</t>
  </si>
  <si>
    <t>Star bringing together of universities into larger units</t>
  </si>
  <si>
    <t>An approved by the Ministry of Education, Science, Research and Sport of the Slovak Republic (MŠVVaŠ SR) bundling road map for at least 2 university units.</t>
  </si>
  <si>
    <t>SK-C[C8]-R[R5]-M[C8.8]</t>
  </si>
  <si>
    <t>The completion of the process of merging research units</t>
  </si>
  <si>
    <t>Formal connection process completed for at least 2 units of higher education confirmed by the new statute for joint universities.</t>
  </si>
  <si>
    <t>Formal connection process completed for at least 2 units of higher education. [COM: SK to provide</t>
  </si>
  <si>
    <t>SK-C[C9]-I[I1]-M[C9.4]</t>
  </si>
  <si>
    <t>Launch of calls for projects to support the participation of Slovak actors in Horizon Europe</t>
  </si>
  <si>
    <t>At  least  three  calls for projects shall be launched to support the participation of Slovak actors in Horizon Europe programmes under the following schemes: 
• Scheme to support the preparation of applications for Horizon Europe
• Scheme to support projects that have obtained a Seal of excellence or a high score
• "Matching grants" for successful projects in H2020/Horizon Europe</t>
  </si>
  <si>
    <t>SK-C[C9]-I[I1]-T[C9.5]</t>
  </si>
  <si>
    <t>Financial support for applications and participating projects in Horizon Europe programmes,  under calls funded by the RRF</t>
  </si>
  <si>
    <t>Of the overall objective  is to paid EUR 46 300 000,  at least EUR 43 000 000 , is paid to projects selected under the calls aiming at increasing participation in the Horizon Europe programmes.
The investment is expected to result in:
• at least 48 applications and participating projects in Horizon Europe programmes 
• at least 1600 grants  to support  preparation of project applications</t>
  </si>
  <si>
    <t>Amounts (EUR millions)</t>
  </si>
  <si>
    <t>SK-C[C9]-I[I2]-M[C9.6]</t>
  </si>
  <si>
    <t>Launch  of calls for projects to support cooperation between companies, academia and R &amp; D organisations and vouchers</t>
  </si>
  <si>
    <t>At least five  calls for projects shall be launched in compliance with the DNSH principle to support cooperation between companies, academia and RD organisations and to support vouchers schemes:
• “Matching” grants to research institutions to leverage resources from the private sector in the framework of research collaboration.
• PhD students’ traineeships and staff between businesses and academic research organisations
• establishing "transformative and innovative" consortia
• Voucher support schemes, which include innovation vouchers, digital vouchers and patent vouchers</t>
  </si>
  <si>
    <t>Launch of calls for projects support cooperation between firms, academia and R &amp; D organisations and vouchers</t>
  </si>
  <si>
    <t>SK-C[C9]-I[I2]-T[C9.7]</t>
  </si>
  <si>
    <t>Number of  collaborative projects  and vouchers supported</t>
  </si>
  <si>
    <t>Of the overall objective is to support 2950 projects, at least 2 660 cooperation projects between companies, academia and RD organisations and vouchers, are supported.
The investment is expected to result in : 
• Establishing at least 2 “transformative and innovative” consortia 
• 2 000 collaborative projects supported under matching grants  
• 50 supported (temporary) traineeships between enterprises and academic research organisations 
•  500 innovative and patent vouches and 400 digital vouches are delivered</t>
  </si>
  <si>
    <t>Number of projects</t>
  </si>
  <si>
    <t>SK-C[C9]-I[I2]-T[C9.8]</t>
  </si>
  <si>
    <t>Number of collaborative projects and vouchers  supported</t>
  </si>
  <si>
    <t>Of  the overall objective is to support  5 900 projects, at  least 5 500 cooperation projects between companies, academia and RD organisations and vouchers, are supported:
The investment is expected to result in : 
• at least 2 “transformative and innovative” consortia are operational  
•  4 000 collaborative projects supported under matching grants  
• 100 supported traineeships between enterprises and academic research organisations 
• 500 innovative, 500 patent and 800 digital vouches are delivered and completed</t>
  </si>
  <si>
    <t>SK-C[C9]-I[I3]-M[C9.9]</t>
  </si>
  <si>
    <t>Launch of calls to support  excellent researchers</t>
  </si>
  <si>
    <t>At least six calls for projects shall be launched to support excellent researchers in compliance with the DNSH principle under the following  schemes:
• scholarships for excellent PhD programmes
• Post-doctoral scholarships
• Senior research fellowship
•
• Large projects for excellent researchers
• “Early stage” research grants
• Capital booster for existing RD  support schemes</t>
  </si>
  <si>
    <t>Launch of calls for projects to support excellent researchers</t>
  </si>
  <si>
    <t>SK-C[C9]-I[I3]-T[C9.11]</t>
  </si>
  <si>
    <t>Number of excellent researchers supported</t>
  </si>
  <si>
    <t>Of the overall objective is to support  1060 researchers,  at least 1000 excellent researchers, are supported under the calls
The investment is expected to result in: 
• 425 fellowships for researchers at different career stages (R1-R4)
• 500 “Early stage” research grants for young researchers
• 120 projects under capital booster
• 15 large grants to excellent researchers are implemented</t>
  </si>
  <si>
    <t>Number of researchers</t>
  </si>
  <si>
    <t>SK-C[C9]-I[I3]-T[C9.10]</t>
  </si>
  <si>
    <t>Of the overall objective is to support 715 researchers, at least 650 excellent researchers, are supported under the calls. 
The investment is expected to result in: 
• Selection of 15 large grants to excellent researcher teams 
Support of: 
•  425 fellowships for researchers at different career stages (R1-R4)
• 200 “Early stage” research grants for young researchers
• 90 projects under capital booster</t>
  </si>
  <si>
    <t>SK-C[C9]-I[I4]-M[C9.12]</t>
  </si>
  <si>
    <t>Launch of calls for thematic demand-driven projects addressing the challenges of green transition</t>
  </si>
  <si>
    <t>At least two calls for thematic demand-driven projects shall be launched in compliance with the DNSH principle addressing the challenges of green transition, de-carbonisation as well as resilience and adaptation to climate change. 
Support shall be  directed towards topics that are foreseen in the thematic priorities of Horizon Europe, such as
• Carbon-free energy
• electrification
• Hydrogen, battery technologies and alternative fuels
• Low-emission industrial processes and materials
• Bio-economy, sustainable agriculture and forestry.
Calls for projects shall cover the whole research and innovation cycle (technology readiness levels1-9)</t>
  </si>
  <si>
    <t>SK-C[C9]-I[I4]-T[C9.14]</t>
  </si>
  <si>
    <t>Number of projects addressing the challenges of the green transition, which are completed</t>
  </si>
  <si>
    <t>Of the overall objective is to complete 30 projects, at least 27 projects, selected under the calls, are completed.</t>
  </si>
  <si>
    <t>SK-C[C9]-I[I4]-T[C9.13]</t>
  </si>
  <si>
    <t>Number of selected projects addressing the challenges of the green transition</t>
  </si>
  <si>
    <t>Of the overall objective is to select 30 projects, at least 27 projects, are selected under the calls  addressing the challenges of the green transition and de-carbonisation. Projects shall be approved in different phases of technology readiness levels (TRL -1-9)</t>
  </si>
  <si>
    <t>SK-C[C9]-I[I5]-M[C9.15]</t>
  </si>
  <si>
    <t>Launch of calls for thematic demand-driven projects addressing the challenges of digital transition</t>
  </si>
  <si>
    <t>Launch of calls for thematic demand-driven  projects addressing the challenges of digital transition</t>
  </si>
  <si>
    <t>SK-C[C9]-I[I5]-T[C9.17]</t>
  </si>
  <si>
    <t>Number of RDI projects addressing the challenges of digital transformation, which are completed</t>
  </si>
  <si>
    <t>Of the overall objective is to complete 155 projects, at least 140 projects, selected under the calls , are  completed</t>
  </si>
  <si>
    <t>SK-C[C9]-I[I5]-T[C9.16]</t>
  </si>
  <si>
    <t>Number of RDI projects selected under the calls addressing the challenges of digital transformation.</t>
  </si>
  <si>
    <t>Of the overall objective is to select 155 projects, at least 140 projects are selected under the calls  for thematic demand-driven projects addressing digital transformation challenges  in different technology readiness  levels (TRL -1-9)</t>
  </si>
  <si>
    <t>SK-C[C9]-I[I6]-M[C9.18]</t>
  </si>
  <si>
    <t>Launch and implementation of financial instruments to support innovation</t>
  </si>
  <si>
    <t>Launch of the investment phase of financial instruments to support innovation in line with the investment strategy</t>
  </si>
  <si>
    <t>SK-C[C9]-I[I6]-T[C9.19]</t>
  </si>
  <si>
    <t>Number of companies supported through financial instruments</t>
  </si>
  <si>
    <t>Of the overall objective is to support 165 companies, at least 150 companies, are supported by financial instruments in the form of capital inputs and micro-loans It is estimated that 40 companies benefit from a capital injection and 125 companies from  ‘green’ or ‘digital’ loans</t>
  </si>
  <si>
    <t>Number of companies</t>
  </si>
  <si>
    <t>SK-C[C9]-I[I7]-M[C9.20]</t>
  </si>
  <si>
    <t>Design of the new RD  information system to evaluate grant schemes</t>
  </si>
  <si>
    <t>A new information system for the evaluation of RD grants is operational and shall be tested by the first calls.  
The IT system is expected to have the following specific features:
•  a module linking  the register of higher education staff with staff in RDI and other sectors,
• a module registering RD organisations, 
•  modularity of the system for flexible use of the different evaluation systems,
• a module linking the publication output register for both project evaluation and project results´ reporting,
• interactions with the Cohesion Policy IT system  and
•  modularity allowing variable call  settings</t>
  </si>
  <si>
    <t>First grant calls  implemented in the new RD grant evaluation information system</t>
  </si>
  <si>
    <t>SK-C[C9]-R[R1]-M[C9.2]</t>
  </si>
  <si>
    <t>Design of the National overarching RDI Strategy</t>
  </si>
  <si>
    <t>The Government shall approve the National Strategy for the Research, Development and Innovation (RDI) to become an overarching document for all public funding of RDI by 2030. It shall reflect on past experiences and offer the horizontal framework to integrate existing strategies (such as Smart Specialisation Strategy). It shall provide a strategic framework and direction for RDI policy, define objectives and measures to achieve them.</t>
  </si>
  <si>
    <t>Adoption of the National RDI Strategy by the government</t>
  </si>
  <si>
    <t>SK-C[C9]-R[R1]-M[C9.1]</t>
  </si>
  <si>
    <t>Reform of the governance and support for research, development and innovation.</t>
  </si>
  <si>
    <t>The amendment to the Act shall strengthen the coordinating role of the new governance structure for research, development and innovation (such as defining the role of the Slovak Government’s Council for Science, Technology and Innovation and its Secretariat placed under the Government Office). The law shall regulate different types of public support to ensure coordination and consistency of public interventions. It shall allow the gradual integration of processes and expert evaluation of RD projects, the simplification and standardisation of RD project evaluation processes by agencies</t>
  </si>
  <si>
    <t>Entry into force of the Amendment to Law 172/2005</t>
  </si>
  <si>
    <t>SK-C[C9]-R[R2]-M[C9.3]</t>
  </si>
  <si>
    <t>Reform of the Slovak Academy of Science (SaS)</t>
  </si>
  <si>
    <t>Entry into force of amendments to the Acts, which shall transform the Slovak Academy of Science (SAS) into a public institution allowing multi-source financing, including from the private sector while ensuring full protection of intellectual property and financial profitability.</t>
  </si>
  <si>
    <t>Entry into force of an amendment to Act No 133/2002 on SAS  and an amendment to Act No 243/2017 on the public research institution</t>
  </si>
  <si>
    <t>Estimated cost of NEW or MODIFIED measures - Please leave empty cells where there is no change as compared to the consolidated RRP</t>
  </si>
  <si>
    <r>
      <rPr>
        <b/>
        <sz val="12"/>
        <color rgb="FF000000"/>
        <rFont val="Calibri"/>
        <family val="2"/>
        <charset val="238"/>
      </rPr>
      <t xml:space="preserve">README
</t>
    </r>
    <r>
      <rPr>
        <sz val="11"/>
        <color rgb="FF000000"/>
        <rFont val="Calibri"/>
        <family val="2"/>
        <charset val="238"/>
      </rPr>
      <t xml:space="preserve">Table to be filled in with the estimates of expected costs of new or modified measures </t>
    </r>
    <r>
      <rPr>
        <b/>
        <sz val="11"/>
        <color rgb="FF000000"/>
        <rFont val="Calibri"/>
        <family val="2"/>
        <charset val="238"/>
      </rPr>
      <t>in EUR in current prices</t>
    </r>
    <r>
      <rPr>
        <sz val="11"/>
        <color rgb="FF000000"/>
        <rFont val="Calibri"/>
        <family val="2"/>
        <charset val="238"/>
      </rPr>
      <t xml:space="preserve">. 
</t>
    </r>
    <r>
      <rPr>
        <sz val="11"/>
        <rFont val="Calibri"/>
        <family val="2"/>
      </rPr>
      <t xml:space="preserve">This table should provide a summary of the key information on costing for </t>
    </r>
    <r>
      <rPr>
        <b/>
        <sz val="11"/>
        <rFont val="Calibri"/>
        <family val="2"/>
      </rPr>
      <t>each new or modified reform/investment, new or modified milestone/target or for cases where only the costing information of a measure is modified.</t>
    </r>
    <r>
      <rPr>
        <sz val="11"/>
        <rFont val="Calibri"/>
        <family val="2"/>
      </rPr>
      <t xml:space="preserve">
In case a measure is divided into sub-measures, information should be provided </t>
    </r>
    <r>
      <rPr>
        <b/>
        <sz val="11"/>
        <rFont val="Calibri"/>
        <family val="2"/>
      </rPr>
      <t>at the level of the sub-measure</t>
    </r>
    <r>
      <rPr>
        <sz val="11"/>
        <rFont val="Calibri"/>
        <family val="2"/>
      </rPr>
      <t xml:space="preserve">.
Additional, more detailed information should be submitted separately (in particular explaining the consistency between revised targets and revised cost estimates and how double funding is avoided when measures are funded from multiple sources). </t>
    </r>
  </si>
  <si>
    <t>Date should be comprised between 01-02-2020 and 31-12-2026</t>
  </si>
  <si>
    <r>
      <t xml:space="preserve">“Estimated costs”: Please note that only the costs for which RRF funds are requested should be entered here. The total requested amount should correspond to the estimated costs indicated in column J of the sheet 'Measures'.
</t>
    </r>
    <r>
      <rPr>
        <i/>
        <u/>
        <sz val="11"/>
        <color theme="1"/>
        <rFont val="Calibri"/>
        <family val="2"/>
        <scheme val="minor"/>
      </rPr>
      <t>In case a measure is divided into sub-measures</t>
    </r>
    <r>
      <rPr>
        <i/>
        <sz val="11"/>
        <color theme="1"/>
        <rFont val="Calibri"/>
        <family val="2"/>
        <scheme val="minor"/>
      </rPr>
      <t>, information should be provided at the level of the sub-measure.</t>
    </r>
  </si>
  <si>
    <t>“Funding from other sources”: Please state here the source and amount in cases in which the same reform/investment or a reform/investment that is closely linked receives or is expected to receive funds from other EU sources (which should not cover the same cost) or from the national budget or other sources.</t>
  </si>
  <si>
    <t xml:space="preserve">“Methodology used and description of the costs”: Please describe briefly the methodology and mention the main cost drivers.  </t>
  </si>
  <si>
    <t xml:space="preserve">“Source of methodology” (if any): Please provide references to the methodology and data sources that you used. </t>
  </si>
  <si>
    <t>“Specify source” and “Possible reference to past EU programs” (under comparative costing data): Please mention past investment/reform projects that are benchmarks for the cost estimate and the source of the costs for these projects.</t>
  </si>
  <si>
    <t xml:space="preserve">“Independent validation” (if any): Please provide the name of the validating organisation/ agency, and a reference to the validation document. </t>
  </si>
  <si>
    <t>Please copy-paste below the columns A-G of the "Measures" sheet.</t>
  </si>
  <si>
    <t>Relevant time period</t>
  </si>
  <si>
    <t>Estimated costs for which funding from the RRF is requested</t>
  </si>
  <si>
    <t>Funding from other sources (as requested by Art. 9 in the Regulation)</t>
  </si>
  <si>
    <t>Methodological Information</t>
  </si>
  <si>
    <t>Comparative costing data from past reforms/investments</t>
  </si>
  <si>
    <t>Independent validation (encouraged)</t>
  </si>
  <si>
    <t>Total requested</t>
  </si>
  <si>
    <t>If available: split by year</t>
  </si>
  <si>
    <t>From other EU programmes</t>
  </si>
  <si>
    <t>From National budget or other sources</t>
  </si>
  <si>
    <t>Methodology used and description of costs</t>
  </si>
  <si>
    <t>Specify source</t>
  </si>
  <si>
    <t>Amount (mn EUR)</t>
  </si>
  <si>
    <t>Possible reference to past EU programs</t>
  </si>
  <si>
    <t>Name of the validating entity and reference to the validation</t>
  </si>
  <si>
    <t>From date
DD-MM-YYYY</t>
  </si>
  <si>
    <t>To date
DD-MM-YYYY</t>
  </si>
  <si>
    <t>Repayable financial support (loans) / Non-repayable financial support (grants)</t>
  </si>
  <si>
    <r>
      <rPr>
        <b/>
        <sz val="11"/>
        <color theme="1"/>
        <rFont val="Calibri"/>
        <family val="2"/>
        <scheme val="minor"/>
      </rPr>
      <t>Specify the EU programmes</t>
    </r>
    <r>
      <rPr>
        <b/>
        <i/>
        <sz val="11"/>
        <color theme="1"/>
        <rFont val="Calibri"/>
        <family val="2"/>
        <scheme val="minor"/>
      </rPr>
      <t xml:space="preserve">
[Breakdown by programme if relevant (e.g. regional operational programme)]</t>
    </r>
  </si>
  <si>
    <t>Free text</t>
  </si>
  <si>
    <t>Metodika k revízii Plánu obnovy a odolnosti SR</t>
  </si>
  <si>
    <t xml:space="preserve">Table 3a. Impact of the plan (qualitative) </t>
  </si>
  <si>
    <t>Please provide an overview on how the plan and its components contributes to the objectives of the Facility and meets the assessment criteria listed in Annex V of the regulation.
The examples below should be deleted.</t>
  </si>
  <si>
    <t>Component number</t>
  </si>
  <si>
    <t>Component</t>
  </si>
  <si>
    <t>Relevance</t>
  </si>
  <si>
    <t>Description of the expected impacts of the measure on:
(may include relevant quantitative indicators)</t>
  </si>
  <si>
    <t xml:space="preserve">Main policy objectives </t>
  </si>
  <si>
    <r>
      <t xml:space="preserve">CSRs addressed (2.2)
</t>
    </r>
    <r>
      <rPr>
        <i/>
        <sz val="11"/>
        <color theme="1"/>
        <rFont val="Calibri"/>
        <family val="2"/>
        <scheme val="minor"/>
      </rPr>
      <t>(separated by ; )</t>
    </r>
  </si>
  <si>
    <t>Growth potential and job creation (2.3)</t>
  </si>
  <si>
    <t>Economic, institutional and social resilience (2.3)</t>
  </si>
  <si>
    <t>Implementation of European Pillar of Social Rights (2.3)</t>
  </si>
  <si>
    <t>Mitigation of the economic and social impact of the crisis (2.3)</t>
  </si>
  <si>
    <t>Social and territorial cohesion and convergence (2.3)</t>
  </si>
  <si>
    <t>lasting impact (2.7)</t>
  </si>
  <si>
    <t>1 - Example: Labour market</t>
  </si>
  <si>
    <t>CSR.2020.2; CSR.2019.4</t>
  </si>
  <si>
    <t>2 - Example: Housing market</t>
  </si>
  <si>
    <t>CSR.2020.2</t>
  </si>
  <si>
    <t>3 - Example: Digital plan</t>
  </si>
  <si>
    <t>4 - Example: Buildings of the future</t>
  </si>
  <si>
    <t>CSR.2019.2</t>
  </si>
  <si>
    <t>Table 3b. Impact of the plan (quantitative)</t>
  </si>
  <si>
    <r>
      <rPr>
        <i/>
        <sz val="11"/>
        <color rgb="FF000000"/>
        <rFont val="Calibri"/>
        <family val="2"/>
        <charset val="238"/>
      </rPr>
      <t xml:space="preserve">Please provide a brief description and estimate of the impact of the plan and its components </t>
    </r>
    <r>
      <rPr>
        <i/>
        <sz val="11"/>
        <rFont val="Calibri"/>
        <family val="2"/>
      </rPr>
      <t>(</t>
    </r>
    <r>
      <rPr>
        <i/>
        <sz val="11"/>
        <color rgb="FF000000"/>
        <rFont val="Calibri"/>
        <family val="2"/>
        <charset val="238"/>
      </rPr>
      <t>or most important measures).
The row 'Overall plan' (row 6) should not be deleted but used. The examples below should be deleted.</t>
    </r>
  </si>
  <si>
    <t>Component Number</t>
  </si>
  <si>
    <r>
      <t xml:space="preserve">Channels of impact
</t>
    </r>
    <r>
      <rPr>
        <i/>
        <sz val="11"/>
        <color theme="1"/>
        <rFont val="Calibri"/>
        <family val="2"/>
        <scheme val="minor"/>
      </rPr>
      <t>Detailed description of the channels through which the measures deliver the expected impact</t>
    </r>
  </si>
  <si>
    <t>Risks/Challenges</t>
  </si>
  <si>
    <r>
      <t xml:space="preserve">Quantification of the impact (if available)
</t>
    </r>
    <r>
      <rPr>
        <i/>
        <sz val="11"/>
        <color theme="1"/>
        <rFont val="Calibri"/>
        <family val="2"/>
        <scheme val="minor"/>
      </rPr>
      <t>i.e. % difference from policy neutral baseline</t>
    </r>
  </si>
  <si>
    <t>Short-term (2 years ahead)</t>
  </si>
  <si>
    <t>Medium-term (5 years ahead)</t>
  </si>
  <si>
    <t>Long-term (20 years ahead)</t>
  </si>
  <si>
    <t>GDP</t>
  </si>
  <si>
    <t>Employment</t>
  </si>
  <si>
    <t>Budget balance (pps)</t>
  </si>
  <si>
    <t>0 - Overall</t>
  </si>
  <si>
    <r>
      <rPr>
        <b/>
        <sz val="12"/>
        <color rgb="FF000000"/>
        <rFont val="Calibri"/>
        <family val="2"/>
        <charset val="238"/>
      </rPr>
      <t xml:space="preserve">README
</t>
    </r>
    <r>
      <rPr>
        <sz val="11"/>
        <rFont val="Calibri"/>
        <family val="2"/>
      </rPr>
      <t>This table should be filled in only if the proposed modifications of the plan are of a significant nature (for example in case of a large revision to the non-repayable support or to request a sizeable new tranche of loans).</t>
    </r>
  </si>
  <si>
    <t>Table 4a. Investment baseline - Input of COFOG Level II items</t>
  </si>
  <si>
    <r>
      <rPr>
        <i/>
        <sz val="11"/>
        <color rgb="FF000000"/>
        <rFont val="Calibri"/>
        <family val="2"/>
        <charset val="238"/>
      </rPr>
      <t>Please fill in the</t>
    </r>
    <r>
      <rPr>
        <i/>
        <sz val="11"/>
        <rFont val="Calibri"/>
        <family val="2"/>
      </rPr>
      <t xml:space="preserve"> orange</t>
    </r>
    <r>
      <rPr>
        <i/>
        <sz val="11"/>
        <color rgb="FF000000"/>
        <rFont val="Calibri"/>
        <family val="2"/>
        <charset val="238"/>
      </rPr>
      <t xml:space="preserve"> cells (mn EUR) and give a brief description of the expenditure financed through RRF grants affecting the COFOG level II items.
Fill in only the rows that will be affected by expenditure financed through RRF grants in 2020-2026.</t>
    </r>
  </si>
  <si>
    <t>Brief description of the expenditure financed through RRF grants affecting the COFOG level II item</t>
  </si>
  <si>
    <t>GDP at current prices</t>
  </si>
  <si>
    <t xml:space="preserve">Growth-enhancing expenditure financed through RRF grants </t>
  </si>
  <si>
    <t>Total growth-enhancing expenditure affected by expenditure financed through RRF grants</t>
  </si>
  <si>
    <t>02 - Defence, of which</t>
  </si>
  <si>
    <t>03 - Public order and safety, of which</t>
  </si>
  <si>
    <t>04- Economic affairs, of which</t>
  </si>
  <si>
    <t>07- Health, of which</t>
  </si>
  <si>
    <t>08- Recreation, culture and religion, of which</t>
  </si>
  <si>
    <t>09- Education, of which</t>
  </si>
  <si>
    <t>glossary:</t>
  </si>
  <si>
    <t>https://ec.europa.eu/eurostat/statistics-explained/index.php?title=Glossary:Classification_of_the_functions_of_government_(COFOG)</t>
  </si>
  <si>
    <r>
      <t xml:space="preserve">Table 4b. Investment baseline - Display of COFOG Level I items
</t>
    </r>
    <r>
      <rPr>
        <i/>
        <sz val="11"/>
        <rFont val="Calibri"/>
        <family val="2"/>
        <scheme val="minor"/>
      </rPr>
      <t>This sheet does not require any encoding and it's purpose is to visualize what is encoded in sheet "Investment baseline input"</t>
    </r>
  </si>
  <si>
    <r>
      <t xml:space="preserve">Growth-enhancing expenditure affected by expenditure financed through RRF grants, classification of the functions of government (COFOG), reference level for 2017-2019 and expenditure in 2020-2026
</t>
    </r>
    <r>
      <rPr>
        <i/>
        <sz val="11"/>
        <color theme="1"/>
        <rFont val="Calibri"/>
        <family val="2"/>
        <scheme val="minor"/>
      </rPr>
      <t>(mn EUR)</t>
    </r>
  </si>
  <si>
    <t>Reference level: 2017-2019 average</t>
  </si>
  <si>
    <t>Planned 2020-2026 average</t>
  </si>
  <si>
    <t>General public services</t>
  </si>
  <si>
    <t>Defence</t>
  </si>
  <si>
    <t>Public order and safety</t>
  </si>
  <si>
    <t>Economic affairs</t>
  </si>
  <si>
    <t>Environmental protection</t>
  </si>
  <si>
    <t>Housing and community amenities</t>
  </si>
  <si>
    <t>Health</t>
  </si>
  <si>
    <t>Recreation, culture and religion</t>
  </si>
  <si>
    <t>Education</t>
  </si>
  <si>
    <t>Social protection</t>
  </si>
  <si>
    <t>Total growth-enhancing expenditure affected by expenditure financed through RRF grants (a)</t>
  </si>
  <si>
    <t>Growth-enhancing expenditure financed through RRF grants (b)</t>
  </si>
  <si>
    <t>Growth-enhancing expenditure excluding expenditure financed through RRF grants (a-b)</t>
  </si>
  <si>
    <t>GDP at current prices (c)</t>
  </si>
  <si>
    <t>Growth-enhancing expenditure excluding expenditure financed through RRF grants (a-b)/c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</si>
</sst>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43" formatCode="_-* #,##0.00_-;\-* #,##0.00_-;_-* &quot;-&quot;??_-;_-@_-"/>
    <numFmt numFmtId="164" formatCode="_(* #,##0.00_);_(* \(#,##0.00\);_(* &quot;-&quot;??_);_(@_)"/>
    <numFmt numFmtId="165" formatCode="###0"/>
    <numFmt numFmtId="166" formatCode="#,##0.00%"/>
    <numFmt numFmtId="167" formatCode="_(* #,##0_);_(* \(#,##0\);_(* &quot;-&quot;??_);_(@_)"/>
    <numFmt numFmtId="168" formatCode="#,##0.000"/>
  </numFmts>
  <fonts count="36" x14ac:knownFonts="1">
    <font>
      <sz val="11"/>
      <color theme="1"/>
      <name val="Calibri"/>
      <family val="2"/>
      <scheme val="minor"/>
    </font>
    <font>
      <sz val="11"/>
      <color rgb="FF9C5700"/>
      <name val="Calibri"/>
      <family val="2"/>
      <scheme val="minor"/>
    </font>
    <font>
      <sz val="11"/>
      <color theme="1"/>
      <name val="Calibri"/>
      <family val="2"/>
      <scheme val="minor"/>
    </font>
    <font>
      <sz val="11"/>
      <color rgb="FF006100"/>
      <name val="Calibri"/>
      <family val="2"/>
      <scheme val="minor"/>
    </font>
    <font>
      <b/>
      <sz val="11"/>
      <color theme="1"/>
      <name val="Calibri"/>
      <family val="2"/>
      <scheme val="minor"/>
    </font>
    <font>
      <i/>
      <sz val="11"/>
      <color theme="1"/>
      <name val="Calibri"/>
      <family val="2"/>
      <scheme val="minor"/>
    </font>
    <font>
      <sz val="11"/>
      <color rgb="FF9C6500"/>
      <name val="Calibri"/>
      <family val="2"/>
      <scheme val="minor"/>
    </font>
    <font>
      <b/>
      <sz val="11"/>
      <name val="Calibri"/>
      <family val="2"/>
      <scheme val="minor"/>
    </font>
    <font>
      <b/>
      <i/>
      <sz val="11"/>
      <color theme="1"/>
      <name val="Calibri"/>
      <family val="2"/>
      <scheme val="minor"/>
    </font>
    <font>
      <sz val="10"/>
      <color theme="1"/>
      <name val="Calibri"/>
      <family val="2"/>
      <scheme val="minor"/>
    </font>
    <font>
      <u/>
      <sz val="11"/>
      <color theme="10"/>
      <name val="Calibri"/>
      <family val="2"/>
      <scheme val="minor"/>
    </font>
    <font>
      <i/>
      <sz val="11"/>
      <name val="Calibri"/>
      <family val="2"/>
      <scheme val="minor"/>
    </font>
    <font>
      <sz val="11"/>
      <name val="Calibri"/>
      <family val="2"/>
      <scheme val="minor"/>
    </font>
    <font>
      <sz val="11"/>
      <color theme="0"/>
      <name val="Calibri"/>
      <family val="2"/>
      <scheme val="minor"/>
    </font>
    <font>
      <sz val="12"/>
      <color theme="0"/>
      <name val="Calibri"/>
      <family val="2"/>
      <scheme val="minor"/>
    </font>
    <font>
      <sz val="12"/>
      <color theme="1"/>
      <name val="Calibri"/>
      <family val="2"/>
      <scheme val="minor"/>
    </font>
    <font>
      <i/>
      <sz val="11"/>
      <color rgb="FF000000"/>
      <name val="Calibri"/>
      <family val="2"/>
      <charset val="238"/>
    </font>
    <font>
      <b/>
      <sz val="12"/>
      <color rgb="FF000000"/>
      <name val="Calibri"/>
      <family val="2"/>
      <charset val="238"/>
    </font>
    <font>
      <b/>
      <sz val="11"/>
      <color rgb="FF000000"/>
      <name val="Calibri"/>
      <family val="2"/>
      <charset val="238"/>
    </font>
    <font>
      <sz val="11"/>
      <color rgb="FF000000"/>
      <name val="Calibri"/>
      <family val="2"/>
      <charset val="238"/>
    </font>
    <font>
      <sz val="11"/>
      <color theme="1"/>
      <name val="Calibri"/>
      <family val="2"/>
      <charset val="238"/>
    </font>
    <font>
      <u/>
      <sz val="11"/>
      <color rgb="FF000000"/>
      <name val="Calibri"/>
      <family val="2"/>
      <charset val="238"/>
    </font>
    <font>
      <sz val="11"/>
      <name val="Calibri"/>
      <family val="2"/>
    </font>
    <font>
      <b/>
      <sz val="11"/>
      <name val="Calibri"/>
      <family val="2"/>
    </font>
    <font>
      <sz val="11"/>
      <color theme="1"/>
      <name val="Calibri"/>
      <family val="2"/>
    </font>
    <font>
      <sz val="11"/>
      <color rgb="FF9C5700"/>
      <name val="Calibri"/>
      <family val="2"/>
    </font>
    <font>
      <i/>
      <sz val="11"/>
      <name val="Calibri"/>
      <family val="2"/>
    </font>
    <font>
      <i/>
      <sz val="11"/>
      <color theme="1"/>
      <name val="Calibri"/>
      <family val="2"/>
    </font>
    <font>
      <b/>
      <sz val="11"/>
      <color rgb="FF000000"/>
      <name val="Calibri"/>
      <family val="2"/>
    </font>
    <font>
      <i/>
      <u/>
      <sz val="11"/>
      <color theme="1"/>
      <name val="Calibri"/>
      <family val="2"/>
      <scheme val="minor"/>
    </font>
    <font>
      <sz val="11"/>
      <color rgb="FF000000"/>
      <name val="Calibri"/>
      <family val="2"/>
    </font>
    <font>
      <sz val="11"/>
      <color rgb="FF006100"/>
      <name val="Calibri"/>
      <family val="2"/>
    </font>
    <font>
      <i/>
      <sz val="11"/>
      <color theme="1"/>
      <name val="Calibri"/>
      <family val="2"/>
      <charset val="238"/>
    </font>
    <font>
      <sz val="11"/>
      <color rgb="FF006100"/>
      <name val="Calibri"/>
      <family val="2"/>
      <charset val="238"/>
    </font>
    <font>
      <sz val="11"/>
      <color rgb="FF000000"/>
      <name val="Calibri"/>
      <family val="2"/>
      <charset val="238"/>
    </font>
    <font>
      <sz val="11"/>
      <color rgb="FF000000"/>
      <name val="Calibri"/>
      <family val="2"/>
      <charset val="238"/>
    </font>
  </fonts>
  <fills count="17">
    <fill>
      <patternFill patternType="none"/>
    </fill>
    <fill>
      <patternFill patternType="gray125"/>
    </fill>
    <fill>
      <patternFill patternType="solid">
        <fgColor rgb="FFFFEB9C"/>
      </patternFill>
    </fill>
    <fill>
      <patternFill patternType="solid">
        <fgColor theme="0" tint="-4.9989318521683403E-2"/>
        <bgColor indexed="64"/>
      </patternFill>
    </fill>
    <fill>
      <patternFill patternType="solid">
        <fgColor rgb="FFFFFF00"/>
        <bgColor indexed="64"/>
      </patternFill>
    </fill>
    <fill>
      <patternFill patternType="solid">
        <fgColor rgb="FFC6EFCE"/>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4" tint="0.599963377788628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lightUp">
        <bgColor theme="4" tint="0.59999389629810485"/>
      </patternFill>
    </fill>
    <fill>
      <patternFill patternType="solid">
        <fgColor theme="4"/>
      </patternFill>
    </fill>
    <fill>
      <patternFill patternType="solid">
        <fgColor rgb="FFC6EFCE"/>
        <bgColor rgb="FF000000"/>
      </patternFill>
    </fill>
    <fill>
      <patternFill patternType="solid">
        <fgColor rgb="FFFFFFFF"/>
        <bgColor indexed="64"/>
      </patternFill>
    </fill>
    <fill>
      <patternFill patternType="solid">
        <fgColor rgb="FFF2F2F2"/>
        <bgColor rgb="FF000000"/>
      </patternFill>
    </fill>
  </fills>
  <borders count="17">
    <border>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000000"/>
      </bottom>
      <diagonal/>
    </border>
    <border>
      <left/>
      <right style="thin">
        <color rgb="FF000000"/>
      </right>
      <top/>
      <bottom/>
      <diagonal/>
    </border>
  </borders>
  <cellStyleXfs count="9">
    <xf numFmtId="0" fontId="0" fillId="0" borderId="0"/>
    <xf numFmtId="0" fontId="1" fillId="2" borderId="0" applyNumberFormat="0" applyBorder="0" applyAlignment="0" applyProtection="0"/>
    <xf numFmtId="0" fontId="3" fillId="5" borderId="0" applyNumberFormat="0" applyBorder="0" applyAlignment="0" applyProtection="0"/>
    <xf numFmtId="0" fontId="6" fillId="2" borderId="0" applyNumberFormat="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10" fillId="0" borderId="0" applyNumberFormat="0" applyFill="0" applyBorder="0" applyAlignment="0" applyProtection="0"/>
    <xf numFmtId="0" fontId="13" fillId="13" borderId="0" applyNumberFormat="0" applyBorder="0" applyAlignment="0" applyProtection="0"/>
    <xf numFmtId="43" fontId="2" fillId="0" borderId="0" applyFont="0" applyFill="0" applyBorder="0" applyAlignment="0" applyProtection="0"/>
  </cellStyleXfs>
  <cellXfs count="204">
    <xf numFmtId="0" fontId="0" fillId="0" borderId="0" xfId="0"/>
    <xf numFmtId="3" fontId="0" fillId="0" borderId="0" xfId="0" applyNumberFormat="1"/>
    <xf numFmtId="166" fontId="0" fillId="0" borderId="0" xfId="0" applyNumberFormat="1"/>
    <xf numFmtId="165" fontId="0" fillId="0" borderId="0" xfId="0" applyNumberFormat="1" applyAlignment="1">
      <alignment horizontal="center" vertical="center"/>
    </xf>
    <xf numFmtId="3" fontId="0" fillId="3" borderId="0" xfId="0" applyNumberFormat="1" applyFill="1"/>
    <xf numFmtId="166" fontId="0" fillId="3" borderId="0" xfId="0" applyNumberFormat="1" applyFill="1"/>
    <xf numFmtId="0" fontId="0" fillId="3" borderId="0" xfId="0" applyFill="1"/>
    <xf numFmtId="0" fontId="0" fillId="0" borderId="0" xfId="0" applyAlignment="1">
      <alignment wrapText="1"/>
    </xf>
    <xf numFmtId="0" fontId="4" fillId="0" borderId="0" xfId="0" applyFont="1"/>
    <xf numFmtId="0" fontId="3" fillId="5" borderId="5" xfId="2" applyBorder="1"/>
    <xf numFmtId="14" fontId="3" fillId="5" borderId="5" xfId="2" applyNumberFormat="1" applyBorder="1" applyAlignment="1">
      <alignment horizontal="center"/>
    </xf>
    <xf numFmtId="0" fontId="3" fillId="5" borderId="5" xfId="4" applyNumberFormat="1" applyFont="1" applyFill="1" applyBorder="1"/>
    <xf numFmtId="0" fontId="0" fillId="0" borderId="0" xfId="0" applyAlignment="1">
      <alignment horizontal="center"/>
    </xf>
    <xf numFmtId="14" fontId="0" fillId="0" borderId="0" xfId="0" applyNumberFormat="1" applyAlignment="1">
      <alignment horizontal="center"/>
    </xf>
    <xf numFmtId="0" fontId="0" fillId="0" borderId="5" xfId="0" applyBorder="1"/>
    <xf numFmtId="49" fontId="5" fillId="6" borderId="5" xfId="0" applyNumberFormat="1" applyFont="1" applyFill="1" applyBorder="1" applyAlignment="1" applyProtection="1">
      <alignment horizontal="left" vertical="top" wrapText="1"/>
      <protection locked="0"/>
    </xf>
    <xf numFmtId="14" fontId="4" fillId="3" borderId="8" xfId="0" applyNumberFormat="1" applyFont="1" applyFill="1" applyBorder="1" applyAlignment="1">
      <alignment horizontal="center" vertical="center" wrapText="1"/>
    </xf>
    <xf numFmtId="0" fontId="4" fillId="3" borderId="9"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0" fillId="3" borderId="5" xfId="0" applyFill="1" applyBorder="1" applyAlignment="1">
      <alignment wrapText="1"/>
    </xf>
    <xf numFmtId="165" fontId="0" fillId="0" borderId="5" xfId="0" applyNumberFormat="1" applyBorder="1" applyAlignment="1">
      <alignment horizontal="center" vertical="center" wrapText="1"/>
    </xf>
    <xf numFmtId="165" fontId="9" fillId="4" borderId="5" xfId="0" applyNumberFormat="1" applyFont="1" applyFill="1" applyBorder="1" applyAlignment="1">
      <alignment vertical="top" wrapText="1"/>
    </xf>
    <xf numFmtId="0" fontId="0" fillId="3" borderId="5" xfId="0" applyFill="1" applyBorder="1" applyAlignment="1">
      <alignment horizontal="center" vertical="center" wrapText="1"/>
    </xf>
    <xf numFmtId="166" fontId="1" fillId="2" borderId="5" xfId="1" applyNumberFormat="1" applyBorder="1"/>
    <xf numFmtId="0" fontId="3" fillId="5" borderId="8" xfId="2" applyBorder="1"/>
    <xf numFmtId="0" fontId="3" fillId="5" borderId="5" xfId="2" applyBorder="1" applyAlignment="1">
      <alignment horizontal="center"/>
    </xf>
    <xf numFmtId="9" fontId="3" fillId="10" borderId="8" xfId="5" applyFont="1" applyFill="1" applyBorder="1"/>
    <xf numFmtId="9" fontId="3" fillId="5" borderId="8" xfId="5" applyFont="1" applyFill="1" applyBorder="1"/>
    <xf numFmtId="9" fontId="3" fillId="10" borderId="5" xfId="5" applyFont="1" applyFill="1" applyBorder="1"/>
    <xf numFmtId="9" fontId="3" fillId="5" borderId="5" xfId="5" applyFont="1" applyFill="1" applyBorder="1"/>
    <xf numFmtId="9" fontId="0" fillId="0" borderId="0" xfId="5" applyFont="1"/>
    <xf numFmtId="0" fontId="0" fillId="0" borderId="0" xfId="0" applyAlignment="1">
      <alignment vertical="center"/>
    </xf>
    <xf numFmtId="0" fontId="0" fillId="6" borderId="5" xfId="0" applyFill="1" applyBorder="1" applyAlignment="1">
      <alignment vertical="center" wrapText="1"/>
    </xf>
    <xf numFmtId="0" fontId="0" fillId="6" borderId="5" xfId="0" applyFill="1" applyBorder="1" applyAlignment="1">
      <alignment horizontal="center" vertical="center" wrapText="1"/>
    </xf>
    <xf numFmtId="0" fontId="4" fillId="6" borderId="5" xfId="0" applyFont="1" applyFill="1" applyBorder="1" applyAlignment="1">
      <alignment vertical="center" wrapText="1"/>
    </xf>
    <xf numFmtId="9" fontId="0" fillId="9" borderId="5" xfId="5" quotePrefix="1"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0" borderId="0" xfId="0" applyFont="1" applyAlignment="1">
      <alignment vertical="center"/>
    </xf>
    <xf numFmtId="0" fontId="5" fillId="6" borderId="11" xfId="0" applyFont="1" applyFill="1" applyBorder="1" applyAlignment="1">
      <alignment horizontal="left" vertical="center"/>
    </xf>
    <xf numFmtId="0" fontId="4" fillId="6" borderId="10"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8" xfId="0" applyFont="1" applyFill="1" applyBorder="1" applyAlignment="1">
      <alignment horizontal="center" vertical="center"/>
    </xf>
    <xf numFmtId="0" fontId="0" fillId="6" borderId="5" xfId="0" applyFill="1" applyBorder="1" applyAlignment="1">
      <alignment horizontal="left" vertical="center"/>
    </xf>
    <xf numFmtId="0" fontId="0" fillId="11" borderId="5" xfId="0" applyFill="1" applyBorder="1" applyAlignment="1">
      <alignment vertical="center"/>
    </xf>
    <xf numFmtId="0" fontId="0" fillId="11" borderId="4" xfId="0" applyFill="1" applyBorder="1" applyAlignment="1">
      <alignment vertical="center"/>
    </xf>
    <xf numFmtId="0" fontId="12" fillId="11" borderId="8" xfId="0" applyFont="1" applyFill="1" applyBorder="1" applyAlignment="1">
      <alignment vertical="center"/>
    </xf>
    <xf numFmtId="0" fontId="0" fillId="12" borderId="5" xfId="0" applyFill="1" applyBorder="1" applyAlignment="1">
      <alignment vertical="center"/>
    </xf>
    <xf numFmtId="0" fontId="0" fillId="12" borderId="4" xfId="0" applyFill="1" applyBorder="1" applyAlignment="1">
      <alignment vertical="center"/>
    </xf>
    <xf numFmtId="0" fontId="12" fillId="6" borderId="8" xfId="0" applyFont="1" applyFill="1" applyBorder="1" applyAlignment="1">
      <alignment vertical="center"/>
    </xf>
    <xf numFmtId="0" fontId="12" fillId="6" borderId="1" xfId="0" applyFont="1" applyFill="1" applyBorder="1" applyAlignment="1">
      <alignment vertical="center"/>
    </xf>
    <xf numFmtId="0" fontId="4" fillId="6" borderId="11" xfId="0" applyFont="1" applyFill="1" applyBorder="1" applyAlignment="1">
      <alignment vertical="center"/>
    </xf>
    <xf numFmtId="0" fontId="0" fillId="6" borderId="5" xfId="0" applyFill="1" applyBorder="1" applyAlignment="1">
      <alignment vertical="center"/>
    </xf>
    <xf numFmtId="0" fontId="0" fillId="6" borderId="4" xfId="0" applyFill="1" applyBorder="1" applyAlignment="1">
      <alignment vertical="center"/>
    </xf>
    <xf numFmtId="0" fontId="0" fillId="6" borderId="11" xfId="0" applyFill="1" applyBorder="1" applyAlignment="1">
      <alignment vertical="center"/>
    </xf>
    <xf numFmtId="0" fontId="0" fillId="11" borderId="10" xfId="0" applyFill="1" applyBorder="1" applyAlignment="1">
      <alignment vertical="center"/>
    </xf>
    <xf numFmtId="0" fontId="0" fillId="11" borderId="11" xfId="0" applyFill="1" applyBorder="1" applyAlignment="1">
      <alignment vertical="center"/>
    </xf>
    <xf numFmtId="0" fontId="4" fillId="11" borderId="9" xfId="0" applyFont="1" applyFill="1" applyBorder="1" applyAlignment="1">
      <alignment vertical="center"/>
    </xf>
    <xf numFmtId="0" fontId="0" fillId="6" borderId="11" xfId="0" applyFill="1" applyBorder="1" applyAlignment="1">
      <alignment horizontal="justify" vertical="center"/>
    </xf>
    <xf numFmtId="0" fontId="0" fillId="11" borderId="8" xfId="0" applyFill="1" applyBorder="1" applyAlignment="1">
      <alignment vertical="center"/>
    </xf>
    <xf numFmtId="0" fontId="0" fillId="11" borderId="1" xfId="0" applyFill="1" applyBorder="1" applyAlignment="1">
      <alignment vertical="center"/>
    </xf>
    <xf numFmtId="0" fontId="4" fillId="11" borderId="6" xfId="0" applyFont="1" applyFill="1" applyBorder="1" applyAlignment="1">
      <alignment vertical="center"/>
    </xf>
    <xf numFmtId="0" fontId="4" fillId="12" borderId="5" xfId="0" applyFont="1" applyFill="1" applyBorder="1" applyAlignment="1">
      <alignment vertical="center"/>
    </xf>
    <xf numFmtId="0" fontId="0" fillId="11" borderId="7" xfId="0" applyFill="1" applyBorder="1" applyAlignment="1">
      <alignment vertical="center"/>
    </xf>
    <xf numFmtId="0" fontId="0" fillId="6" borderId="1" xfId="0" applyFill="1" applyBorder="1" applyAlignment="1">
      <alignment horizontal="justify" vertical="center"/>
    </xf>
    <xf numFmtId="0" fontId="0" fillId="0" borderId="0" xfId="0" applyAlignment="1">
      <alignment horizontal="right" vertical="center"/>
    </xf>
    <xf numFmtId="0" fontId="10" fillId="0" borderId="0" xfId="6" applyAlignment="1">
      <alignment vertical="center"/>
    </xf>
    <xf numFmtId="0" fontId="5" fillId="9" borderId="5" xfId="0" applyFont="1" applyFill="1" applyBorder="1" applyAlignment="1">
      <alignment horizontal="center" vertical="center"/>
    </xf>
    <xf numFmtId="0" fontId="0" fillId="9" borderId="8" xfId="0" applyFill="1" applyBorder="1" applyAlignment="1">
      <alignment horizontal="center" vertical="center"/>
    </xf>
    <xf numFmtId="0" fontId="4" fillId="9" borderId="8" xfId="0" applyFont="1" applyFill="1" applyBorder="1" applyAlignment="1">
      <alignment horizontal="center" vertical="center" wrapText="1"/>
    </xf>
    <xf numFmtId="0" fontId="0" fillId="9" borderId="1" xfId="0" applyFill="1" applyBorder="1" applyAlignment="1">
      <alignment horizontal="center" vertical="center"/>
    </xf>
    <xf numFmtId="0" fontId="0" fillId="6" borderId="11" xfId="0" applyFill="1" applyBorder="1" applyAlignment="1">
      <alignment horizontal="left" vertical="center"/>
    </xf>
    <xf numFmtId="2" fontId="4" fillId="6" borderId="11" xfId="0" applyNumberFormat="1" applyFont="1" applyFill="1" applyBorder="1" applyAlignment="1">
      <alignment horizontal="right" vertical="center"/>
    </xf>
    <xf numFmtId="2" fontId="4" fillId="6" borderId="10" xfId="0" applyNumberFormat="1" applyFont="1" applyFill="1" applyBorder="1" applyAlignment="1">
      <alignment vertical="center"/>
    </xf>
    <xf numFmtId="0" fontId="0" fillId="6" borderId="1" xfId="0" applyFill="1" applyBorder="1" applyAlignment="1">
      <alignment horizontal="left" vertical="center"/>
    </xf>
    <xf numFmtId="0" fontId="0" fillId="6" borderId="1" xfId="0" applyFill="1" applyBorder="1" applyAlignment="1">
      <alignment vertical="center"/>
    </xf>
    <xf numFmtId="2" fontId="4" fillId="6" borderId="1" xfId="0" applyNumberFormat="1" applyFont="1" applyFill="1" applyBorder="1" applyAlignment="1">
      <alignment horizontal="right" vertical="center"/>
    </xf>
    <xf numFmtId="0" fontId="0" fillId="6" borderId="8" xfId="0" applyFill="1" applyBorder="1" applyAlignment="1">
      <alignment vertical="center"/>
    </xf>
    <xf numFmtId="2" fontId="4" fillId="6" borderId="5" xfId="0" applyNumberFormat="1" applyFont="1" applyFill="1" applyBorder="1" applyAlignment="1">
      <alignment vertical="center"/>
    </xf>
    <xf numFmtId="2" fontId="4" fillId="12" borderId="5" xfId="0" applyNumberFormat="1" applyFont="1" applyFill="1" applyBorder="1" applyAlignment="1">
      <alignment horizontal="right" vertical="center"/>
    </xf>
    <xf numFmtId="0" fontId="4" fillId="6" borderId="5" xfId="0" applyFont="1" applyFill="1" applyBorder="1" applyAlignment="1">
      <alignment horizontal="left" vertical="center"/>
    </xf>
    <xf numFmtId="0" fontId="4" fillId="6" borderId="5" xfId="0" applyFont="1" applyFill="1" applyBorder="1" applyAlignment="1">
      <alignment vertical="center"/>
    </xf>
    <xf numFmtId="2" fontId="4" fillId="6" borderId="5" xfId="0" applyNumberFormat="1" applyFont="1" applyFill="1" applyBorder="1" applyAlignment="1">
      <alignment horizontal="right" vertical="center"/>
    </xf>
    <xf numFmtId="2" fontId="4" fillId="6" borderId="8" xfId="0" applyNumberFormat="1" applyFont="1" applyFill="1" applyBorder="1" applyAlignment="1">
      <alignment vertical="center"/>
    </xf>
    <xf numFmtId="0" fontId="4" fillId="6" borderId="1" xfId="0" applyFont="1" applyFill="1" applyBorder="1" applyAlignment="1">
      <alignment horizontal="left" vertical="center"/>
    </xf>
    <xf numFmtId="3" fontId="0" fillId="3" borderId="0" xfId="0" applyNumberFormat="1" applyFill="1" applyAlignment="1">
      <alignment wrapText="1"/>
    </xf>
    <xf numFmtId="166" fontId="1" fillId="2" borderId="5" xfId="1" applyNumberFormat="1" applyBorder="1" applyAlignment="1">
      <alignment wrapText="1"/>
    </xf>
    <xf numFmtId="0" fontId="13" fillId="13" borderId="0" xfId="7" applyBorder="1" applyAlignment="1">
      <alignment vertical="center" wrapText="1"/>
    </xf>
    <xf numFmtId="0" fontId="13" fillId="13" borderId="0" xfId="7" applyBorder="1" applyAlignment="1">
      <alignment horizontal="center" vertical="center" wrapText="1"/>
    </xf>
    <xf numFmtId="0" fontId="14" fillId="13" borderId="0" xfId="7" applyFont="1" applyBorder="1" applyAlignment="1">
      <alignment horizontal="center" vertical="center" wrapText="1"/>
    </xf>
    <xf numFmtId="0" fontId="13" fillId="13" borderId="0" xfId="7" applyBorder="1" applyAlignment="1">
      <alignment horizontal="center" vertical="center" shrinkToFit="1"/>
    </xf>
    <xf numFmtId="9" fontId="0" fillId="0" borderId="0" xfId="0" applyNumberFormat="1"/>
    <xf numFmtId="0" fontId="15" fillId="0" borderId="0" xfId="0" applyFont="1" applyAlignment="1">
      <alignment shrinkToFit="1"/>
    </xf>
    <xf numFmtId="0" fontId="0" fillId="0" borderId="0" xfId="0" applyAlignment="1">
      <alignment shrinkToFit="1"/>
    </xf>
    <xf numFmtId="165" fontId="0" fillId="7" borderId="5" xfId="0" applyNumberFormat="1" applyFill="1" applyBorder="1" applyAlignment="1">
      <alignment horizontal="center" vertical="top" wrapText="1"/>
    </xf>
    <xf numFmtId="165" fontId="0" fillId="4" borderId="5" xfId="0" applyNumberFormat="1" applyFill="1" applyBorder="1" applyAlignment="1">
      <alignment horizontal="center" vertical="top" wrapText="1"/>
    </xf>
    <xf numFmtId="0" fontId="0" fillId="3" borderId="0" xfId="0" applyFill="1" applyAlignment="1">
      <alignment wrapText="1"/>
    </xf>
    <xf numFmtId="165" fontId="0" fillId="7" borderId="13" xfId="0" applyNumberFormat="1" applyFill="1" applyBorder="1" applyAlignment="1">
      <alignment horizontal="center" vertical="top" wrapText="1"/>
    </xf>
    <xf numFmtId="165" fontId="0" fillId="4" borderId="5" xfId="0" applyNumberFormat="1" applyFill="1" applyBorder="1" applyAlignment="1">
      <alignment vertical="top" wrapText="1"/>
    </xf>
    <xf numFmtId="0" fontId="24" fillId="3" borderId="5" xfId="0" applyFont="1" applyFill="1" applyBorder="1" applyAlignment="1">
      <alignment wrapText="1"/>
    </xf>
    <xf numFmtId="166" fontId="25" fillId="2" borderId="5" xfId="1" applyNumberFormat="1" applyFont="1" applyBorder="1"/>
    <xf numFmtId="165" fontId="9" fillId="4" borderId="8" xfId="0" applyNumberFormat="1" applyFont="1" applyFill="1" applyBorder="1" applyAlignment="1">
      <alignment horizontal="center" vertical="top" wrapText="1"/>
    </xf>
    <xf numFmtId="165" fontId="0" fillId="0" borderId="0" xfId="0" applyNumberFormat="1" applyAlignment="1">
      <alignment horizontal="center"/>
    </xf>
    <xf numFmtId="3" fontId="0" fillId="3" borderId="0" xfId="0" applyNumberFormat="1" applyFill="1" applyAlignment="1">
      <alignment horizontal="left" vertical="top" wrapText="1"/>
    </xf>
    <xf numFmtId="0" fontId="0" fillId="3" borderId="0" xfId="0" applyFill="1" applyAlignment="1">
      <alignment horizontal="left" vertical="top" wrapText="1"/>
    </xf>
    <xf numFmtId="0" fontId="0" fillId="0" borderId="5" xfId="0" applyBorder="1" applyAlignment="1">
      <alignment wrapText="1"/>
    </xf>
    <xf numFmtId="14" fontId="3" fillId="5" borderId="3" xfId="2" applyNumberFormat="1" applyBorder="1" applyAlignment="1">
      <alignment horizontal="center"/>
    </xf>
    <xf numFmtId="0" fontId="0" fillId="0" borderId="5" xfId="0" applyBorder="1" applyAlignment="1">
      <alignment horizontal="center"/>
    </xf>
    <xf numFmtId="0" fontId="30" fillId="0" borderId="0" xfId="0" applyFont="1"/>
    <xf numFmtId="0" fontId="31" fillId="14" borderId="3" xfId="0" applyFont="1" applyFill="1" applyBorder="1"/>
    <xf numFmtId="2" fontId="0" fillId="0" borderId="0" xfId="0" applyNumberFormat="1"/>
    <xf numFmtId="0" fontId="32" fillId="0" borderId="0" xfId="0" applyFont="1"/>
    <xf numFmtId="0" fontId="3" fillId="5" borderId="5" xfId="2" applyBorder="1" applyAlignment="1">
      <alignment wrapText="1"/>
    </xf>
    <xf numFmtId="0" fontId="4" fillId="0" borderId="5" xfId="0" applyFont="1" applyBorder="1"/>
    <xf numFmtId="164" fontId="0" fillId="0" borderId="0" xfId="0" applyNumberFormat="1"/>
    <xf numFmtId="165" fontId="0" fillId="0" borderId="5" xfId="0" applyNumberFormat="1" applyBorder="1" applyAlignment="1">
      <alignment horizontal="left" vertical="center" wrapText="1"/>
    </xf>
    <xf numFmtId="0" fontId="33" fillId="14" borderId="14" xfId="0" applyFont="1" applyFill="1" applyBorder="1"/>
    <xf numFmtId="167" fontId="33" fillId="14" borderId="3" xfId="0" applyNumberFormat="1" applyFont="1" applyFill="1" applyBorder="1"/>
    <xf numFmtId="2" fontId="33" fillId="14" borderId="14" xfId="0" applyNumberFormat="1" applyFont="1" applyFill="1" applyBorder="1"/>
    <xf numFmtId="0" fontId="0" fillId="15" borderId="5" xfId="0" applyFill="1" applyBorder="1" applyAlignment="1">
      <alignment horizontal="center"/>
    </xf>
    <xf numFmtId="0" fontId="34" fillId="3" borderId="0" xfId="0" applyFont="1" applyFill="1" applyAlignment="1">
      <alignment horizontal="left" vertical="top" wrapText="1"/>
    </xf>
    <xf numFmtId="2" fontId="0" fillId="0" borderId="0" xfId="8" applyNumberFormat="1" applyFont="1"/>
    <xf numFmtId="1" fontId="0" fillId="0" borderId="0" xfId="0" applyNumberFormat="1"/>
    <xf numFmtId="3" fontId="30" fillId="0" borderId="0" xfId="0" applyNumberFormat="1" applyFont="1"/>
    <xf numFmtId="0" fontId="30" fillId="16" borderId="0" xfId="0" applyFont="1" applyFill="1" applyAlignment="1">
      <alignment wrapText="1"/>
    </xf>
    <xf numFmtId="0" fontId="30" fillId="16" borderId="0" xfId="0" applyFont="1" applyFill="1"/>
    <xf numFmtId="0" fontId="30" fillId="0" borderId="5" xfId="0" applyFont="1" applyBorder="1" applyAlignment="1">
      <alignment wrapText="1"/>
    </xf>
    <xf numFmtId="0" fontId="30" fillId="0" borderId="0" xfId="0" applyFont="1" applyAlignment="1">
      <alignment wrapText="1"/>
    </xf>
    <xf numFmtId="0" fontId="34" fillId="0" borderId="0" xfId="0" applyFont="1"/>
    <xf numFmtId="0" fontId="35" fillId="0" borderId="15" xfId="0" applyFont="1" applyBorder="1"/>
    <xf numFmtId="0" fontId="35" fillId="0" borderId="16" xfId="0" applyFont="1" applyBorder="1"/>
    <xf numFmtId="168" fontId="0" fillId="0" borderId="0" xfId="0" applyNumberFormat="1"/>
    <xf numFmtId="0" fontId="4" fillId="8" borderId="4" xfId="3" applyFont="1" applyFill="1" applyBorder="1" applyAlignment="1">
      <alignment horizontal="center" vertical="center" wrapText="1"/>
    </xf>
    <xf numFmtId="165" fontId="19" fillId="7" borderId="4" xfId="0" applyNumberFormat="1" applyFont="1" applyFill="1" applyBorder="1" applyAlignment="1">
      <alignment horizontal="left" vertical="top" wrapText="1"/>
    </xf>
    <xf numFmtId="165" fontId="0" fillId="7" borderId="2" xfId="0" applyNumberFormat="1" applyFill="1" applyBorder="1" applyAlignment="1">
      <alignment horizontal="left" vertical="top" wrapText="1"/>
    </xf>
    <xf numFmtId="165" fontId="0" fillId="7" borderId="3" xfId="0" applyNumberFormat="1" applyFill="1" applyBorder="1" applyAlignment="1">
      <alignment horizontal="left" vertical="top" wrapText="1"/>
    </xf>
    <xf numFmtId="165" fontId="0" fillId="7" borderId="7" xfId="0" applyNumberFormat="1" applyFill="1" applyBorder="1" applyAlignment="1">
      <alignment horizontal="center" vertical="top" wrapText="1"/>
    </xf>
    <xf numFmtId="165" fontId="0" fillId="7" borderId="8" xfId="0" applyNumberFormat="1" applyFill="1" applyBorder="1" applyAlignment="1">
      <alignment horizontal="center" vertical="top" wrapText="1"/>
    </xf>
    <xf numFmtId="165" fontId="20" fillId="4" borderId="7" xfId="0" applyNumberFormat="1" applyFont="1" applyFill="1" applyBorder="1" applyAlignment="1">
      <alignment horizontal="center" vertical="top" wrapText="1"/>
    </xf>
    <xf numFmtId="165" fontId="20" fillId="4" borderId="8" xfId="0" applyNumberFormat="1" applyFont="1" applyFill="1" applyBorder="1" applyAlignment="1">
      <alignment horizontal="center" vertical="top" wrapText="1"/>
    </xf>
    <xf numFmtId="165" fontId="0" fillId="4" borderId="7" xfId="0" applyNumberFormat="1" applyFill="1" applyBorder="1" applyAlignment="1">
      <alignment horizontal="center" vertical="top" wrapText="1"/>
    </xf>
    <xf numFmtId="165" fontId="0" fillId="4" borderId="8" xfId="0" applyNumberFormat="1" applyFill="1" applyBorder="1" applyAlignment="1">
      <alignment horizontal="center" vertical="top" wrapText="1"/>
    </xf>
    <xf numFmtId="165" fontId="0" fillId="7" borderId="4" xfId="0" applyNumberFormat="1" applyFill="1" applyBorder="1" applyAlignment="1">
      <alignment horizontal="center" vertical="top" wrapText="1"/>
    </xf>
    <xf numFmtId="165" fontId="0" fillId="7" borderId="2" xfId="0" applyNumberFormat="1" applyFill="1" applyBorder="1" applyAlignment="1">
      <alignment horizontal="center" vertical="top" wrapText="1"/>
    </xf>
    <xf numFmtId="165" fontId="0" fillId="7" borderId="3" xfId="0" applyNumberFormat="1" applyFill="1" applyBorder="1" applyAlignment="1">
      <alignment horizontal="center" vertical="top" wrapText="1"/>
    </xf>
    <xf numFmtId="165" fontId="19" fillId="7" borderId="12" xfId="0" applyNumberFormat="1" applyFont="1" applyFill="1" applyBorder="1" applyAlignment="1">
      <alignment horizontal="left" vertical="top" wrapText="1"/>
    </xf>
    <xf numFmtId="165" fontId="0" fillId="7" borderId="13" xfId="0" applyNumberFormat="1" applyFill="1" applyBorder="1" applyAlignment="1">
      <alignment horizontal="left" vertical="top" wrapText="1"/>
    </xf>
    <xf numFmtId="165" fontId="0" fillId="7" borderId="14" xfId="0" applyNumberFormat="1" applyFill="1" applyBorder="1" applyAlignment="1">
      <alignment horizontal="left" vertical="top" wrapText="1"/>
    </xf>
    <xf numFmtId="165" fontId="30" fillId="4" borderId="7" xfId="0" applyNumberFormat="1" applyFont="1" applyFill="1" applyBorder="1" applyAlignment="1">
      <alignment horizontal="center" vertical="top" wrapText="1"/>
    </xf>
    <xf numFmtId="165" fontId="19" fillId="7" borderId="2" xfId="0" applyNumberFormat="1" applyFont="1" applyFill="1" applyBorder="1" applyAlignment="1">
      <alignment horizontal="left" vertical="top" wrapText="1"/>
    </xf>
    <xf numFmtId="165" fontId="19" fillId="7" borderId="3" xfId="0" applyNumberFormat="1" applyFont="1" applyFill="1" applyBorder="1" applyAlignment="1">
      <alignment horizontal="left" vertical="top"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4" fillId="8" borderId="2" xfId="0" applyFont="1" applyFill="1" applyBorder="1" applyAlignment="1">
      <alignment horizontal="center" vertical="center" wrapText="1"/>
    </xf>
    <xf numFmtId="14" fontId="4" fillId="3" borderId="7" xfId="0" applyNumberFormat="1" applyFont="1" applyFill="1" applyBorder="1" applyAlignment="1">
      <alignment horizontal="center" vertical="center" wrapText="1"/>
    </xf>
    <xf numFmtId="14" fontId="4" fillId="3" borderId="8" xfId="0" applyNumberFormat="1" applyFont="1" applyFill="1" applyBorder="1" applyAlignment="1">
      <alignment horizontal="center" vertical="center" wrapText="1"/>
    </xf>
    <xf numFmtId="14" fontId="4" fillId="8" borderId="5" xfId="0" applyNumberFormat="1" applyFont="1" applyFill="1" applyBorder="1" applyAlignment="1">
      <alignment horizontal="center" vertical="center" wrapText="1"/>
    </xf>
    <xf numFmtId="14" fontId="0" fillId="8" borderId="5" xfId="0" applyNumberFormat="1" applyFill="1" applyBorder="1" applyAlignment="1">
      <alignment horizontal="center" vertical="center" wrapText="1"/>
    </xf>
    <xf numFmtId="0" fontId="0" fillId="8" borderId="2" xfId="0" applyFill="1" applyBorder="1" applyAlignment="1">
      <alignment horizontal="center"/>
    </xf>
    <xf numFmtId="0" fontId="0" fillId="8" borderId="3" xfId="0" applyFill="1" applyBorder="1" applyAlignment="1">
      <alignment horizontal="center"/>
    </xf>
    <xf numFmtId="0" fontId="0" fillId="8" borderId="2" xfId="0" applyFill="1" applyBorder="1"/>
    <xf numFmtId="0" fontId="0" fillId="8" borderId="3" xfId="0" applyFill="1" applyBorder="1"/>
    <xf numFmtId="0" fontId="4" fillId="4" borderId="5" xfId="0" applyFont="1" applyFill="1" applyBorder="1" applyAlignment="1">
      <alignment horizontal="center" vertical="center"/>
    </xf>
    <xf numFmtId="0" fontId="7" fillId="6" borderId="11" xfId="0" applyFont="1" applyFill="1" applyBorder="1" applyAlignment="1">
      <alignment horizontal="left" vertical="center" wrapText="1"/>
    </xf>
    <xf numFmtId="0" fontId="7" fillId="6" borderId="0" xfId="0" applyFont="1" applyFill="1" applyAlignment="1">
      <alignment horizontal="left" vertical="center" wrapText="1"/>
    </xf>
    <xf numFmtId="49" fontId="20" fillId="6" borderId="5" xfId="0" applyNumberFormat="1" applyFont="1" applyFill="1" applyBorder="1" applyAlignment="1" applyProtection="1">
      <alignment horizontal="left" vertical="top" wrapText="1"/>
      <protection locked="0"/>
    </xf>
    <xf numFmtId="49" fontId="0" fillId="6" borderId="5" xfId="0" applyNumberFormat="1" applyFill="1" applyBorder="1" applyAlignment="1" applyProtection="1">
      <alignment horizontal="left" vertical="top" wrapText="1"/>
      <protection locked="0"/>
    </xf>
    <xf numFmtId="49" fontId="5" fillId="6" borderId="5" xfId="0" applyNumberFormat="1" applyFont="1" applyFill="1" applyBorder="1" applyAlignment="1" applyProtection="1">
      <alignment horizontal="center" vertical="top" wrapText="1"/>
      <protection locked="0"/>
    </xf>
    <xf numFmtId="49" fontId="5" fillId="6" borderId="5" xfId="0" applyNumberFormat="1" applyFont="1" applyFill="1" applyBorder="1" applyAlignment="1" applyProtection="1">
      <alignment horizontal="left" vertical="top" wrapText="1"/>
      <protection locked="0"/>
    </xf>
    <xf numFmtId="0" fontId="4" fillId="8" borderId="4" xfId="3" applyFont="1" applyFill="1" applyBorder="1" applyAlignment="1">
      <alignment horizontal="center" vertical="center" wrapText="1"/>
    </xf>
    <xf numFmtId="0" fontId="0" fillId="8" borderId="3" xfId="0" applyFill="1" applyBorder="1" applyAlignment="1">
      <alignment horizontal="center" vertical="center" wrapText="1"/>
    </xf>
    <xf numFmtId="0" fontId="4" fillId="8" borderId="2" xfId="3" applyFont="1" applyFill="1" applyBorder="1" applyAlignment="1">
      <alignment horizontal="center" vertical="center" wrapText="1"/>
    </xf>
    <xf numFmtId="0" fontId="7" fillId="6" borderId="4" xfId="0" applyFont="1" applyFill="1" applyBorder="1" applyAlignment="1">
      <alignment vertical="center" wrapText="1"/>
    </xf>
    <xf numFmtId="0" fontId="0" fillId="6" borderId="2" xfId="0" applyFill="1" applyBorder="1"/>
    <xf numFmtId="0" fontId="0" fillId="0" borderId="3" xfId="0" applyBorder="1"/>
    <xf numFmtId="0" fontId="16" fillId="6" borderId="4" xfId="0" applyFont="1" applyFill="1" applyBorder="1" applyAlignment="1">
      <alignment horizontal="left" vertical="center" wrapText="1"/>
    </xf>
    <xf numFmtId="0" fontId="11" fillId="6" borderId="2" xfId="0" applyFont="1" applyFill="1" applyBorder="1" applyAlignment="1">
      <alignment horizontal="left" vertical="center" wrapText="1"/>
    </xf>
    <xf numFmtId="0" fontId="11" fillId="6" borderId="3" xfId="0" applyFont="1" applyFill="1" applyBorder="1" applyAlignment="1">
      <alignment horizontal="left" vertical="center" wrapText="1"/>
    </xf>
    <xf numFmtId="0" fontId="7" fillId="6" borderId="5" xfId="0" applyFont="1" applyFill="1" applyBorder="1" applyAlignment="1">
      <alignment horizontal="center" vertical="center" wrapText="1"/>
    </xf>
    <xf numFmtId="0" fontId="0" fillId="6" borderId="5" xfId="0" applyFill="1" applyBorder="1" applyAlignment="1">
      <alignment horizontal="center"/>
    </xf>
    <xf numFmtId="0" fontId="0" fillId="6" borderId="5" xfId="0" applyFill="1" applyBorder="1"/>
    <xf numFmtId="0" fontId="4" fillId="6" borderId="4"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0" fillId="6" borderId="3" xfId="0" applyFill="1" applyBorder="1"/>
    <xf numFmtId="49" fontId="27" fillId="6" borderId="4" xfId="0" applyNumberFormat="1" applyFont="1" applyFill="1" applyBorder="1" applyAlignment="1">
      <alignment horizontal="left" vertical="top" wrapText="1"/>
    </xf>
    <xf numFmtId="49" fontId="5" fillId="6" borderId="2" xfId="0" applyNumberFormat="1" applyFont="1" applyFill="1" applyBorder="1" applyAlignment="1">
      <alignment horizontal="left" vertical="top" wrapText="1"/>
    </xf>
    <xf numFmtId="49" fontId="5" fillId="6" borderId="3" xfId="0" applyNumberFormat="1" applyFont="1" applyFill="1" applyBorder="1" applyAlignment="1">
      <alignment horizontal="left" vertical="top" wrapText="1"/>
    </xf>
    <xf numFmtId="0" fontId="0" fillId="0" borderId="5" xfId="0" applyBorder="1"/>
    <xf numFmtId="0" fontId="4" fillId="9" borderId="5" xfId="0" applyFont="1" applyFill="1" applyBorder="1" applyAlignment="1">
      <alignment horizontal="center" vertical="center" wrapText="1"/>
    </xf>
    <xf numFmtId="0" fontId="0" fillId="0" borderId="5" xfId="0" applyBorder="1" applyAlignment="1">
      <alignment vertical="center" wrapText="1"/>
    </xf>
    <xf numFmtId="0" fontId="0" fillId="0" borderId="5" xfId="0" applyBorder="1" applyAlignment="1">
      <alignment horizontal="center" vertical="center" wrapText="1"/>
    </xf>
    <xf numFmtId="9" fontId="4" fillId="6" borderId="4" xfId="5" applyFont="1" applyFill="1" applyBorder="1" applyAlignment="1">
      <alignment horizontal="center" vertical="center" wrapText="1"/>
    </xf>
    <xf numFmtId="9" fontId="0" fillId="6" borderId="2" xfId="5" applyFont="1" applyFill="1" applyBorder="1" applyAlignment="1">
      <alignment horizontal="center" vertical="center" wrapText="1"/>
    </xf>
    <xf numFmtId="9" fontId="0" fillId="6" borderId="3" xfId="5" applyFont="1" applyFill="1" applyBorder="1" applyAlignment="1">
      <alignment horizontal="center" vertical="center" wrapText="1"/>
    </xf>
    <xf numFmtId="9" fontId="4" fillId="6" borderId="4" xfId="5" quotePrefix="1" applyFont="1" applyFill="1" applyBorder="1" applyAlignment="1">
      <alignment horizontal="center" vertical="center" wrapText="1"/>
    </xf>
    <xf numFmtId="0" fontId="7" fillId="6" borderId="5" xfId="0" applyFont="1" applyFill="1" applyBorder="1" applyAlignment="1">
      <alignment vertical="center" wrapText="1"/>
    </xf>
    <xf numFmtId="0" fontId="0" fillId="6" borderId="10" xfId="0" applyFill="1" applyBorder="1" applyAlignment="1">
      <alignment horizontal="center" vertical="center" wrapText="1"/>
    </xf>
    <xf numFmtId="0" fontId="0" fillId="0" borderId="10" xfId="0" applyBorder="1" applyAlignment="1">
      <alignment vertical="center"/>
    </xf>
    <xf numFmtId="0" fontId="0" fillId="0" borderId="8" xfId="0" applyBorder="1" applyAlignment="1">
      <alignment vertical="center"/>
    </xf>
    <xf numFmtId="0" fontId="28" fillId="6" borderId="5" xfId="0" applyFont="1" applyFill="1" applyBorder="1" applyAlignment="1">
      <alignment vertical="center" wrapText="1"/>
    </xf>
    <xf numFmtId="0" fontId="0" fillId="9" borderId="5" xfId="0" applyFill="1" applyBorder="1" applyAlignment="1">
      <alignment horizontal="left" vertical="center" wrapText="1" shrinkToFit="1"/>
    </xf>
    <xf numFmtId="0" fontId="0" fillId="0" borderId="0" xfId="0" applyFill="1"/>
  </cellXfs>
  <cellStyles count="9">
    <cellStyle name="Currency 2" xfId="4" xr:uid="{00000000-0005-0000-0000-000000000000}"/>
    <cellStyle name="Čiarka" xfId="8" builtinId="3"/>
    <cellStyle name="Dobrá" xfId="2" builtinId="26"/>
    <cellStyle name="Hypertextové prepojenie" xfId="6" builtinId="8"/>
    <cellStyle name="Neutral 2" xfId="3" xr:uid="{00000000-0005-0000-0000-000004000000}"/>
    <cellStyle name="Neutrálna" xfId="1" builtinId="28"/>
    <cellStyle name="Normálna" xfId="0" builtinId="0"/>
    <cellStyle name="Percentá" xfId="5" builtinId="5"/>
    <cellStyle name="Zvýraznenie1" xfId="7" builtinId="29"/>
  </cellStyles>
  <dxfs count="0"/>
  <tableStyles count="0" defaultTableStyle="TableStyleMedium9" defaultPivotStyle="PivotStyleLight16"/>
  <colors>
    <mruColors>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Zobraziť 1" id="{24027428-D163-4A7A-A67E-82C00A70D749}">
    <nsvFilter filterId="{00000000-0009-0000-0000-000000000000}" ref="A3:W253" tableId="0">
      <sortRules>
        <sortRule colId="3">
          <sortCondition ref="D3:D253"/>
        </sortRule>
      </sortRules>
    </nsvFilter>
  </namedSheetView>
  <namedSheetView name="Zobraziť 2" id="{AD54AD72-A3BC-4A3B-9840-48D480405809}">
    <nsvFilter filterId="{00000000-0009-0000-0000-000000000000}" ref="A3:W253" tableId="0">
      <columnFilter colId="1">
        <filter colId="1">
          <x:filters>
            <x:filter val="Accessibility, development and quality of inclusive education"/>
            <x:filter val="Education for the 21. century"/>
          </x:filters>
        </filter>
      </columnFilter>
    </nsvFilter>
  </namedSheetView>
</namedSheetViews>
</file>

<file path=xl/namedSheetViews/namedSheetView2.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Zobraziť 1" id="{F3AED50F-6B0F-4825-8152-608ADD491053}">
    <nsvFilter filterId="{00000000-0001-0000-0100-000000000000}" ref="A3:T200" tableId="0">
      <sortRules>
        <sortRule colId="1">
          <sortCondition ref="B3:B200"/>
        </sortRule>
      </sortRules>
    </nsvFilter>
  </namedSheetView>
  <namedSheetView name="Zobraziť 2" id="{BD6FBD7D-9D55-4099-8F42-82246896E8B7}">
    <nsvFilter filterId="{00000000-0001-0000-0100-000000000000}" ref="A3:T200" tableId="0">
      <sortRules>
        <sortRule colId="1">
          <sortCondition ref="B3:B200"/>
        </sortRule>
      </sortRules>
    </nsvFilter>
  </namedSheetView>
  <namedSheetView name="Zobraziť 3" id="{024BB082-18C9-47BA-BC34-AED955312CEE}">
    <nsvFilter filterId="{00000000-0001-0000-0100-000000000000}" ref="A3:T200" tableId="0">
      <columnFilter colId="1">
        <filter colId="1">
          <x:filters>
            <x:filter val="SK-C[C10]-I[I4]"/>
          </x:filters>
        </filter>
      </columnFilter>
      <sortRules>
        <sortRule colId="1">
          <sortCondition ref="B3:B200"/>
        </sortRule>
      </sortRules>
    </nsvFilter>
  </namedSheetView>
</namedSheetViews>
</file>

<file path=xl/namedSheetViews/namedSheetView3.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Zobraziť 1" id="{51A06715-6399-402A-AC50-652B420982E1}">
    <nsvFilter filterId="{00000000-0001-0000-0200-000000000000}" ref="A5:V255" tableId="0"/>
  </namedSheetView>
  <namedSheetView name="Zobraziť 2" id="{3111A274-AC0F-4E65-BC53-FCB0C45256FA}">
    <nsvFilter filterId="{00000000-0001-0000-0200-000000000000}" ref="A5:V255" tableId="0"/>
  </namedSheetView>
  <namedSheetView name="Zobraziť 3" id="{FEB85951-4681-485E-92AC-DD5B705DB762}">
    <nsvFilter filterId="{00000000-0001-0000-0200-000000000000}" ref="A5:V255" tableId="0">
      <columnFilter colId="1">
        <filter colId="1">
          <x:filters>
            <x:filter val="More efficient management and strengthening of R &amp; D &amp; I funding"/>
          </x:filters>
        </filter>
      </columnFilter>
    </nsvFilter>
  </namedSheetView>
</namedSheetView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microsoft.com/office/2019/04/relationships/namedSheetView" Target="../namedSheetViews/namedSheetView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microsoft.com/office/2019/04/relationships/namedSheetView" Target="../namedSheetViews/namedSheetView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ec.europa.eu/eurostat/statistics-explained/index.php?title=Glossary:Classification_of_the_functions_of_government_(COFOG)"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A4C6F-9D89-45BD-8CB6-B2B8C3406C39}">
  <sheetPr>
    <tabColor rgb="FFFFC000"/>
  </sheetPr>
  <dimension ref="A1:R182"/>
  <sheetViews>
    <sheetView workbookViewId="0">
      <selection activeCell="M33" sqref="M33"/>
    </sheetView>
  </sheetViews>
  <sheetFormatPr defaultRowHeight="15.5" x14ac:dyDescent="0.35"/>
  <cols>
    <col min="1" max="8" width="14.7265625" customWidth="1"/>
    <col min="9" max="9" width="53.7265625" bestFit="1" customWidth="1"/>
    <col min="10" max="11" width="14.7265625" customWidth="1"/>
    <col min="12" max="12" width="37.453125" customWidth="1"/>
    <col min="13" max="13" width="131.26953125" style="92" customWidth="1"/>
    <col min="14" max="14" width="142.26953125" style="93" customWidth="1"/>
    <col min="16" max="16" width="14.453125" bestFit="1" customWidth="1"/>
    <col min="17" max="17" width="12.7265625" bestFit="1" customWidth="1"/>
  </cols>
  <sheetData>
    <row r="1" spans="1:18" ht="29" x14ac:dyDescent="0.35">
      <c r="A1" s="87" t="s">
        <v>0</v>
      </c>
      <c r="B1" s="87" t="s">
        <v>1</v>
      </c>
      <c r="C1" s="88" t="s">
        <v>2</v>
      </c>
      <c r="D1" s="88" t="s">
        <v>3</v>
      </c>
      <c r="E1" s="88" t="s">
        <v>4</v>
      </c>
      <c r="F1" s="88" t="s">
        <v>5</v>
      </c>
      <c r="G1" s="88" t="s">
        <v>6</v>
      </c>
      <c r="H1" s="88" t="s">
        <v>7</v>
      </c>
      <c r="I1" s="88" t="s">
        <v>8</v>
      </c>
      <c r="J1" s="88" t="s">
        <v>9</v>
      </c>
      <c r="K1" s="88" t="s">
        <v>10</v>
      </c>
      <c r="L1" s="88" t="s">
        <v>11</v>
      </c>
      <c r="M1" s="89" t="s">
        <v>12</v>
      </c>
      <c r="N1" s="90" t="s">
        <v>13</v>
      </c>
      <c r="P1" t="s">
        <v>14</v>
      </c>
      <c r="Q1" t="s">
        <v>15</v>
      </c>
      <c r="R1" t="s">
        <v>16</v>
      </c>
    </row>
    <row r="2" spans="1:18" x14ac:dyDescent="0.35">
      <c r="A2" t="s">
        <v>17</v>
      </c>
      <c r="B2" t="s">
        <v>18</v>
      </c>
      <c r="C2" s="91">
        <v>0</v>
      </c>
      <c r="D2" s="91">
        <v>0</v>
      </c>
      <c r="E2" s="91">
        <v>0</v>
      </c>
      <c r="F2" t="s">
        <v>19</v>
      </c>
      <c r="G2" t="s">
        <v>19</v>
      </c>
      <c r="H2" t="s">
        <v>20</v>
      </c>
      <c r="I2" t="s">
        <v>21</v>
      </c>
      <c r="J2" t="s">
        <v>22</v>
      </c>
      <c r="K2" t="s">
        <v>23</v>
      </c>
      <c r="L2" t="s">
        <v>24</v>
      </c>
      <c r="M2" s="92" t="s">
        <v>25</v>
      </c>
      <c r="N2" s="93" t="s">
        <v>26</v>
      </c>
      <c r="P2" t="s">
        <v>27</v>
      </c>
      <c r="Q2" t="s">
        <v>28</v>
      </c>
      <c r="R2" t="s">
        <v>29</v>
      </c>
    </row>
    <row r="3" spans="1:18" x14ac:dyDescent="0.35">
      <c r="A3" t="s">
        <v>30</v>
      </c>
      <c r="B3" t="s">
        <v>31</v>
      </c>
      <c r="C3" s="91">
        <v>0.4</v>
      </c>
      <c r="D3" s="91">
        <v>0.4</v>
      </c>
      <c r="E3" s="91">
        <v>0.4</v>
      </c>
      <c r="F3" t="s">
        <v>32</v>
      </c>
      <c r="H3" t="s">
        <v>33</v>
      </c>
      <c r="I3" t="s">
        <v>34</v>
      </c>
      <c r="J3" t="s">
        <v>35</v>
      </c>
      <c r="K3" t="s">
        <v>36</v>
      </c>
      <c r="L3" t="s">
        <v>37</v>
      </c>
      <c r="M3" s="92" t="s">
        <v>38</v>
      </c>
      <c r="N3" s="93" t="s">
        <v>39</v>
      </c>
      <c r="P3" t="str">
        <f>IF(Measures!C4="Measure",Measures!D4,"")</f>
        <v/>
      </c>
      <c r="Q3" t="s">
        <v>40</v>
      </c>
      <c r="R3" t="s">
        <v>41</v>
      </c>
    </row>
    <row r="4" spans="1:18" x14ac:dyDescent="0.35">
      <c r="C4" s="91">
        <v>1</v>
      </c>
      <c r="D4" s="91">
        <v>1</v>
      </c>
      <c r="E4" s="91">
        <v>1</v>
      </c>
      <c r="I4" t="s">
        <v>42</v>
      </c>
      <c r="J4" t="s">
        <v>43</v>
      </c>
      <c r="L4" t="s">
        <v>44</v>
      </c>
      <c r="M4" s="92" t="s">
        <v>45</v>
      </c>
      <c r="N4" s="93" t="s">
        <v>46</v>
      </c>
      <c r="P4" t="str">
        <f>IF(Measures!C5="Measure",Measures!D5,"")</f>
        <v/>
      </c>
      <c r="R4" t="s">
        <v>47</v>
      </c>
    </row>
    <row r="5" spans="1:18" x14ac:dyDescent="0.35">
      <c r="C5" t="s">
        <v>27</v>
      </c>
      <c r="D5" t="s">
        <v>27</v>
      </c>
      <c r="E5" t="s">
        <v>27</v>
      </c>
      <c r="I5" t="s">
        <v>48</v>
      </c>
      <c r="J5" t="s">
        <v>49</v>
      </c>
      <c r="L5" t="s">
        <v>50</v>
      </c>
      <c r="M5" s="92" t="s">
        <v>51</v>
      </c>
      <c r="N5" s="93" t="s">
        <v>52</v>
      </c>
      <c r="P5" t="str">
        <f>IF(Measures!C6="Measure",Measures!D6,"")</f>
        <v>SK-C[C1]-I[I1]</v>
      </c>
      <c r="R5" t="s">
        <v>53</v>
      </c>
    </row>
    <row r="6" spans="1:18" x14ac:dyDescent="0.35">
      <c r="I6" t="s">
        <v>54</v>
      </c>
      <c r="L6" t="s">
        <v>55</v>
      </c>
      <c r="M6" s="92" t="s">
        <v>56</v>
      </c>
      <c r="N6" s="93" t="s">
        <v>57</v>
      </c>
      <c r="P6" t="str">
        <f>IF(Measures!C7="Measure",Measures!D7,"")</f>
        <v/>
      </c>
    </row>
    <row r="7" spans="1:18" x14ac:dyDescent="0.35">
      <c r="I7" t="s">
        <v>58</v>
      </c>
      <c r="L7" t="s">
        <v>59</v>
      </c>
      <c r="M7" s="92" t="s">
        <v>60</v>
      </c>
      <c r="N7" s="93" t="s">
        <v>61</v>
      </c>
      <c r="P7" t="str">
        <f>IF(Measures!C8="Measure",Measures!D8,"")</f>
        <v/>
      </c>
    </row>
    <row r="8" spans="1:18" x14ac:dyDescent="0.35">
      <c r="L8" t="s">
        <v>62</v>
      </c>
      <c r="M8" s="92" t="s">
        <v>63</v>
      </c>
      <c r="N8" s="93" t="s">
        <v>64</v>
      </c>
      <c r="P8" t="str">
        <f>IF(Measures!C11="Measure",Measures!D11,"")</f>
        <v>SK-C[C1]-I[I2]</v>
      </c>
    </row>
    <row r="9" spans="1:18" x14ac:dyDescent="0.35">
      <c r="L9" t="s">
        <v>65</v>
      </c>
      <c r="M9" s="92" t="s">
        <v>66</v>
      </c>
      <c r="N9" s="93" t="s">
        <v>67</v>
      </c>
      <c r="P9" t="str">
        <f>IF(Measures!C12="Measure",Measures!D12,"")</f>
        <v/>
      </c>
    </row>
    <row r="10" spans="1:18" x14ac:dyDescent="0.35">
      <c r="L10" t="s">
        <v>68</v>
      </c>
      <c r="M10" s="92" t="s">
        <v>69</v>
      </c>
      <c r="N10" s="93" t="s">
        <v>70</v>
      </c>
      <c r="P10" t="str">
        <f>IF(Measures!C13="Measure",Measures!D13,"")</f>
        <v/>
      </c>
    </row>
    <row r="11" spans="1:18" x14ac:dyDescent="0.35">
      <c r="L11" t="s">
        <v>71</v>
      </c>
      <c r="M11" s="92" t="s">
        <v>72</v>
      </c>
      <c r="N11" s="93" t="s">
        <v>73</v>
      </c>
      <c r="P11" t="str">
        <f>IF(Measures!C14="Measure",Measures!D14,"")</f>
        <v/>
      </c>
    </row>
    <row r="12" spans="1:18" x14ac:dyDescent="0.35">
      <c r="L12" t="s">
        <v>74</v>
      </c>
      <c r="M12" s="92" t="s">
        <v>75</v>
      </c>
      <c r="N12" s="93" t="s">
        <v>76</v>
      </c>
      <c r="P12" t="str">
        <f>IF(Measures!C15="Measure",Measures!D15,"")</f>
        <v/>
      </c>
    </row>
    <row r="13" spans="1:18" x14ac:dyDescent="0.35">
      <c r="L13" t="s">
        <v>77</v>
      </c>
      <c r="M13" s="92" t="s">
        <v>78</v>
      </c>
      <c r="N13" s="93" t="s">
        <v>79</v>
      </c>
      <c r="P13" t="str">
        <f>IF(Measures!C16="Measure",Measures!D16,"")</f>
        <v>SK-C[C1]-I[I3]</v>
      </c>
    </row>
    <row r="14" spans="1:18" x14ac:dyDescent="0.35">
      <c r="L14" t="s">
        <v>80</v>
      </c>
      <c r="M14" s="92" t="s">
        <v>81</v>
      </c>
      <c r="N14" s="93" t="s">
        <v>82</v>
      </c>
      <c r="P14" t="str">
        <f>IF(Measures!C17="Measure",Measures!D17,"")</f>
        <v>SK-C[C1]-R[R1]</v>
      </c>
    </row>
    <row r="15" spans="1:18" x14ac:dyDescent="0.35">
      <c r="L15" t="s">
        <v>83</v>
      </c>
      <c r="M15" s="92" t="s">
        <v>84</v>
      </c>
      <c r="N15" s="93" t="s">
        <v>85</v>
      </c>
      <c r="P15" t="str">
        <f>IF(Measures!C18="Measure",Measures!D18,"")</f>
        <v>SK-C[C1]-R[R2]</v>
      </c>
    </row>
    <row r="16" spans="1:18" x14ac:dyDescent="0.35">
      <c r="L16" t="s">
        <v>86</v>
      </c>
      <c r="M16" s="92" t="s">
        <v>87</v>
      </c>
      <c r="N16" s="93" t="s">
        <v>88</v>
      </c>
      <c r="P16" t="str">
        <f>IF(Measures!C19="Measure",Measures!D19,"")</f>
        <v>SK-C[C10]-I[I1]</v>
      </c>
    </row>
    <row r="17" spans="12:16" x14ac:dyDescent="0.35">
      <c r="L17" t="s">
        <v>89</v>
      </c>
      <c r="M17" s="92" t="s">
        <v>90</v>
      </c>
      <c r="N17" s="93" t="s">
        <v>91</v>
      </c>
      <c r="P17" t="str">
        <f>IF(Measures!C20="Measure",Measures!D20,"")</f>
        <v>SK-C[C10]-I[I2]</v>
      </c>
    </row>
    <row r="18" spans="12:16" x14ac:dyDescent="0.35">
      <c r="L18" t="s">
        <v>92</v>
      </c>
      <c r="M18" s="92" t="s">
        <v>93</v>
      </c>
      <c r="N18" s="93" t="s">
        <v>94</v>
      </c>
      <c r="P18" t="str">
        <f>IF(Measures!C21="Measure",Measures!D21,"")</f>
        <v>SK-C[C10]-I[I3]</v>
      </c>
    </row>
    <row r="19" spans="12:16" x14ac:dyDescent="0.35">
      <c r="L19" t="s">
        <v>95</v>
      </c>
      <c r="M19" s="92" t="s">
        <v>96</v>
      </c>
      <c r="N19" s="93" t="s">
        <v>97</v>
      </c>
      <c r="P19" t="str">
        <f>IF(Measures!C22="Measure",Measures!D22,"")</f>
        <v>SK-C[C10]-I[I4]</v>
      </c>
    </row>
    <row r="20" spans="12:16" x14ac:dyDescent="0.35">
      <c r="L20" t="s">
        <v>98</v>
      </c>
      <c r="M20" s="92" t="s">
        <v>99</v>
      </c>
      <c r="N20" s="93" t="s">
        <v>100</v>
      </c>
      <c r="P20" t="str">
        <f>IF(Measures!C23="Measure",Measures!D23,"")</f>
        <v>SK-C[C10]-R[R1]</v>
      </c>
    </row>
    <row r="21" spans="12:16" x14ac:dyDescent="0.35">
      <c r="L21" t="s">
        <v>101</v>
      </c>
      <c r="M21" s="92" t="s">
        <v>102</v>
      </c>
      <c r="N21" s="93" t="s">
        <v>103</v>
      </c>
      <c r="P21" t="str">
        <f>IF(Measures!C24="Measure",Measures!D24,"")</f>
        <v>SK-C[C10]-R[R2]</v>
      </c>
    </row>
    <row r="22" spans="12:16" x14ac:dyDescent="0.35">
      <c r="L22" t="s">
        <v>104</v>
      </c>
      <c r="M22" s="92" t="s">
        <v>105</v>
      </c>
      <c r="N22" s="93" t="s">
        <v>106</v>
      </c>
      <c r="P22" t="str">
        <f>IF(Measures!C25="Measure",Measures!D25,"")</f>
        <v>SK-C[C11]-I[I1]</v>
      </c>
    </row>
    <row r="23" spans="12:16" x14ac:dyDescent="0.35">
      <c r="L23" t="s">
        <v>107</v>
      </c>
      <c r="M23" s="92" t="s">
        <v>108</v>
      </c>
      <c r="N23" s="93" t="s">
        <v>109</v>
      </c>
      <c r="P23" t="str">
        <f>IF(Measures!C26="Measure",Measures!D26,"")</f>
        <v/>
      </c>
    </row>
    <row r="24" spans="12:16" x14ac:dyDescent="0.35">
      <c r="L24" t="s">
        <v>110</v>
      </c>
      <c r="M24" s="92" t="s">
        <v>111</v>
      </c>
      <c r="N24" s="93" t="s">
        <v>112</v>
      </c>
      <c r="P24" t="str">
        <f>IF(Measures!C27="Measure",Measures!D27,"")</f>
        <v/>
      </c>
    </row>
    <row r="25" spans="12:16" x14ac:dyDescent="0.35">
      <c r="L25" t="s">
        <v>113</v>
      </c>
      <c r="M25" s="92" t="s">
        <v>114</v>
      </c>
      <c r="N25" s="93" t="s">
        <v>115</v>
      </c>
      <c r="P25" t="str">
        <f>IF(Measures!C28="Measure",Measures!D28,"")</f>
        <v/>
      </c>
    </row>
    <row r="26" spans="12:16" x14ac:dyDescent="0.35">
      <c r="L26" t="s">
        <v>116</v>
      </c>
      <c r="M26" s="92" t="s">
        <v>117</v>
      </c>
      <c r="N26" s="93" t="s">
        <v>118</v>
      </c>
      <c r="P26" t="str">
        <f>IF(Measures!C29="Measure",Measures!D29,"")</f>
        <v/>
      </c>
    </row>
    <row r="27" spans="12:16" x14ac:dyDescent="0.35">
      <c r="L27" t="s">
        <v>119</v>
      </c>
      <c r="M27" s="92" t="s">
        <v>120</v>
      </c>
      <c r="N27" s="93" t="s">
        <v>121</v>
      </c>
      <c r="P27" t="str">
        <f>IF(Measures!C30="Measure",Measures!D30,"")</f>
        <v/>
      </c>
    </row>
    <row r="28" spans="12:16" x14ac:dyDescent="0.35">
      <c r="L28" t="s">
        <v>122</v>
      </c>
      <c r="M28" s="92" t="s">
        <v>123</v>
      </c>
      <c r="N28" s="93" t="s">
        <v>124</v>
      </c>
      <c r="P28" t="str">
        <f>IF(Measures!C31="Measure",Measures!D31,"")</f>
        <v>SK-C[C11]-I[I2]</v>
      </c>
    </row>
    <row r="29" spans="12:16" x14ac:dyDescent="0.35">
      <c r="L29" t="s">
        <v>125</v>
      </c>
      <c r="M29" s="92" t="s">
        <v>126</v>
      </c>
      <c r="N29" s="93" t="s">
        <v>127</v>
      </c>
      <c r="P29" t="str">
        <f>IF(Measures!C32="Measure",Measures!D32,"")</f>
        <v>SK-C[C11]-I[I3]</v>
      </c>
    </row>
    <row r="30" spans="12:16" x14ac:dyDescent="0.35">
      <c r="L30" t="s">
        <v>128</v>
      </c>
      <c r="M30" s="92" t="s">
        <v>129</v>
      </c>
      <c r="N30" s="93" t="s">
        <v>130</v>
      </c>
      <c r="P30" t="str">
        <f>IF(Measures!C33="Measure",Measures!D33,"")</f>
        <v/>
      </c>
    </row>
    <row r="31" spans="12:16" x14ac:dyDescent="0.35">
      <c r="L31" t="s">
        <v>131</v>
      </c>
      <c r="M31" s="92" t="s">
        <v>132</v>
      </c>
      <c r="N31" s="93" t="s">
        <v>133</v>
      </c>
      <c r="P31" t="str">
        <f>IF(Measures!C34="Measure",Measures!D34,"")</f>
        <v/>
      </c>
    </row>
    <row r="32" spans="12:16" x14ac:dyDescent="0.35">
      <c r="L32" t="s">
        <v>134</v>
      </c>
      <c r="M32" s="92" t="s">
        <v>135</v>
      </c>
      <c r="N32" s="93" t="s">
        <v>136</v>
      </c>
      <c r="P32" t="str">
        <f>IF(Measures!C35="Measure",Measures!D35,"")</f>
        <v/>
      </c>
    </row>
    <row r="33" spans="12:16" x14ac:dyDescent="0.35">
      <c r="L33" t="s">
        <v>137</v>
      </c>
      <c r="M33" s="92" t="s">
        <v>138</v>
      </c>
      <c r="N33" s="93" t="s">
        <v>139</v>
      </c>
      <c r="P33" t="str">
        <f>IF(Measures!C36="Measure",Measures!D36,"")</f>
        <v>SK-C[C11]-I[I4]</v>
      </c>
    </row>
    <row r="34" spans="12:16" x14ac:dyDescent="0.35">
      <c r="L34" t="s">
        <v>140</v>
      </c>
      <c r="M34" s="92" t="s">
        <v>141</v>
      </c>
      <c r="N34" s="93" t="s">
        <v>142</v>
      </c>
      <c r="P34" t="str">
        <f>IF(Measures!C37="Measure",Measures!D37,"")</f>
        <v>SK-C[C11]-I[I5]</v>
      </c>
    </row>
    <row r="35" spans="12:16" x14ac:dyDescent="0.35">
      <c r="L35" t="s">
        <v>143</v>
      </c>
      <c r="M35" s="92" t="s">
        <v>144</v>
      </c>
      <c r="N35" s="93" t="s">
        <v>145</v>
      </c>
      <c r="P35" t="str">
        <f>IF(Measures!C38="Measure",Measures!D38,"")</f>
        <v>SK-C[C11]-R[R1]</v>
      </c>
    </row>
    <row r="36" spans="12:16" x14ac:dyDescent="0.35">
      <c r="L36" t="s">
        <v>146</v>
      </c>
      <c r="M36" s="92" t="s">
        <v>147</v>
      </c>
      <c r="N36" s="93" t="s">
        <v>148</v>
      </c>
      <c r="P36" t="str">
        <f>IF(Measures!C39="Measure",Measures!D39,"")</f>
        <v/>
      </c>
    </row>
    <row r="37" spans="12:16" x14ac:dyDescent="0.35">
      <c r="L37" t="s">
        <v>149</v>
      </c>
      <c r="M37" s="92" t="s">
        <v>150</v>
      </c>
      <c r="N37" s="93" t="s">
        <v>151</v>
      </c>
      <c r="P37" t="str">
        <f>IF(Measures!C40="Measure",Measures!D40,"")</f>
        <v/>
      </c>
    </row>
    <row r="38" spans="12:16" x14ac:dyDescent="0.35">
      <c r="L38" t="s">
        <v>152</v>
      </c>
      <c r="M38" s="92" t="s">
        <v>153</v>
      </c>
      <c r="N38" s="93" t="s">
        <v>154</v>
      </c>
      <c r="P38" t="str">
        <f>IF(Measures!C41="Measure",Measures!D41,"")</f>
        <v>SK-C[C11]-R[R2]</v>
      </c>
    </row>
    <row r="39" spans="12:16" x14ac:dyDescent="0.35">
      <c r="L39" t="s">
        <v>155</v>
      </c>
      <c r="M39" s="92" t="s">
        <v>156</v>
      </c>
      <c r="N39" s="93" t="s">
        <v>157</v>
      </c>
      <c r="P39" t="str">
        <f>IF(Measures!C42="Measure",Measures!D42,"")</f>
        <v>SK-C[C11]-R[R3]</v>
      </c>
    </row>
    <row r="40" spans="12:16" x14ac:dyDescent="0.35">
      <c r="L40" t="s">
        <v>158</v>
      </c>
      <c r="M40" s="92" t="s">
        <v>159</v>
      </c>
      <c r="N40" s="93" t="s">
        <v>160</v>
      </c>
      <c r="P40" t="str">
        <f>IF(Measures!C43="Measure",Measures!D43,"")</f>
        <v>SK-C[C11]-R[R4]</v>
      </c>
    </row>
    <row r="41" spans="12:16" x14ac:dyDescent="0.35">
      <c r="L41" t="s">
        <v>161</v>
      </c>
      <c r="M41" s="92" t="s">
        <v>162</v>
      </c>
      <c r="N41" s="93" t="s">
        <v>163</v>
      </c>
      <c r="P41" t="str">
        <f>IF(Measures!C44="Measure",Measures!D44,"")</f>
        <v>SK-C[C11]-R[R5]</v>
      </c>
    </row>
    <row r="42" spans="12:16" x14ac:dyDescent="0.35">
      <c r="L42" t="s">
        <v>164</v>
      </c>
      <c r="M42" s="92" t="s">
        <v>165</v>
      </c>
      <c r="N42" s="93" t="s">
        <v>166</v>
      </c>
      <c r="P42" t="str">
        <f>IF(Measures!C45="Measure",Measures!D45,"")</f>
        <v>SK-C[C12]-I[I1]</v>
      </c>
    </row>
    <row r="43" spans="12:16" x14ac:dyDescent="0.35">
      <c r="L43" t="s">
        <v>167</v>
      </c>
      <c r="M43" s="92" t="s">
        <v>168</v>
      </c>
      <c r="N43" s="93" t="s">
        <v>169</v>
      </c>
      <c r="P43" t="str">
        <f>IF(Measures!C46="Measure",Measures!D46,"")</f>
        <v>SK-C[C12]-I[I2]</v>
      </c>
    </row>
    <row r="44" spans="12:16" x14ac:dyDescent="0.35">
      <c r="L44" t="s">
        <v>170</v>
      </c>
      <c r="M44" s="92" t="s">
        <v>171</v>
      </c>
      <c r="N44" s="93" t="s">
        <v>172</v>
      </c>
      <c r="P44" t="str">
        <f>IF(Measures!C47="Measure",Measures!D47,"")</f>
        <v/>
      </c>
    </row>
    <row r="45" spans="12:16" x14ac:dyDescent="0.35">
      <c r="L45" t="s">
        <v>173</v>
      </c>
      <c r="M45" s="92" t="s">
        <v>174</v>
      </c>
      <c r="N45" s="93" t="s">
        <v>175</v>
      </c>
      <c r="P45" t="str">
        <f>IF(Measures!C48="Measure",Measures!D48,"")</f>
        <v/>
      </c>
    </row>
    <row r="46" spans="12:16" x14ac:dyDescent="0.35">
      <c r="L46" t="s">
        <v>176</v>
      </c>
      <c r="M46" s="92" t="s">
        <v>177</v>
      </c>
      <c r="N46" s="93" t="s">
        <v>27</v>
      </c>
      <c r="P46" t="str">
        <f>IF(Measures!C49="Measure",Measures!D49,"")</f>
        <v/>
      </c>
    </row>
    <row r="47" spans="12:16" x14ac:dyDescent="0.35">
      <c r="L47" t="s">
        <v>178</v>
      </c>
      <c r="M47" s="92" t="s">
        <v>179</v>
      </c>
      <c r="P47" t="str">
        <f>IF(Measures!C50="Measure",Measures!D50,"")</f>
        <v>SK-C[C12]-I[I3]</v>
      </c>
    </row>
    <row r="48" spans="12:16" x14ac:dyDescent="0.35">
      <c r="L48" t="s">
        <v>180</v>
      </c>
      <c r="M48" s="92" t="s">
        <v>181</v>
      </c>
      <c r="P48" t="str">
        <f>IF(Measures!C51="Measure",Measures!D51,"")</f>
        <v>SK-C[C12]-I[I4]</v>
      </c>
    </row>
    <row r="49" spans="12:16" x14ac:dyDescent="0.35">
      <c r="L49" t="s">
        <v>182</v>
      </c>
      <c r="M49" s="92" t="s">
        <v>183</v>
      </c>
      <c r="P49" t="str">
        <f>IF(Measures!C52="Measure",Measures!D52,"")</f>
        <v>SK-C[C12]-I[I5]</v>
      </c>
    </row>
    <row r="50" spans="12:16" x14ac:dyDescent="0.35">
      <c r="L50" t="s">
        <v>184</v>
      </c>
      <c r="M50" s="92" t="s">
        <v>185</v>
      </c>
      <c r="P50" t="str">
        <f>IF(Measures!C53="Measure",Measures!D53,"")</f>
        <v/>
      </c>
    </row>
    <row r="51" spans="12:16" x14ac:dyDescent="0.35">
      <c r="L51" t="s">
        <v>186</v>
      </c>
      <c r="M51" s="92" t="s">
        <v>187</v>
      </c>
      <c r="P51" t="str">
        <f>IF(Measures!C54="Measure",Measures!D54,"")</f>
        <v/>
      </c>
    </row>
    <row r="52" spans="12:16" x14ac:dyDescent="0.35">
      <c r="L52" t="s">
        <v>188</v>
      </c>
      <c r="M52" s="92" t="s">
        <v>189</v>
      </c>
      <c r="P52" t="str">
        <f>IF(Measures!C55="Measure",Measures!D55,"")</f>
        <v/>
      </c>
    </row>
    <row r="53" spans="12:16" x14ac:dyDescent="0.35">
      <c r="L53" t="s">
        <v>190</v>
      </c>
      <c r="M53" s="92" t="s">
        <v>191</v>
      </c>
      <c r="P53" t="str">
        <f>IF(Measures!C56="Measure",Measures!D56,"")</f>
        <v>SK-C[C12]-I[I6]</v>
      </c>
    </row>
    <row r="54" spans="12:16" x14ac:dyDescent="0.35">
      <c r="L54" t="s">
        <v>192</v>
      </c>
      <c r="M54" s="92" t="s">
        <v>193</v>
      </c>
      <c r="P54" t="str">
        <f>IF(Measures!C57="Measure",Measures!D57,"")</f>
        <v/>
      </c>
    </row>
    <row r="55" spans="12:16" x14ac:dyDescent="0.35">
      <c r="L55" t="s">
        <v>194</v>
      </c>
      <c r="M55" s="92" t="s">
        <v>195</v>
      </c>
      <c r="P55" t="str">
        <f>IF(Measures!C58="Measure",Measures!D58,"")</f>
        <v/>
      </c>
    </row>
    <row r="56" spans="12:16" x14ac:dyDescent="0.35">
      <c r="L56" t="s">
        <v>196</v>
      </c>
      <c r="M56" s="92" t="s">
        <v>197</v>
      </c>
      <c r="P56" t="str">
        <f>IF(Measures!C59="Measure",Measures!D59,"")</f>
        <v/>
      </c>
    </row>
    <row r="57" spans="12:16" x14ac:dyDescent="0.35">
      <c r="L57" t="s">
        <v>198</v>
      </c>
      <c r="M57" s="92" t="s">
        <v>199</v>
      </c>
      <c r="P57" t="str">
        <f>IF(Measures!C60="Measure",Measures!D60,"")</f>
        <v>SK-C[C12]-I[I7]</v>
      </c>
    </row>
    <row r="58" spans="12:16" x14ac:dyDescent="0.35">
      <c r="L58" t="s">
        <v>200</v>
      </c>
      <c r="M58" s="92" t="s">
        <v>201</v>
      </c>
      <c r="P58" t="str">
        <f>IF(Measures!C61="Measure",Measures!D61,"")</f>
        <v/>
      </c>
    </row>
    <row r="59" spans="12:16" x14ac:dyDescent="0.35">
      <c r="L59" t="s">
        <v>202</v>
      </c>
      <c r="M59" s="92" t="s">
        <v>203</v>
      </c>
      <c r="P59" t="str">
        <f>IF(Measures!C62="Measure",Measures!D62,"")</f>
        <v/>
      </c>
    </row>
    <row r="60" spans="12:16" x14ac:dyDescent="0.35">
      <c r="L60" t="s">
        <v>204</v>
      </c>
      <c r="M60" s="92" t="s">
        <v>205</v>
      </c>
      <c r="P60" t="str">
        <f>IF(Measures!C63="Measure",Measures!D63,"")</f>
        <v>SK-C[C12]-I[I8]</v>
      </c>
    </row>
    <row r="61" spans="12:16" x14ac:dyDescent="0.35">
      <c r="L61" t="s">
        <v>206</v>
      </c>
      <c r="M61" s="92" t="s">
        <v>207</v>
      </c>
      <c r="P61" t="str">
        <f>IF(Measures!C64="Measure",Measures!D64,"")</f>
        <v/>
      </c>
    </row>
    <row r="62" spans="12:16" x14ac:dyDescent="0.35">
      <c r="L62" t="s">
        <v>208</v>
      </c>
      <c r="M62" s="92" t="s">
        <v>209</v>
      </c>
      <c r="P62" t="str">
        <f>IF(Measures!C65="Measure",Measures!D65,"")</f>
        <v/>
      </c>
    </row>
    <row r="63" spans="12:16" x14ac:dyDescent="0.35">
      <c r="L63" t="s">
        <v>210</v>
      </c>
      <c r="M63" s="92" t="s">
        <v>211</v>
      </c>
      <c r="P63" t="str">
        <f>IF(Measures!C66="Measure",Measures!D66,"")</f>
        <v/>
      </c>
    </row>
    <row r="64" spans="12:16" x14ac:dyDescent="0.35">
      <c r="L64" t="s">
        <v>212</v>
      </c>
      <c r="M64" s="92" t="s">
        <v>213</v>
      </c>
      <c r="P64" t="str">
        <f>IF(Measures!C67="Measure",Measures!D67,"")</f>
        <v/>
      </c>
    </row>
    <row r="65" spans="12:16" x14ac:dyDescent="0.35">
      <c r="L65" t="s">
        <v>214</v>
      </c>
      <c r="M65" s="92" t="s">
        <v>215</v>
      </c>
      <c r="P65" t="str">
        <f>IF(Measures!C68="Measure",Measures!D68,"")</f>
        <v>SK-C[C12]-R[R1]</v>
      </c>
    </row>
    <row r="66" spans="12:16" x14ac:dyDescent="0.35">
      <c r="L66" t="s">
        <v>216</v>
      </c>
      <c r="M66" s="92" t="s">
        <v>217</v>
      </c>
      <c r="P66" t="str">
        <f>IF(Measures!C69="Measure",Measures!D69,"")</f>
        <v>SK-C[C12]-R[R2]</v>
      </c>
    </row>
    <row r="67" spans="12:16" x14ac:dyDescent="0.35">
      <c r="L67" t="s">
        <v>218</v>
      </c>
      <c r="M67" s="92" t="s">
        <v>219</v>
      </c>
      <c r="P67" t="str">
        <f>IF(Measures!C70="Measure",Measures!D70,"")</f>
        <v>SK-C[C12]-R[R3]</v>
      </c>
    </row>
    <row r="68" spans="12:16" x14ac:dyDescent="0.35">
      <c r="L68" t="s">
        <v>220</v>
      </c>
      <c r="M68" s="92" t="s">
        <v>221</v>
      </c>
      <c r="P68" t="str">
        <f>IF(Measures!C71="Measure",Measures!D71,"")</f>
        <v/>
      </c>
    </row>
    <row r="69" spans="12:16" x14ac:dyDescent="0.35">
      <c r="L69" t="s">
        <v>222</v>
      </c>
      <c r="M69" s="92" t="s">
        <v>223</v>
      </c>
      <c r="P69" t="str">
        <f>IF(Measures!C72="Measure",Measures!D72,"")</f>
        <v/>
      </c>
    </row>
    <row r="70" spans="12:16" x14ac:dyDescent="0.35">
      <c r="L70" t="s">
        <v>224</v>
      </c>
      <c r="M70" s="92" t="s">
        <v>225</v>
      </c>
      <c r="P70" t="str">
        <f>IF(Measures!C73="Measure",Measures!D73,"")</f>
        <v/>
      </c>
    </row>
    <row r="71" spans="12:16" x14ac:dyDescent="0.35">
      <c r="L71" t="s">
        <v>226</v>
      </c>
      <c r="M71" s="92" t="s">
        <v>227</v>
      </c>
      <c r="P71" t="str">
        <f>IF(Measures!C74="Measure",Measures!D74,"")</f>
        <v/>
      </c>
    </row>
    <row r="72" spans="12:16" x14ac:dyDescent="0.35">
      <c r="M72" s="92" t="s">
        <v>228</v>
      </c>
      <c r="P72" t="str">
        <f>IF(Measures!C75="Measure",Measures!D75,"")</f>
        <v>SK-C[C13]-I[I1]</v>
      </c>
    </row>
    <row r="73" spans="12:16" x14ac:dyDescent="0.35">
      <c r="M73" s="92" t="s">
        <v>229</v>
      </c>
      <c r="P73" t="str">
        <f>IF(Measures!C76="Measure",Measures!D76,"")</f>
        <v/>
      </c>
    </row>
    <row r="74" spans="12:16" x14ac:dyDescent="0.35">
      <c r="M74" s="92" t="s">
        <v>230</v>
      </c>
      <c r="P74" t="str">
        <f>IF(Measures!C77="Measure",Measures!D77,"")</f>
        <v/>
      </c>
    </row>
    <row r="75" spans="12:16" x14ac:dyDescent="0.35">
      <c r="M75" s="92" t="s">
        <v>231</v>
      </c>
      <c r="P75" t="str">
        <f>IF(Measures!C78="Measure",Measures!D78,"")</f>
        <v>SK-C[C13]-I[I2]</v>
      </c>
    </row>
    <row r="76" spans="12:16" x14ac:dyDescent="0.35">
      <c r="M76" s="92" t="s">
        <v>232</v>
      </c>
      <c r="P76" t="str">
        <f>IF(Measures!C79="Measure",Measures!D79,"")</f>
        <v>SK-C[C13]-I[I3]</v>
      </c>
    </row>
    <row r="77" spans="12:16" x14ac:dyDescent="0.35">
      <c r="M77" s="92" t="s">
        <v>233</v>
      </c>
      <c r="P77" t="str">
        <f>IF(Measures!C80="Measure",Measures!D80,"")</f>
        <v>SK-C[C13]-R[R1]</v>
      </c>
    </row>
    <row r="78" spans="12:16" x14ac:dyDescent="0.35">
      <c r="M78" s="92" t="s">
        <v>234</v>
      </c>
      <c r="P78" t="str">
        <f>IF(Measures!C81="Measure",Measures!D81,"")</f>
        <v>SK-C[C13]-R[R2]</v>
      </c>
    </row>
    <row r="79" spans="12:16" x14ac:dyDescent="0.35">
      <c r="M79" s="92" t="s">
        <v>235</v>
      </c>
      <c r="P79" t="str">
        <f>IF(Measures!C82="Measure",Measures!D82,"")</f>
        <v>SK-C[C13]-R[R3]</v>
      </c>
    </row>
    <row r="80" spans="12:16" x14ac:dyDescent="0.35">
      <c r="M80" s="92" t="s">
        <v>236</v>
      </c>
      <c r="P80" t="str">
        <f>IF(Measures!C83="Measure",Measures!D83,"")</f>
        <v/>
      </c>
    </row>
    <row r="81" spans="13:16" x14ac:dyDescent="0.35">
      <c r="M81" s="92" t="s">
        <v>237</v>
      </c>
      <c r="P81" t="str">
        <f>IF(Measures!C84="Measure",Measures!D84,"")</f>
        <v/>
      </c>
    </row>
    <row r="82" spans="13:16" x14ac:dyDescent="0.35">
      <c r="M82" s="92" t="s">
        <v>238</v>
      </c>
      <c r="P82" t="str">
        <f>IF(Measures!C85="Measure",Measures!D85,"")</f>
        <v/>
      </c>
    </row>
    <row r="83" spans="13:16" x14ac:dyDescent="0.35">
      <c r="M83" s="92" t="s">
        <v>239</v>
      </c>
      <c r="P83" t="str">
        <f>IF(Measures!C86="Measure",Measures!D86,"")</f>
        <v/>
      </c>
    </row>
    <row r="84" spans="13:16" x14ac:dyDescent="0.35">
      <c r="M84" s="92" t="s">
        <v>240</v>
      </c>
      <c r="P84" t="str">
        <f>IF(Measures!C87="Measure",Measures!D87,"")</f>
        <v/>
      </c>
    </row>
    <row r="85" spans="13:16" x14ac:dyDescent="0.35">
      <c r="M85" s="92" t="s">
        <v>241</v>
      </c>
      <c r="P85" t="str">
        <f>IF(Measures!C88="Measure",Measures!D88,"")</f>
        <v>SK-C[C14]-I[I1]</v>
      </c>
    </row>
    <row r="86" spans="13:16" x14ac:dyDescent="0.35">
      <c r="M86" s="92" t="s">
        <v>242</v>
      </c>
      <c r="P86" t="str">
        <f>IF(Measures!C89="Measure",Measures!D89,"")</f>
        <v>SK-C[C14]-I[I2]</v>
      </c>
    </row>
    <row r="87" spans="13:16" x14ac:dyDescent="0.35">
      <c r="M87" s="92" t="s">
        <v>243</v>
      </c>
      <c r="P87" t="str">
        <f>IF(Measures!C90="Measure",Measures!D90,"")</f>
        <v>SK-C[C14]-R[R1]</v>
      </c>
    </row>
    <row r="88" spans="13:16" x14ac:dyDescent="0.35">
      <c r="M88" s="92" t="s">
        <v>244</v>
      </c>
      <c r="P88" t="str">
        <f>IF(Measures!C91="Measure",Measures!D91,"")</f>
        <v>SK-C[C14]-R[R2]</v>
      </c>
    </row>
    <row r="89" spans="13:16" x14ac:dyDescent="0.35">
      <c r="M89" s="92" t="s">
        <v>245</v>
      </c>
      <c r="P89" t="str">
        <f>IF(Measures!C92="Measure",Measures!D92,"")</f>
        <v>SK-C[C14]-R[R3]</v>
      </c>
    </row>
    <row r="90" spans="13:16" x14ac:dyDescent="0.35">
      <c r="M90" s="92" t="s">
        <v>246</v>
      </c>
      <c r="P90" t="str">
        <f>IF(Measures!C93="Measure",Measures!D93,"")</f>
        <v/>
      </c>
    </row>
    <row r="91" spans="13:16" x14ac:dyDescent="0.35">
      <c r="M91" s="92" t="s">
        <v>247</v>
      </c>
      <c r="P91" t="str">
        <f>IF(Measures!C94="Measure",Measures!D94,"")</f>
        <v/>
      </c>
    </row>
    <row r="92" spans="13:16" x14ac:dyDescent="0.35">
      <c r="M92" s="92" t="s">
        <v>248</v>
      </c>
      <c r="P92" t="str">
        <f>IF(Measures!C95="Measure",Measures!D95,"")</f>
        <v/>
      </c>
    </row>
    <row r="93" spans="13:16" x14ac:dyDescent="0.35">
      <c r="M93" s="92" t="s">
        <v>249</v>
      </c>
      <c r="P93" t="str">
        <f>IF(Measures!C96="Measure",Measures!D96,"")</f>
        <v/>
      </c>
    </row>
    <row r="94" spans="13:16" x14ac:dyDescent="0.35">
      <c r="M94" s="92" t="s">
        <v>250</v>
      </c>
      <c r="P94" t="str">
        <f>IF(Measures!C97="Measure",Measures!D97,"")</f>
        <v>SK-C[C15]-I[I1]</v>
      </c>
    </row>
    <row r="95" spans="13:16" x14ac:dyDescent="0.35">
      <c r="M95" s="92" t="s">
        <v>251</v>
      </c>
      <c r="P95" t="str">
        <f>IF(Measures!C98="Measure",Measures!D98,"")</f>
        <v/>
      </c>
    </row>
    <row r="96" spans="13:16" x14ac:dyDescent="0.35">
      <c r="M96" s="92" t="s">
        <v>252</v>
      </c>
      <c r="P96" t="str">
        <f>IF(Measures!C99="Measure",Measures!D99,"")</f>
        <v/>
      </c>
    </row>
    <row r="97" spans="13:16" x14ac:dyDescent="0.35">
      <c r="M97" s="92" t="s">
        <v>253</v>
      </c>
      <c r="P97" t="str">
        <f>IF(Measures!C100="Measure",Measures!D100,"")</f>
        <v/>
      </c>
    </row>
    <row r="98" spans="13:16" x14ac:dyDescent="0.35">
      <c r="M98" s="92" t="s">
        <v>254</v>
      </c>
      <c r="P98" t="str">
        <f>IF(Measures!C101="Measure",Measures!D101,"")</f>
        <v>SK-C[C15]-I[I2]</v>
      </c>
    </row>
    <row r="99" spans="13:16" x14ac:dyDescent="0.35">
      <c r="M99" s="92" t="s">
        <v>255</v>
      </c>
      <c r="P99" t="str">
        <f>IF(Measures!C102="Measure",Measures!D102,"")</f>
        <v>SK-C[C15]-R[R1]</v>
      </c>
    </row>
    <row r="100" spans="13:16" x14ac:dyDescent="0.35">
      <c r="M100" s="92" t="s">
        <v>256</v>
      </c>
      <c r="P100" t="str">
        <f>IF(Measures!C103="Measure",Measures!D103,"")</f>
        <v>SK-C[C15]-R[R2]</v>
      </c>
    </row>
    <row r="101" spans="13:16" x14ac:dyDescent="0.35">
      <c r="M101" s="92" t="s">
        <v>257</v>
      </c>
      <c r="P101" t="str">
        <f>IF(Measures!C104="Measure",Measures!D104,"")</f>
        <v/>
      </c>
    </row>
    <row r="102" spans="13:16" x14ac:dyDescent="0.35">
      <c r="M102" s="92" t="s">
        <v>258</v>
      </c>
      <c r="P102" t="str">
        <f>IF(Measures!C105="Measure",Measures!D105,"")</f>
        <v/>
      </c>
    </row>
    <row r="103" spans="13:16" x14ac:dyDescent="0.35">
      <c r="M103" s="92" t="s">
        <v>259</v>
      </c>
      <c r="P103" t="str">
        <f>IF(Measures!C106="Measure",Measures!D106,"")</f>
        <v/>
      </c>
    </row>
    <row r="104" spans="13:16" x14ac:dyDescent="0.35">
      <c r="M104" s="92" t="s">
        <v>260</v>
      </c>
      <c r="P104" t="str">
        <f>IF(Measures!C107="Measure",Measures!D107,"")</f>
        <v/>
      </c>
    </row>
    <row r="105" spans="13:16" x14ac:dyDescent="0.35">
      <c r="M105" s="92" t="s">
        <v>261</v>
      </c>
      <c r="P105" t="str">
        <f>IF(Measures!C108="Measure",Measures!D108,"")</f>
        <v/>
      </c>
    </row>
    <row r="106" spans="13:16" x14ac:dyDescent="0.35">
      <c r="M106" s="92" t="s">
        <v>262</v>
      </c>
      <c r="P106" t="str">
        <f>IF(Measures!C109="Measure",Measures!D109,"")</f>
        <v/>
      </c>
    </row>
    <row r="107" spans="13:16" x14ac:dyDescent="0.35">
      <c r="M107" s="92" t="s">
        <v>263</v>
      </c>
      <c r="P107" t="str">
        <f>IF(Measures!C110="Measure",Measures!D110,"")</f>
        <v>SK-C[C16]-I[I1]</v>
      </c>
    </row>
    <row r="108" spans="13:16" x14ac:dyDescent="0.35">
      <c r="M108" s="92" t="s">
        <v>264</v>
      </c>
      <c r="P108" t="str">
        <f>IF(Measures!C111="Measure",Measures!D111,"")</f>
        <v/>
      </c>
    </row>
    <row r="109" spans="13:16" x14ac:dyDescent="0.35">
      <c r="M109" s="92" t="s">
        <v>265</v>
      </c>
      <c r="P109" t="str">
        <f>IF(Measures!C112="Measure",Measures!D112,"")</f>
        <v/>
      </c>
    </row>
    <row r="110" spans="13:16" x14ac:dyDescent="0.35">
      <c r="M110" s="92" t="s">
        <v>266</v>
      </c>
      <c r="P110" t="str">
        <f>IF(Measures!C113="Measure",Measures!D113,"")</f>
        <v/>
      </c>
    </row>
    <row r="111" spans="13:16" x14ac:dyDescent="0.35">
      <c r="M111" s="92" t="s">
        <v>267</v>
      </c>
      <c r="P111" t="str">
        <f>IF(Measures!C114="Measure",Measures!D114,"")</f>
        <v/>
      </c>
    </row>
    <row r="112" spans="13:16" x14ac:dyDescent="0.35">
      <c r="M112" s="92" t="s">
        <v>268</v>
      </c>
      <c r="P112" t="str">
        <f>IF(Measures!C115="Measure",Measures!D115,"")</f>
        <v/>
      </c>
    </row>
    <row r="113" spans="13:16" x14ac:dyDescent="0.35">
      <c r="M113" s="92" t="s">
        <v>269</v>
      </c>
      <c r="P113" t="str">
        <f>IF(Measures!C116="Measure",Measures!D116,"")</f>
        <v/>
      </c>
    </row>
    <row r="114" spans="13:16" x14ac:dyDescent="0.35">
      <c r="M114" s="92" t="s">
        <v>270</v>
      </c>
      <c r="P114" t="str">
        <f>IF(Measures!C117="Measure",Measures!D117,"")</f>
        <v/>
      </c>
    </row>
    <row r="115" spans="13:16" x14ac:dyDescent="0.35">
      <c r="M115" s="92" t="s">
        <v>271</v>
      </c>
      <c r="P115" t="str">
        <f>IF(Measures!C118="Measure",Measures!D118,"")</f>
        <v>SK-C[C16]-I[I2]</v>
      </c>
    </row>
    <row r="116" spans="13:16" x14ac:dyDescent="0.35">
      <c r="M116" s="92" t="s">
        <v>272</v>
      </c>
      <c r="P116" t="str">
        <f>IF(Measures!C119="Measure",Measures!D119,"")</f>
        <v/>
      </c>
    </row>
    <row r="117" spans="13:16" x14ac:dyDescent="0.35">
      <c r="M117" s="92" t="s">
        <v>273</v>
      </c>
      <c r="P117" t="str">
        <f>IF(Measures!C120="Measure",Measures!D120,"")</f>
        <v/>
      </c>
    </row>
    <row r="118" spans="13:16" x14ac:dyDescent="0.35">
      <c r="M118" s="92" t="s">
        <v>274</v>
      </c>
      <c r="P118" t="str">
        <f>IF(Measures!C121="Measure",Measures!D121,"")</f>
        <v/>
      </c>
    </row>
    <row r="119" spans="13:16" x14ac:dyDescent="0.35">
      <c r="M119" s="92" t="s">
        <v>275</v>
      </c>
      <c r="P119" t="str">
        <f>IF(Measures!C122="Measure",Measures!D122,"")</f>
        <v/>
      </c>
    </row>
    <row r="120" spans="13:16" x14ac:dyDescent="0.35">
      <c r="M120" s="92" t="s">
        <v>276</v>
      </c>
      <c r="P120" t="str">
        <f>IF(Measures!C123="Measure",Measures!D123,"")</f>
        <v>SK-C[C16]-I[I3]</v>
      </c>
    </row>
    <row r="121" spans="13:16" x14ac:dyDescent="0.35">
      <c r="M121" s="92" t="s">
        <v>277</v>
      </c>
      <c r="P121" t="str">
        <f>IF(Measures!C124="Measure",Measures!D124,"")</f>
        <v/>
      </c>
    </row>
    <row r="122" spans="13:16" x14ac:dyDescent="0.35">
      <c r="M122" s="92" t="s">
        <v>278</v>
      </c>
      <c r="P122" t="str">
        <f>IF(Measures!C125="Measure",Measures!D125,"")</f>
        <v/>
      </c>
    </row>
    <row r="123" spans="13:16" x14ac:dyDescent="0.35">
      <c r="M123" s="92" t="s">
        <v>279</v>
      </c>
      <c r="P123" t="str">
        <f>IF(Measures!C126="Measure",Measures!D126,"")</f>
        <v/>
      </c>
    </row>
    <row r="124" spans="13:16" x14ac:dyDescent="0.35">
      <c r="M124" s="92" t="s">
        <v>280</v>
      </c>
      <c r="P124" t="str">
        <f>IF(Measures!C127="Measure",Measures!D127,"")</f>
        <v/>
      </c>
    </row>
    <row r="125" spans="13:16" x14ac:dyDescent="0.35">
      <c r="M125" s="92" t="s">
        <v>281</v>
      </c>
      <c r="P125" t="str">
        <f>IF(Measures!C128="Measure",Measures!D128,"")</f>
        <v/>
      </c>
    </row>
    <row r="126" spans="13:16" x14ac:dyDescent="0.35">
      <c r="M126" s="92" t="s">
        <v>282</v>
      </c>
      <c r="P126" t="str">
        <f>IF(Measures!C129="Measure",Measures!D129,"")</f>
        <v>SK-C[C16]-I[I4]</v>
      </c>
    </row>
    <row r="127" spans="13:16" x14ac:dyDescent="0.35">
      <c r="M127" s="92" t="s">
        <v>283</v>
      </c>
      <c r="P127" t="str">
        <f>IF(Measures!C130="Measure",Measures!D130,"")</f>
        <v>SK-C[C16]-R[R1]</v>
      </c>
    </row>
    <row r="128" spans="13:16" x14ac:dyDescent="0.35">
      <c r="M128" s="92" t="s">
        <v>284</v>
      </c>
      <c r="P128" t="str">
        <f>IF(Measures!C131="Measure",Measures!D131,"")</f>
        <v>SK-C[C16]-R[R2]</v>
      </c>
    </row>
    <row r="129" spans="13:16" x14ac:dyDescent="0.35">
      <c r="M129" s="92" t="s">
        <v>285</v>
      </c>
      <c r="P129" t="str">
        <f>IF(Measures!C132="Measure",Measures!D132,"")</f>
        <v>SK-C[C16]-R[R3]</v>
      </c>
    </row>
    <row r="130" spans="13:16" x14ac:dyDescent="0.35">
      <c r="M130" s="92" t="s">
        <v>286</v>
      </c>
      <c r="P130" t="str">
        <f>IF(Measures!C133="Measure",Measures!D133,"")</f>
        <v/>
      </c>
    </row>
    <row r="131" spans="13:16" x14ac:dyDescent="0.35">
      <c r="M131" s="92" t="s">
        <v>287</v>
      </c>
      <c r="P131" t="str">
        <f>IF(Measures!C134="Measure",Measures!D134,"")</f>
        <v/>
      </c>
    </row>
    <row r="132" spans="13:16" x14ac:dyDescent="0.35">
      <c r="M132" s="92" t="s">
        <v>288</v>
      </c>
      <c r="P132" t="str">
        <f>IF(Measures!C135="Measure",Measures!D135,"")</f>
        <v>SK-C[C17]-I[I1]</v>
      </c>
    </row>
    <row r="133" spans="13:16" x14ac:dyDescent="0.35">
      <c r="M133" s="92" t="s">
        <v>289</v>
      </c>
      <c r="P133" t="str">
        <f>IF(Measures!C136="Measure",Measures!D136,"")</f>
        <v/>
      </c>
    </row>
    <row r="134" spans="13:16" x14ac:dyDescent="0.35">
      <c r="M134" s="92" t="s">
        <v>290</v>
      </c>
      <c r="P134" t="str">
        <f>IF(Measures!C137="Measure",Measures!D137,"")</f>
        <v/>
      </c>
    </row>
    <row r="135" spans="13:16" x14ac:dyDescent="0.35">
      <c r="M135" s="92" t="s">
        <v>291</v>
      </c>
      <c r="P135" t="str">
        <f>IF(Measures!C138="Measure",Measures!D138,"")</f>
        <v>SK-C[C17]-I[I2]</v>
      </c>
    </row>
    <row r="136" spans="13:16" x14ac:dyDescent="0.35">
      <c r="M136" s="92" t="s">
        <v>292</v>
      </c>
      <c r="P136" t="str">
        <f>IF(Measures!C139="Measure",Measures!D139,"")</f>
        <v/>
      </c>
    </row>
    <row r="137" spans="13:16" x14ac:dyDescent="0.35">
      <c r="M137" s="92" t="s">
        <v>293</v>
      </c>
      <c r="P137" t="str">
        <f>IF(Measures!C140="Measure",Measures!D140,"")</f>
        <v/>
      </c>
    </row>
    <row r="138" spans="13:16" x14ac:dyDescent="0.35">
      <c r="M138" s="92" t="s">
        <v>294</v>
      </c>
      <c r="P138" t="str">
        <f>IF(Measures!C141="Measure",Measures!D141,"")</f>
        <v/>
      </c>
    </row>
    <row r="139" spans="13:16" x14ac:dyDescent="0.35">
      <c r="M139" s="92" t="s">
        <v>295</v>
      </c>
      <c r="P139" t="str">
        <f>IF(Measures!C142="Measure",Measures!D142,"")</f>
        <v/>
      </c>
    </row>
    <row r="140" spans="13:16" x14ac:dyDescent="0.35">
      <c r="M140" s="92" t="s">
        <v>296</v>
      </c>
      <c r="P140" t="str">
        <f>IF(Measures!C143="Measure",Measures!D143,"")</f>
        <v>SK-C[C17]-I[I3]</v>
      </c>
    </row>
    <row r="141" spans="13:16" x14ac:dyDescent="0.35">
      <c r="M141" s="92" t="s">
        <v>297</v>
      </c>
      <c r="P141" t="str">
        <f>IF(Measures!C144="Measure",Measures!D144,"")</f>
        <v/>
      </c>
    </row>
    <row r="142" spans="13:16" x14ac:dyDescent="0.35">
      <c r="M142" s="92" t="s">
        <v>298</v>
      </c>
      <c r="P142" t="str">
        <f>IF(Measures!C145="Measure",Measures!D145,"")</f>
        <v/>
      </c>
    </row>
    <row r="143" spans="13:16" x14ac:dyDescent="0.35">
      <c r="M143" s="92" t="s">
        <v>299</v>
      </c>
      <c r="P143" t="str">
        <f>IF(Measures!C146="Measure",Measures!D146,"")</f>
        <v>SK-C[C17]-I[I4]</v>
      </c>
    </row>
    <row r="144" spans="13:16" x14ac:dyDescent="0.35">
      <c r="M144" s="92" t="s">
        <v>300</v>
      </c>
      <c r="P144" t="str">
        <f>IF(Measures!C147="Measure",Measures!D147,"")</f>
        <v/>
      </c>
    </row>
    <row r="145" spans="13:16" x14ac:dyDescent="0.35">
      <c r="M145" s="92" t="s">
        <v>301</v>
      </c>
      <c r="P145" t="str">
        <f>IF(Measures!C148="Measure",Measures!D148,"")</f>
        <v/>
      </c>
    </row>
    <row r="146" spans="13:16" x14ac:dyDescent="0.35">
      <c r="M146" s="92" t="s">
        <v>302</v>
      </c>
      <c r="P146" t="str">
        <f>IF(Measures!C149="Measure",Measures!D149,"")</f>
        <v>SK-C[C17]-I[I5]</v>
      </c>
    </row>
    <row r="147" spans="13:16" x14ac:dyDescent="0.35">
      <c r="M147" s="92" t="s">
        <v>303</v>
      </c>
      <c r="P147" t="str">
        <f>IF(Measures!C150="Measure",Measures!D150,"")</f>
        <v/>
      </c>
    </row>
    <row r="148" spans="13:16" x14ac:dyDescent="0.35">
      <c r="M148" s="92" t="s">
        <v>304</v>
      </c>
      <c r="P148" t="str">
        <f>IF(Measures!C151="Measure",Measures!D151,"")</f>
        <v/>
      </c>
    </row>
    <row r="149" spans="13:16" x14ac:dyDescent="0.35">
      <c r="M149" s="92" t="s">
        <v>305</v>
      </c>
      <c r="P149" t="str">
        <f>IF(Measures!C152="Measure",Measures!D152,"")</f>
        <v/>
      </c>
    </row>
    <row r="150" spans="13:16" x14ac:dyDescent="0.35">
      <c r="M150" s="92" t="s">
        <v>306</v>
      </c>
      <c r="P150" t="str">
        <f>IF(Measures!C153="Measure",Measures!D153,"")</f>
        <v/>
      </c>
    </row>
    <row r="151" spans="13:16" x14ac:dyDescent="0.35">
      <c r="M151" s="92" t="s">
        <v>307</v>
      </c>
      <c r="P151" t="str">
        <f>IF(Measures!C154="Measure",Measures!D154,"")</f>
        <v>SK-C[C17]-I[I6]</v>
      </c>
    </row>
    <row r="152" spans="13:16" x14ac:dyDescent="0.35">
      <c r="M152" s="92" t="s">
        <v>308</v>
      </c>
    </row>
    <row r="153" spans="13:16" x14ac:dyDescent="0.35">
      <c r="M153" s="92" t="s">
        <v>309</v>
      </c>
    </row>
    <row r="154" spans="13:16" x14ac:dyDescent="0.35">
      <c r="M154" s="92" t="s">
        <v>310</v>
      </c>
    </row>
    <row r="155" spans="13:16" x14ac:dyDescent="0.35">
      <c r="M155" s="92" t="s">
        <v>311</v>
      </c>
    </row>
    <row r="156" spans="13:16" x14ac:dyDescent="0.35">
      <c r="M156" s="92" t="s">
        <v>312</v>
      </c>
    </row>
    <row r="157" spans="13:16" x14ac:dyDescent="0.35">
      <c r="M157" s="92" t="s">
        <v>313</v>
      </c>
    </row>
    <row r="158" spans="13:16" x14ac:dyDescent="0.35">
      <c r="M158" s="92" t="s">
        <v>314</v>
      </c>
    </row>
    <row r="159" spans="13:16" x14ac:dyDescent="0.35">
      <c r="M159" s="92" t="s">
        <v>315</v>
      </c>
    </row>
    <row r="160" spans="13:16" x14ac:dyDescent="0.35">
      <c r="M160" s="92" t="s">
        <v>316</v>
      </c>
    </row>
    <row r="161" spans="13:13" x14ac:dyDescent="0.35">
      <c r="M161" s="92" t="s">
        <v>317</v>
      </c>
    </row>
    <row r="162" spans="13:13" x14ac:dyDescent="0.35">
      <c r="M162" s="92" t="s">
        <v>318</v>
      </c>
    </row>
    <row r="163" spans="13:13" x14ac:dyDescent="0.35">
      <c r="M163" s="92" t="s">
        <v>319</v>
      </c>
    </row>
    <row r="164" spans="13:13" x14ac:dyDescent="0.35">
      <c r="M164" s="92" t="s">
        <v>320</v>
      </c>
    </row>
    <row r="165" spans="13:13" x14ac:dyDescent="0.35">
      <c r="M165" s="92" t="s">
        <v>321</v>
      </c>
    </row>
    <row r="166" spans="13:13" x14ac:dyDescent="0.35">
      <c r="M166" s="92" t="s">
        <v>322</v>
      </c>
    </row>
    <row r="167" spans="13:13" x14ac:dyDescent="0.35">
      <c r="M167" s="92" t="s">
        <v>323</v>
      </c>
    </row>
    <row r="168" spans="13:13" x14ac:dyDescent="0.35">
      <c r="M168" s="92" t="s">
        <v>324</v>
      </c>
    </row>
    <row r="169" spans="13:13" x14ac:dyDescent="0.35">
      <c r="M169" s="92" t="s">
        <v>325</v>
      </c>
    </row>
    <row r="170" spans="13:13" x14ac:dyDescent="0.35">
      <c r="M170" s="92" t="s">
        <v>326</v>
      </c>
    </row>
    <row r="171" spans="13:13" x14ac:dyDescent="0.35">
      <c r="M171" s="92" t="s">
        <v>327</v>
      </c>
    </row>
    <row r="172" spans="13:13" x14ac:dyDescent="0.35">
      <c r="M172" s="92" t="s">
        <v>328</v>
      </c>
    </row>
    <row r="173" spans="13:13" x14ac:dyDescent="0.35">
      <c r="M173" s="92" t="s">
        <v>329</v>
      </c>
    </row>
    <row r="174" spans="13:13" x14ac:dyDescent="0.35">
      <c r="M174" s="92" t="s">
        <v>330</v>
      </c>
    </row>
    <row r="175" spans="13:13" x14ac:dyDescent="0.35">
      <c r="M175" s="92" t="s">
        <v>331</v>
      </c>
    </row>
    <row r="176" spans="13:13" x14ac:dyDescent="0.35">
      <c r="M176" s="92" t="s">
        <v>332</v>
      </c>
    </row>
    <row r="177" spans="13:13" x14ac:dyDescent="0.35">
      <c r="M177" s="92" t="s">
        <v>333</v>
      </c>
    </row>
    <row r="178" spans="13:13" x14ac:dyDescent="0.35">
      <c r="M178" s="92" t="s">
        <v>334</v>
      </c>
    </row>
    <row r="179" spans="13:13" x14ac:dyDescent="0.35">
      <c r="M179" s="92" t="s">
        <v>335</v>
      </c>
    </row>
    <row r="180" spans="13:13" x14ac:dyDescent="0.35">
      <c r="M180" s="92" t="s">
        <v>336</v>
      </c>
    </row>
    <row r="181" spans="13:13" x14ac:dyDescent="0.35">
      <c r="M181" s="92" t="s">
        <v>337</v>
      </c>
    </row>
    <row r="182" spans="13:13" x14ac:dyDescent="0.35">
      <c r="M182" s="92" t="s">
        <v>27</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0C673-04BC-4BC1-8A61-9F3162C47FA5}">
  <sheetPr>
    <tabColor rgb="FFFFC000"/>
    <pageSetUpPr fitToPage="1"/>
  </sheetPr>
  <dimension ref="A1:D126"/>
  <sheetViews>
    <sheetView zoomScale="80" zoomScaleNormal="80" workbookViewId="0">
      <selection sqref="A1:D21"/>
    </sheetView>
  </sheetViews>
  <sheetFormatPr defaultRowHeight="14.5" x14ac:dyDescent="0.35"/>
  <cols>
    <col min="1" max="1" width="21.453125" customWidth="1"/>
    <col min="2" max="2" width="58.26953125" style="6" customWidth="1"/>
    <col min="3" max="3" width="58.26953125" customWidth="1"/>
    <col min="4" max="4" width="24.1796875" style="6" customWidth="1"/>
  </cols>
  <sheetData>
    <row r="1" spans="1:4" ht="170.5" customHeight="1" x14ac:dyDescent="0.35">
      <c r="A1" s="133" t="s">
        <v>338</v>
      </c>
      <c r="B1" s="134"/>
      <c r="C1" s="134"/>
      <c r="D1" s="135"/>
    </row>
    <row r="2" spans="1:4" ht="127.5" customHeight="1" x14ac:dyDescent="0.35">
      <c r="A2" s="98" t="s">
        <v>339</v>
      </c>
      <c r="B2" s="97" t="s">
        <v>340</v>
      </c>
      <c r="C2" s="95" t="s">
        <v>341</v>
      </c>
      <c r="D2" s="94" t="s">
        <v>342</v>
      </c>
    </row>
    <row r="3" spans="1:4" ht="43.5" x14ac:dyDescent="0.35">
      <c r="A3" s="23" t="s">
        <v>343</v>
      </c>
      <c r="B3" s="20" t="s">
        <v>344</v>
      </c>
      <c r="C3" s="20" t="s">
        <v>345</v>
      </c>
      <c r="D3" s="20" t="s">
        <v>346</v>
      </c>
    </row>
    <row r="4" spans="1:4" x14ac:dyDescent="0.35">
      <c r="A4" s="12" t="s">
        <v>41</v>
      </c>
      <c r="B4" s="96" t="s">
        <v>347</v>
      </c>
      <c r="D4" s="6" t="s">
        <v>348</v>
      </c>
    </row>
    <row r="5" spans="1:4" x14ac:dyDescent="0.35">
      <c r="A5" s="12" t="s">
        <v>41</v>
      </c>
      <c r="B5" s="96" t="s">
        <v>349</v>
      </c>
      <c r="D5" s="6" t="s">
        <v>350</v>
      </c>
    </row>
    <row r="6" spans="1:4" x14ac:dyDescent="0.35">
      <c r="A6" s="12" t="s">
        <v>41</v>
      </c>
      <c r="B6" s="96" t="s">
        <v>351</v>
      </c>
      <c r="D6" s="6" t="s">
        <v>352</v>
      </c>
    </row>
    <row r="7" spans="1:4" x14ac:dyDescent="0.35">
      <c r="A7" s="12" t="s">
        <v>41</v>
      </c>
      <c r="B7" s="96" t="s">
        <v>353</v>
      </c>
      <c r="D7" s="6" t="s">
        <v>354</v>
      </c>
    </row>
    <row r="8" spans="1:4" x14ac:dyDescent="0.35">
      <c r="A8" s="12" t="s">
        <v>41</v>
      </c>
      <c r="B8" s="96" t="s">
        <v>355</v>
      </c>
      <c r="D8" s="6" t="s">
        <v>356</v>
      </c>
    </row>
    <row r="9" spans="1:4" x14ac:dyDescent="0.35">
      <c r="A9" s="12" t="s">
        <v>41</v>
      </c>
      <c r="B9" s="96" t="s">
        <v>357</v>
      </c>
      <c r="D9" s="6" t="s">
        <v>358</v>
      </c>
    </row>
    <row r="10" spans="1:4" x14ac:dyDescent="0.35">
      <c r="A10" s="12" t="s">
        <v>41</v>
      </c>
      <c r="B10" s="96" t="s">
        <v>359</v>
      </c>
      <c r="D10" s="6" t="s">
        <v>360</v>
      </c>
    </row>
    <row r="11" spans="1:4" x14ac:dyDescent="0.35">
      <c r="A11" s="12" t="s">
        <v>41</v>
      </c>
      <c r="B11" s="96" t="s">
        <v>361</v>
      </c>
      <c r="D11" s="6" t="s">
        <v>362</v>
      </c>
    </row>
    <row r="12" spans="1:4" x14ac:dyDescent="0.35">
      <c r="A12" s="12" t="s">
        <v>41</v>
      </c>
      <c r="B12" s="96" t="s">
        <v>363</v>
      </c>
      <c r="D12" s="6" t="s">
        <v>364</v>
      </c>
    </row>
    <row r="13" spans="1:4" x14ac:dyDescent="0.35">
      <c r="A13" s="12" t="s">
        <v>41</v>
      </c>
      <c r="B13" s="96" t="s">
        <v>365</v>
      </c>
      <c r="D13" s="6" t="s">
        <v>366</v>
      </c>
    </row>
    <row r="14" spans="1:4" x14ac:dyDescent="0.35">
      <c r="A14" s="12" t="s">
        <v>41</v>
      </c>
      <c r="B14" s="96" t="s">
        <v>367</v>
      </c>
      <c r="D14" s="6" t="s">
        <v>368</v>
      </c>
    </row>
    <row r="15" spans="1:4" x14ac:dyDescent="0.35">
      <c r="A15" s="12" t="s">
        <v>41</v>
      </c>
      <c r="B15" s="96" t="s">
        <v>369</v>
      </c>
      <c r="D15" s="6" t="s">
        <v>370</v>
      </c>
    </row>
    <row r="16" spans="1:4" x14ac:dyDescent="0.35">
      <c r="A16" s="12" t="s">
        <v>41</v>
      </c>
      <c r="B16" s="96" t="s">
        <v>371</v>
      </c>
      <c r="D16" s="6" t="s">
        <v>372</v>
      </c>
    </row>
    <row r="17" spans="1:4" x14ac:dyDescent="0.35">
      <c r="A17" s="12" t="s">
        <v>41</v>
      </c>
      <c r="B17" s="96" t="s">
        <v>373</v>
      </c>
      <c r="D17" s="6" t="s">
        <v>374</v>
      </c>
    </row>
    <row r="18" spans="1:4" x14ac:dyDescent="0.35">
      <c r="A18" s="12" t="s">
        <v>41</v>
      </c>
      <c r="B18" s="96" t="s">
        <v>375</v>
      </c>
      <c r="D18" s="6" t="s">
        <v>376</v>
      </c>
    </row>
    <row r="19" spans="1:4" ht="29" x14ac:dyDescent="0.35">
      <c r="A19" s="12" t="s">
        <v>41</v>
      </c>
      <c r="B19" s="96" t="s">
        <v>377</v>
      </c>
      <c r="D19" s="6" t="s">
        <v>378</v>
      </c>
    </row>
    <row r="20" spans="1:4" ht="29" x14ac:dyDescent="0.35">
      <c r="A20" s="12" t="s">
        <v>41</v>
      </c>
      <c r="B20" s="96" t="s">
        <v>379</v>
      </c>
      <c r="D20" s="6" t="s">
        <v>380</v>
      </c>
    </row>
    <row r="21" spans="1:4" x14ac:dyDescent="0.35">
      <c r="A21" s="12" t="s">
        <v>47</v>
      </c>
      <c r="B21" s="96" t="s">
        <v>381</v>
      </c>
      <c r="D21" s="6" t="s">
        <v>382</v>
      </c>
    </row>
    <row r="22" spans="1:4" x14ac:dyDescent="0.35">
      <c r="A22" s="12" t="s">
        <v>29</v>
      </c>
      <c r="B22"/>
      <c r="D22"/>
    </row>
    <row r="23" spans="1:4" x14ac:dyDescent="0.35">
      <c r="B23"/>
      <c r="D23"/>
    </row>
    <row r="24" spans="1:4" x14ac:dyDescent="0.35">
      <c r="B24"/>
      <c r="D24"/>
    </row>
    <row r="25" spans="1:4" x14ac:dyDescent="0.35">
      <c r="B25"/>
      <c r="D25"/>
    </row>
    <row r="26" spans="1:4" x14ac:dyDescent="0.35">
      <c r="B26"/>
      <c r="D26"/>
    </row>
    <row r="27" spans="1:4" x14ac:dyDescent="0.35">
      <c r="B27"/>
      <c r="D27"/>
    </row>
    <row r="28" spans="1:4" x14ac:dyDescent="0.35">
      <c r="B28"/>
      <c r="D28"/>
    </row>
    <row r="29" spans="1:4" x14ac:dyDescent="0.35">
      <c r="B29"/>
      <c r="D29"/>
    </row>
    <row r="30" spans="1:4" x14ac:dyDescent="0.35">
      <c r="B30"/>
      <c r="D30"/>
    </row>
    <row r="31" spans="1:4" x14ac:dyDescent="0.35">
      <c r="B31"/>
      <c r="D31"/>
    </row>
    <row r="32" spans="1:4" x14ac:dyDescent="0.35">
      <c r="B32"/>
      <c r="D32"/>
    </row>
    <row r="33" spans="2:4" x14ac:dyDescent="0.35">
      <c r="B33"/>
      <c r="D33"/>
    </row>
    <row r="34" spans="2:4" x14ac:dyDescent="0.35">
      <c r="B34"/>
      <c r="D34"/>
    </row>
    <row r="35" spans="2:4" x14ac:dyDescent="0.35">
      <c r="B35"/>
      <c r="D35"/>
    </row>
    <row r="36" spans="2:4" x14ac:dyDescent="0.35">
      <c r="B36"/>
      <c r="D36"/>
    </row>
    <row r="37" spans="2:4" x14ac:dyDescent="0.35">
      <c r="B37"/>
      <c r="D37"/>
    </row>
    <row r="38" spans="2:4" x14ac:dyDescent="0.35">
      <c r="B38"/>
      <c r="D38"/>
    </row>
    <row r="39" spans="2:4" x14ac:dyDescent="0.35">
      <c r="B39"/>
      <c r="D39"/>
    </row>
    <row r="40" spans="2:4" x14ac:dyDescent="0.35">
      <c r="B40"/>
      <c r="D40"/>
    </row>
    <row r="41" spans="2:4" x14ac:dyDescent="0.35">
      <c r="B41"/>
      <c r="D41"/>
    </row>
    <row r="42" spans="2:4" x14ac:dyDescent="0.35">
      <c r="B42"/>
      <c r="D42"/>
    </row>
    <row r="43" spans="2:4" x14ac:dyDescent="0.35">
      <c r="B43"/>
      <c r="D43"/>
    </row>
    <row r="44" spans="2:4" x14ac:dyDescent="0.35">
      <c r="B44"/>
      <c r="D44"/>
    </row>
    <row r="45" spans="2:4" x14ac:dyDescent="0.35">
      <c r="B45"/>
      <c r="D45"/>
    </row>
    <row r="46" spans="2:4" x14ac:dyDescent="0.35">
      <c r="B46"/>
      <c r="D46"/>
    </row>
    <row r="47" spans="2:4" x14ac:dyDescent="0.35">
      <c r="B47"/>
      <c r="D47"/>
    </row>
    <row r="48" spans="2:4" x14ac:dyDescent="0.35">
      <c r="B48"/>
      <c r="D48"/>
    </row>
    <row r="49" spans="2:4" x14ac:dyDescent="0.35">
      <c r="B49"/>
      <c r="D49"/>
    </row>
    <row r="50" spans="2:4" x14ac:dyDescent="0.35">
      <c r="B50"/>
      <c r="D50"/>
    </row>
    <row r="51" spans="2:4" x14ac:dyDescent="0.35">
      <c r="B51"/>
      <c r="D51"/>
    </row>
    <row r="52" spans="2:4" x14ac:dyDescent="0.35">
      <c r="B52"/>
      <c r="D52"/>
    </row>
    <row r="53" spans="2:4" x14ac:dyDescent="0.35">
      <c r="B53"/>
      <c r="D53"/>
    </row>
    <row r="54" spans="2:4" x14ac:dyDescent="0.35">
      <c r="B54"/>
      <c r="D54"/>
    </row>
    <row r="55" spans="2:4" x14ac:dyDescent="0.35">
      <c r="B55"/>
      <c r="D55"/>
    </row>
    <row r="56" spans="2:4" x14ac:dyDescent="0.35">
      <c r="B56"/>
      <c r="D56"/>
    </row>
    <row r="57" spans="2:4" x14ac:dyDescent="0.35">
      <c r="B57"/>
      <c r="D57"/>
    </row>
    <row r="58" spans="2:4" x14ac:dyDescent="0.35">
      <c r="B58"/>
      <c r="D58"/>
    </row>
    <row r="59" spans="2:4" x14ac:dyDescent="0.35">
      <c r="B59"/>
      <c r="D59"/>
    </row>
    <row r="60" spans="2:4" x14ac:dyDescent="0.35">
      <c r="B60"/>
      <c r="D60"/>
    </row>
    <row r="61" spans="2:4" x14ac:dyDescent="0.35">
      <c r="B61"/>
      <c r="D61"/>
    </row>
    <row r="62" spans="2:4" x14ac:dyDescent="0.35">
      <c r="B62"/>
      <c r="D62"/>
    </row>
    <row r="63" spans="2:4" x14ac:dyDescent="0.35">
      <c r="B63"/>
      <c r="D63"/>
    </row>
    <row r="64" spans="2:4" x14ac:dyDescent="0.35">
      <c r="B64"/>
      <c r="D64"/>
    </row>
    <row r="65" spans="2:4" x14ac:dyDescent="0.35">
      <c r="B65"/>
      <c r="D65"/>
    </row>
    <row r="66" spans="2:4" x14ac:dyDescent="0.35">
      <c r="B66"/>
      <c r="D66"/>
    </row>
    <row r="67" spans="2:4" x14ac:dyDescent="0.35">
      <c r="B67"/>
      <c r="D67"/>
    </row>
    <row r="68" spans="2:4" x14ac:dyDescent="0.35">
      <c r="B68"/>
      <c r="D68"/>
    </row>
    <row r="69" spans="2:4" x14ac:dyDescent="0.35">
      <c r="B69"/>
      <c r="D69"/>
    </row>
    <row r="70" spans="2:4" x14ac:dyDescent="0.35">
      <c r="B70"/>
      <c r="D70"/>
    </row>
    <row r="71" spans="2:4" x14ac:dyDescent="0.35">
      <c r="B71"/>
      <c r="D71"/>
    </row>
    <row r="72" spans="2:4" x14ac:dyDescent="0.35">
      <c r="B72"/>
      <c r="D72"/>
    </row>
    <row r="73" spans="2:4" x14ac:dyDescent="0.35">
      <c r="B73"/>
      <c r="D73"/>
    </row>
    <row r="74" spans="2:4" x14ac:dyDescent="0.35">
      <c r="B74"/>
      <c r="D74"/>
    </row>
    <row r="75" spans="2:4" x14ac:dyDescent="0.35">
      <c r="B75"/>
      <c r="D75"/>
    </row>
    <row r="76" spans="2:4" x14ac:dyDescent="0.35">
      <c r="B76"/>
      <c r="D76"/>
    </row>
    <row r="77" spans="2:4" x14ac:dyDescent="0.35">
      <c r="B77"/>
      <c r="D77"/>
    </row>
    <row r="78" spans="2:4" x14ac:dyDescent="0.35">
      <c r="B78"/>
      <c r="D78"/>
    </row>
    <row r="79" spans="2:4" x14ac:dyDescent="0.35">
      <c r="B79"/>
      <c r="D79"/>
    </row>
    <row r="80" spans="2:4" x14ac:dyDescent="0.35">
      <c r="B80"/>
      <c r="D80"/>
    </row>
    <row r="81" spans="2:4" x14ac:dyDescent="0.35">
      <c r="B81"/>
      <c r="D81"/>
    </row>
    <row r="82" spans="2:4" x14ac:dyDescent="0.35">
      <c r="B82"/>
      <c r="D82"/>
    </row>
    <row r="83" spans="2:4" x14ac:dyDescent="0.35">
      <c r="B83"/>
      <c r="D83"/>
    </row>
    <row r="84" spans="2:4" x14ac:dyDescent="0.35">
      <c r="B84"/>
      <c r="D84"/>
    </row>
    <row r="85" spans="2:4" x14ac:dyDescent="0.35">
      <c r="B85"/>
      <c r="D85"/>
    </row>
    <row r="86" spans="2:4" x14ac:dyDescent="0.35">
      <c r="B86"/>
      <c r="D86"/>
    </row>
    <row r="87" spans="2:4" x14ac:dyDescent="0.35">
      <c r="B87"/>
      <c r="D87"/>
    </row>
    <row r="88" spans="2:4" x14ac:dyDescent="0.35">
      <c r="B88"/>
      <c r="D88"/>
    </row>
    <row r="89" spans="2:4" x14ac:dyDescent="0.35">
      <c r="B89"/>
      <c r="D89"/>
    </row>
    <row r="90" spans="2:4" x14ac:dyDescent="0.35">
      <c r="B90"/>
      <c r="D90"/>
    </row>
    <row r="91" spans="2:4" x14ac:dyDescent="0.35">
      <c r="B91"/>
      <c r="D91"/>
    </row>
    <row r="92" spans="2:4" x14ac:dyDescent="0.35">
      <c r="B92"/>
      <c r="D92"/>
    </row>
    <row r="93" spans="2:4" x14ac:dyDescent="0.35">
      <c r="B93"/>
      <c r="D93"/>
    </row>
    <row r="94" spans="2:4" x14ac:dyDescent="0.35">
      <c r="B94"/>
      <c r="D94"/>
    </row>
    <row r="95" spans="2:4" x14ac:dyDescent="0.35">
      <c r="B95"/>
      <c r="D95"/>
    </row>
    <row r="96" spans="2:4" x14ac:dyDescent="0.35">
      <c r="B96"/>
      <c r="D96"/>
    </row>
    <row r="97" spans="2:4" x14ac:dyDescent="0.35">
      <c r="B97"/>
      <c r="D97"/>
    </row>
    <row r="98" spans="2:4" x14ac:dyDescent="0.35">
      <c r="B98"/>
      <c r="D98"/>
    </row>
    <row r="99" spans="2:4" x14ac:dyDescent="0.35">
      <c r="B99"/>
      <c r="D99"/>
    </row>
    <row r="100" spans="2:4" x14ac:dyDescent="0.35">
      <c r="B100"/>
      <c r="D100"/>
    </row>
    <row r="101" spans="2:4" x14ac:dyDescent="0.35">
      <c r="B101"/>
      <c r="D101"/>
    </row>
    <row r="102" spans="2:4" x14ac:dyDescent="0.35">
      <c r="B102"/>
      <c r="D102"/>
    </row>
    <row r="103" spans="2:4" x14ac:dyDescent="0.35">
      <c r="B103"/>
      <c r="D103"/>
    </row>
    <row r="104" spans="2:4" x14ac:dyDescent="0.35">
      <c r="B104"/>
      <c r="D104"/>
    </row>
    <row r="105" spans="2:4" x14ac:dyDescent="0.35">
      <c r="B105"/>
      <c r="D105"/>
    </row>
    <row r="106" spans="2:4" x14ac:dyDescent="0.35">
      <c r="B106"/>
      <c r="D106"/>
    </row>
    <row r="107" spans="2:4" x14ac:dyDescent="0.35">
      <c r="B107"/>
      <c r="D107"/>
    </row>
    <row r="108" spans="2:4" x14ac:dyDescent="0.35">
      <c r="B108"/>
      <c r="D108"/>
    </row>
    <row r="109" spans="2:4" x14ac:dyDescent="0.35">
      <c r="B109"/>
      <c r="D109"/>
    </row>
    <row r="110" spans="2:4" x14ac:dyDescent="0.35">
      <c r="B110"/>
      <c r="D110"/>
    </row>
    <row r="111" spans="2:4" x14ac:dyDescent="0.35">
      <c r="B111"/>
      <c r="D111"/>
    </row>
    <row r="112" spans="2:4" x14ac:dyDescent="0.35">
      <c r="B112"/>
      <c r="D112"/>
    </row>
    <row r="113" spans="2:4" x14ac:dyDescent="0.35">
      <c r="B113"/>
      <c r="D113"/>
    </row>
    <row r="114" spans="2:4" x14ac:dyDescent="0.35">
      <c r="B114"/>
      <c r="D114"/>
    </row>
    <row r="115" spans="2:4" x14ac:dyDescent="0.35">
      <c r="B115"/>
      <c r="D115"/>
    </row>
    <row r="116" spans="2:4" x14ac:dyDescent="0.35">
      <c r="B116"/>
      <c r="D116"/>
    </row>
    <row r="117" spans="2:4" x14ac:dyDescent="0.35">
      <c r="B117"/>
      <c r="D117"/>
    </row>
    <row r="118" spans="2:4" x14ac:dyDescent="0.35">
      <c r="B118"/>
      <c r="D118"/>
    </row>
    <row r="119" spans="2:4" x14ac:dyDescent="0.35">
      <c r="B119"/>
      <c r="D119"/>
    </row>
    <row r="120" spans="2:4" x14ac:dyDescent="0.35">
      <c r="B120"/>
      <c r="D120"/>
    </row>
    <row r="121" spans="2:4" x14ac:dyDescent="0.35">
      <c r="B121"/>
      <c r="D121"/>
    </row>
    <row r="122" spans="2:4" x14ac:dyDescent="0.35">
      <c r="B122"/>
      <c r="D122"/>
    </row>
    <row r="123" spans="2:4" x14ac:dyDescent="0.35">
      <c r="B123"/>
      <c r="D123"/>
    </row>
    <row r="124" spans="2:4" x14ac:dyDescent="0.35">
      <c r="B124"/>
      <c r="D124"/>
    </row>
    <row r="125" spans="2:4" x14ac:dyDescent="0.35">
      <c r="B125"/>
      <c r="D125"/>
    </row>
    <row r="126" spans="2:4" x14ac:dyDescent="0.35">
      <c r="B126"/>
      <c r="D126"/>
    </row>
  </sheetData>
  <autoFilter ref="A3:D22" xr:uid="{6870C673-04BC-4BC1-8A61-9F3162C47FA5}"/>
  <mergeCells count="1">
    <mergeCell ref="A1:D1"/>
  </mergeCells>
  <pageMargins left="0.7" right="0.7" top="0.75" bottom="0.75" header="0.3" footer="0.3"/>
  <pageSetup paperSize="9" scale="74"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42E9F136-54FB-443C-9C4C-E2A1217DBE77}">
          <x14:formula1>
            <xm:f>T1_Pick_List!$R$2:$R$5</xm:f>
          </x14:formula1>
          <xm:sqref>A4:A52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X253"/>
  <sheetViews>
    <sheetView zoomScale="70" zoomScaleNormal="70" workbookViewId="0">
      <pane xSplit="2" ySplit="3" topLeftCell="C125" activePane="bottomRight" state="frozen"/>
      <selection pane="topRight"/>
      <selection pane="bottomLeft"/>
      <selection pane="bottomRight" activeCell="Y1" sqref="Y1:AC1048576"/>
    </sheetView>
  </sheetViews>
  <sheetFormatPr defaultRowHeight="14.5" outlineLevelRow="1" outlineLevelCol="1" x14ac:dyDescent="0.35"/>
  <cols>
    <col min="1" max="1" width="16.26953125" style="3" customWidth="1"/>
    <col min="2" max="2" width="58.26953125" style="6" bestFit="1" customWidth="1"/>
    <col min="3" max="3" width="15.7265625" style="6" customWidth="1"/>
    <col min="4" max="4" width="18.54296875" style="6" bestFit="1" customWidth="1"/>
    <col min="5" max="5" width="48.54296875" style="96" customWidth="1"/>
    <col min="6" max="6" width="22.54296875" customWidth="1"/>
    <col min="7" max="7" width="25" style="6" bestFit="1" customWidth="1"/>
    <col min="8" max="8" width="15.7265625" style="6" customWidth="1"/>
    <col min="9" max="9" width="15.7265625" style="4" customWidth="1"/>
    <col min="10" max="10" width="16.54296875" style="1" customWidth="1"/>
    <col min="11" max="11" width="15.7265625" style="5" customWidth="1" outlineLevel="1"/>
    <col min="12" max="12" width="24.54296875" style="2" customWidth="1" outlineLevel="1"/>
    <col min="13" max="13" width="15.7265625" style="5" customWidth="1" outlineLevel="1"/>
    <col min="14" max="14" width="15.81640625" style="2" customWidth="1" outlineLevel="1"/>
    <col min="15" max="15" width="15.7265625" style="5" customWidth="1" outlineLevel="1"/>
    <col min="16" max="16" width="13.7265625" style="2" customWidth="1" outlineLevel="1"/>
    <col min="17" max="17" width="77.26953125" style="6" customWidth="1" outlineLevel="1"/>
    <col min="18" max="18" width="9.26953125" customWidth="1" outlineLevel="1"/>
    <col min="19" max="19" width="51.7265625" style="6" customWidth="1" outlineLevel="1"/>
    <col min="20" max="20" width="6.26953125" customWidth="1" outlineLevel="1"/>
    <col min="21" max="23" width="15.7265625" style="6" customWidth="1" outlineLevel="1"/>
    <col min="24" max="24" width="11.1796875" customWidth="1" outlineLevel="1"/>
  </cols>
  <sheetData>
    <row r="1" spans="1:24" outlineLevel="1" x14ac:dyDescent="0.35">
      <c r="A1" s="145" t="s">
        <v>383</v>
      </c>
      <c r="B1" s="146"/>
      <c r="C1" s="146"/>
      <c r="D1" s="146"/>
      <c r="E1" s="146"/>
      <c r="F1" s="146"/>
      <c r="G1" s="146"/>
      <c r="H1" s="146"/>
      <c r="I1" s="147"/>
      <c r="J1" s="140" t="s">
        <v>384</v>
      </c>
      <c r="K1" s="136" t="s">
        <v>385</v>
      </c>
      <c r="L1" s="138" t="s">
        <v>386</v>
      </c>
      <c r="M1" s="136" t="s">
        <v>387</v>
      </c>
      <c r="N1" s="138" t="s">
        <v>388</v>
      </c>
      <c r="O1" s="136" t="s">
        <v>389</v>
      </c>
      <c r="P1" s="138" t="s">
        <v>390</v>
      </c>
      <c r="Q1" s="136" t="s">
        <v>391</v>
      </c>
      <c r="R1" s="138" t="s">
        <v>392</v>
      </c>
      <c r="S1" s="136" t="s">
        <v>391</v>
      </c>
      <c r="T1" s="138" t="s">
        <v>393</v>
      </c>
      <c r="U1" s="136" t="s">
        <v>394</v>
      </c>
      <c r="V1" s="136" t="s">
        <v>394</v>
      </c>
      <c r="W1" s="136" t="s">
        <v>395</v>
      </c>
      <c r="X1" s="140" t="s">
        <v>384</v>
      </c>
    </row>
    <row r="2" spans="1:24" ht="130" outlineLevel="1" x14ac:dyDescent="0.35">
      <c r="A2" s="22" t="s">
        <v>396</v>
      </c>
      <c r="B2" s="142" t="s">
        <v>397</v>
      </c>
      <c r="C2" s="143"/>
      <c r="D2" s="143"/>
      <c r="E2" s="144"/>
      <c r="F2" s="95" t="s">
        <v>384</v>
      </c>
      <c r="G2" s="142" t="s">
        <v>398</v>
      </c>
      <c r="H2" s="143"/>
      <c r="I2" s="144"/>
      <c r="J2" s="141"/>
      <c r="K2" s="137"/>
      <c r="L2" s="141"/>
      <c r="M2" s="137"/>
      <c r="N2" s="141"/>
      <c r="O2" s="137"/>
      <c r="P2" s="141"/>
      <c r="Q2" s="137"/>
      <c r="R2" s="139"/>
      <c r="S2" s="137"/>
      <c r="T2" s="141"/>
      <c r="U2" s="137"/>
      <c r="V2" s="137"/>
      <c r="W2" s="137"/>
      <c r="X2" s="141"/>
    </row>
    <row r="3" spans="1:24" ht="43.5" x14ac:dyDescent="0.35">
      <c r="A3" s="23" t="s">
        <v>343</v>
      </c>
      <c r="B3" s="20" t="s">
        <v>344</v>
      </c>
      <c r="C3" s="20" t="s">
        <v>399</v>
      </c>
      <c r="D3" s="20" t="s">
        <v>400</v>
      </c>
      <c r="E3" s="20" t="s">
        <v>401</v>
      </c>
      <c r="F3" s="24" t="s">
        <v>402</v>
      </c>
      <c r="G3" s="20" t="s">
        <v>403</v>
      </c>
      <c r="H3" s="20" t="s">
        <v>404</v>
      </c>
      <c r="I3" s="99" t="s">
        <v>405</v>
      </c>
      <c r="J3" s="100" t="s">
        <v>406</v>
      </c>
      <c r="K3" s="20" t="s">
        <v>2</v>
      </c>
      <c r="L3" s="24" t="s">
        <v>407</v>
      </c>
      <c r="M3" s="20" t="s">
        <v>3</v>
      </c>
      <c r="N3" s="24" t="s">
        <v>408</v>
      </c>
      <c r="O3" s="20" t="s">
        <v>4</v>
      </c>
      <c r="P3" s="24" t="s">
        <v>409</v>
      </c>
      <c r="Q3" s="20" t="s">
        <v>410</v>
      </c>
      <c r="R3" s="24" t="s">
        <v>411</v>
      </c>
      <c r="S3" s="20" t="s">
        <v>412</v>
      </c>
      <c r="T3" s="24" t="s">
        <v>413</v>
      </c>
      <c r="U3" s="20" t="s">
        <v>414</v>
      </c>
      <c r="V3" s="20" t="s">
        <v>415</v>
      </c>
      <c r="W3" s="20" t="s">
        <v>416</v>
      </c>
      <c r="X3" s="24" t="s">
        <v>417</v>
      </c>
    </row>
    <row r="4" spans="1:24" ht="43.5" x14ac:dyDescent="0.35">
      <c r="A4" s="3" t="s">
        <v>47</v>
      </c>
      <c r="B4" s="6" t="s">
        <v>347</v>
      </c>
      <c r="C4" s="6" t="s">
        <v>40</v>
      </c>
      <c r="D4" s="6" t="s">
        <v>418</v>
      </c>
      <c r="E4" s="96" t="s">
        <v>419</v>
      </c>
      <c r="G4" s="6" t="s">
        <v>420</v>
      </c>
      <c r="H4" s="6" t="s">
        <v>17</v>
      </c>
      <c r="I4" s="6">
        <v>102740000</v>
      </c>
      <c r="J4"/>
      <c r="K4" s="6">
        <v>1</v>
      </c>
      <c r="L4"/>
      <c r="M4" s="6">
        <v>0.4</v>
      </c>
      <c r="N4"/>
      <c r="O4" s="6">
        <v>0</v>
      </c>
      <c r="P4"/>
      <c r="Q4" s="96" t="s">
        <v>165</v>
      </c>
      <c r="S4" s="96" t="s">
        <v>27</v>
      </c>
      <c r="U4" s="96" t="s">
        <v>421</v>
      </c>
      <c r="V4" s="96" t="s">
        <v>107</v>
      </c>
      <c r="W4" s="96" t="s">
        <v>422</v>
      </c>
    </row>
    <row r="5" spans="1:24" ht="29" x14ac:dyDescent="0.35">
      <c r="A5" s="3" t="s">
        <v>47</v>
      </c>
      <c r="B5" s="6" t="s">
        <v>347</v>
      </c>
      <c r="C5" s="6" t="s">
        <v>40</v>
      </c>
      <c r="D5" s="6" t="s">
        <v>423</v>
      </c>
      <c r="E5" s="96" t="s">
        <v>424</v>
      </c>
      <c r="G5" s="6" t="s">
        <v>420</v>
      </c>
      <c r="H5" s="6" t="s">
        <v>17</v>
      </c>
      <c r="I5" s="6">
        <v>2100000</v>
      </c>
      <c r="J5"/>
      <c r="K5" s="6">
        <v>1</v>
      </c>
      <c r="L5"/>
      <c r="M5" s="6">
        <v>0.4</v>
      </c>
      <c r="N5"/>
      <c r="O5" s="6">
        <v>0</v>
      </c>
      <c r="P5"/>
      <c r="Q5" s="96" t="s">
        <v>165</v>
      </c>
      <c r="S5" s="96" t="s">
        <v>27</v>
      </c>
      <c r="U5" s="96" t="s">
        <v>421</v>
      </c>
      <c r="V5" s="96" t="s">
        <v>107</v>
      </c>
      <c r="W5" s="96"/>
    </row>
    <row r="6" spans="1:24" x14ac:dyDescent="0.35">
      <c r="A6" s="3" t="s">
        <v>47</v>
      </c>
      <c r="B6" s="6" t="s">
        <v>347</v>
      </c>
      <c r="C6" s="6" t="s">
        <v>28</v>
      </c>
      <c r="D6" s="6" t="s">
        <v>420</v>
      </c>
      <c r="E6" s="96" t="s">
        <v>425</v>
      </c>
      <c r="F6" s="7"/>
      <c r="G6" s="6" t="s">
        <v>27</v>
      </c>
      <c r="H6" s="6" t="s">
        <v>17</v>
      </c>
      <c r="I6" s="4">
        <v>0</v>
      </c>
      <c r="K6" s="5" t="s">
        <v>27</v>
      </c>
      <c r="M6" s="5" t="s">
        <v>27</v>
      </c>
      <c r="O6" s="5" t="s">
        <v>27</v>
      </c>
      <c r="Q6" s="96" t="s">
        <v>27</v>
      </c>
      <c r="S6" s="96" t="s">
        <v>27</v>
      </c>
      <c r="U6" s="96" t="s">
        <v>27</v>
      </c>
      <c r="V6" s="96" t="s">
        <v>27</v>
      </c>
      <c r="W6" s="96" t="s">
        <v>27</v>
      </c>
    </row>
    <row r="7" spans="1:24" ht="29" x14ac:dyDescent="0.35">
      <c r="A7" s="3" t="s">
        <v>41</v>
      </c>
      <c r="B7" s="6" t="s">
        <v>347</v>
      </c>
      <c r="C7" s="6" t="s">
        <v>40</v>
      </c>
      <c r="D7" s="6" t="s">
        <v>426</v>
      </c>
      <c r="E7" s="96" t="s">
        <v>427</v>
      </c>
      <c r="F7" t="s">
        <v>428</v>
      </c>
      <c r="G7" s="6" t="s">
        <v>429</v>
      </c>
      <c r="H7" s="6" t="s">
        <v>17</v>
      </c>
      <c r="I7" s="6">
        <v>62140000</v>
      </c>
      <c r="J7" s="128">
        <v>34738376.200000003</v>
      </c>
      <c r="K7" s="6">
        <v>1</v>
      </c>
      <c r="L7"/>
      <c r="M7" s="6">
        <v>0.4</v>
      </c>
      <c r="N7"/>
      <c r="O7" s="6">
        <v>0</v>
      </c>
      <c r="P7"/>
      <c r="Q7" s="96" t="s">
        <v>430</v>
      </c>
      <c r="S7" s="96" t="s">
        <v>27</v>
      </c>
      <c r="U7" s="96" t="s">
        <v>421</v>
      </c>
      <c r="V7" s="96" t="s">
        <v>107</v>
      </c>
      <c r="W7" s="96"/>
    </row>
    <row r="8" spans="1:24" ht="29" x14ac:dyDescent="0.35">
      <c r="A8" s="3" t="s">
        <v>41</v>
      </c>
      <c r="B8" s="6" t="s">
        <v>347</v>
      </c>
      <c r="C8" s="6" t="s">
        <v>40</v>
      </c>
      <c r="D8" s="6" t="s">
        <v>431</v>
      </c>
      <c r="E8" s="96" t="s">
        <v>432</v>
      </c>
      <c r="F8" t="s">
        <v>433</v>
      </c>
      <c r="G8" s="6" t="s">
        <v>429</v>
      </c>
      <c r="H8" s="6" t="s">
        <v>17</v>
      </c>
      <c r="I8" s="6">
        <v>1260000</v>
      </c>
      <c r="J8" s="128">
        <v>1000000</v>
      </c>
      <c r="K8" s="6">
        <v>1</v>
      </c>
      <c r="L8"/>
      <c r="M8" s="6">
        <v>0.4</v>
      </c>
      <c r="N8"/>
      <c r="O8" s="6">
        <v>0</v>
      </c>
      <c r="P8"/>
      <c r="Q8" s="96" t="s">
        <v>430</v>
      </c>
      <c r="S8" s="96" t="s">
        <v>27</v>
      </c>
      <c r="U8" s="96" t="s">
        <v>421</v>
      </c>
      <c r="V8" s="96" t="s">
        <v>107</v>
      </c>
      <c r="W8" s="96"/>
    </row>
    <row r="9" spans="1:24" ht="43.5" x14ac:dyDescent="0.35">
      <c r="A9" s="3" t="s">
        <v>29</v>
      </c>
      <c r="B9" s="6" t="s">
        <v>347</v>
      </c>
      <c r="C9" s="6" t="s">
        <v>40</v>
      </c>
      <c r="D9" s="6" t="s">
        <v>434</v>
      </c>
      <c r="E9" s="124" t="s">
        <v>435</v>
      </c>
      <c r="F9" s="108" t="s">
        <v>435</v>
      </c>
      <c r="G9" s="125" t="s">
        <v>429</v>
      </c>
      <c r="H9" s="125" t="s">
        <v>17</v>
      </c>
      <c r="I9" s="6"/>
      <c r="J9" s="128">
        <v>17000000</v>
      </c>
      <c r="K9" s="6"/>
      <c r="L9" s="91">
        <v>0.4</v>
      </c>
      <c r="M9" s="6"/>
      <c r="N9" s="91">
        <v>0.4</v>
      </c>
      <c r="O9" s="6"/>
      <c r="P9"/>
      <c r="Q9" s="96"/>
      <c r="R9" t="s">
        <v>168</v>
      </c>
      <c r="S9" s="96"/>
      <c r="U9" s="96" t="s">
        <v>421</v>
      </c>
      <c r="V9" s="96" t="s">
        <v>107</v>
      </c>
      <c r="W9" s="96"/>
    </row>
    <row r="10" spans="1:24" ht="43.5" x14ac:dyDescent="0.35">
      <c r="A10" s="3" t="s">
        <v>29</v>
      </c>
      <c r="B10" s="6" t="s">
        <v>347</v>
      </c>
      <c r="C10" s="6" t="s">
        <v>40</v>
      </c>
      <c r="D10" s="6" t="s">
        <v>436</v>
      </c>
      <c r="E10" s="124" t="s">
        <v>437</v>
      </c>
      <c r="F10" s="108" t="s">
        <v>437</v>
      </c>
      <c r="G10" s="125" t="s">
        <v>429</v>
      </c>
      <c r="H10" s="125" t="s">
        <v>17</v>
      </c>
      <c r="I10" s="6"/>
      <c r="J10" s="128">
        <v>260000</v>
      </c>
      <c r="K10" s="6"/>
      <c r="L10" s="91">
        <v>0.4</v>
      </c>
      <c r="M10" s="6"/>
      <c r="N10" s="91">
        <v>0.4</v>
      </c>
      <c r="O10" s="6"/>
      <c r="P10"/>
      <c r="Q10" s="96"/>
      <c r="R10" t="s">
        <v>168</v>
      </c>
      <c r="S10" s="96"/>
      <c r="U10" s="96" t="s">
        <v>421</v>
      </c>
      <c r="V10" s="96" t="s">
        <v>107</v>
      </c>
      <c r="W10" s="96"/>
    </row>
    <row r="11" spans="1:24" ht="29" x14ac:dyDescent="0.35">
      <c r="A11" s="3" t="s">
        <v>41</v>
      </c>
      <c r="B11" s="6" t="s">
        <v>347</v>
      </c>
      <c r="C11" s="6" t="s">
        <v>28</v>
      </c>
      <c r="D11" s="6" t="s">
        <v>429</v>
      </c>
      <c r="E11" s="96" t="s">
        <v>438</v>
      </c>
      <c r="F11" t="s">
        <v>439</v>
      </c>
      <c r="G11" s="6" t="s">
        <v>27</v>
      </c>
      <c r="H11" s="6" t="s">
        <v>17</v>
      </c>
      <c r="I11" s="6">
        <v>0</v>
      </c>
      <c r="J11"/>
      <c r="K11" s="6" t="s">
        <v>27</v>
      </c>
      <c r="L11"/>
      <c r="M11" s="6" t="s">
        <v>27</v>
      </c>
      <c r="N11"/>
      <c r="O11" s="6" t="s">
        <v>27</v>
      </c>
      <c r="P11"/>
      <c r="Q11" s="96" t="s">
        <v>27</v>
      </c>
      <c r="S11" s="96" t="s">
        <v>27</v>
      </c>
      <c r="U11" s="96" t="s">
        <v>27</v>
      </c>
      <c r="V11" s="96" t="s">
        <v>27</v>
      </c>
      <c r="W11" s="96" t="s">
        <v>27</v>
      </c>
    </row>
    <row r="12" spans="1:24" ht="29" x14ac:dyDescent="0.35">
      <c r="A12" s="3" t="s">
        <v>41</v>
      </c>
      <c r="B12" s="6" t="s">
        <v>347</v>
      </c>
      <c r="C12" s="6" t="s">
        <v>40</v>
      </c>
      <c r="D12" s="6" t="s">
        <v>440</v>
      </c>
      <c r="E12" s="96" t="s">
        <v>441</v>
      </c>
      <c r="G12" s="6" t="s">
        <v>442</v>
      </c>
      <c r="H12" s="6" t="s">
        <v>17</v>
      </c>
      <c r="I12" s="6">
        <v>50400000</v>
      </c>
      <c r="J12" s="128">
        <v>35762512.969999999</v>
      </c>
      <c r="K12" s="6">
        <v>1</v>
      </c>
      <c r="L12"/>
      <c r="M12" s="6">
        <v>0.4</v>
      </c>
      <c r="N12"/>
      <c r="O12" s="6">
        <v>0.4</v>
      </c>
      <c r="P12"/>
      <c r="Q12" s="96" t="s">
        <v>179</v>
      </c>
      <c r="S12" s="96" t="s">
        <v>97</v>
      </c>
      <c r="U12" s="96" t="s">
        <v>421</v>
      </c>
      <c r="V12" s="96" t="s">
        <v>107</v>
      </c>
      <c r="W12" s="96" t="s">
        <v>443</v>
      </c>
    </row>
    <row r="13" spans="1:24" ht="43.5" x14ac:dyDescent="0.35">
      <c r="A13" s="3" t="s">
        <v>47</v>
      </c>
      <c r="B13" s="6" t="s">
        <v>347</v>
      </c>
      <c r="C13" s="6" t="s">
        <v>40</v>
      </c>
      <c r="D13" s="6" t="s">
        <v>444</v>
      </c>
      <c r="E13" s="96" t="s">
        <v>445</v>
      </c>
      <c r="G13" s="6" t="s">
        <v>442</v>
      </c>
      <c r="H13" s="6" t="s">
        <v>17</v>
      </c>
      <c r="I13" s="6">
        <v>1000000</v>
      </c>
      <c r="J13"/>
      <c r="K13" s="6">
        <v>1</v>
      </c>
      <c r="L13"/>
      <c r="M13" s="6">
        <v>0.4</v>
      </c>
      <c r="N13"/>
      <c r="O13" s="6">
        <v>0.4</v>
      </c>
      <c r="P13"/>
      <c r="Q13" s="96" t="s">
        <v>179</v>
      </c>
      <c r="S13" s="96" t="s">
        <v>97</v>
      </c>
      <c r="U13" s="96" t="s">
        <v>421</v>
      </c>
      <c r="V13" s="96" t="s">
        <v>107</v>
      </c>
      <c r="W13" s="96"/>
    </row>
    <row r="14" spans="1:24" ht="29" x14ac:dyDescent="0.35">
      <c r="A14" s="3" t="s">
        <v>47</v>
      </c>
      <c r="B14" s="6" t="s">
        <v>347</v>
      </c>
      <c r="C14" s="6" t="s">
        <v>40</v>
      </c>
      <c r="D14" s="6" t="s">
        <v>446</v>
      </c>
      <c r="E14" s="96" t="s">
        <v>447</v>
      </c>
      <c r="G14" s="6" t="s">
        <v>442</v>
      </c>
      <c r="H14" s="6" t="s">
        <v>17</v>
      </c>
      <c r="I14" s="6">
        <v>11800000</v>
      </c>
      <c r="J14"/>
      <c r="K14" s="6">
        <v>1</v>
      </c>
      <c r="L14"/>
      <c r="M14" s="6">
        <v>0.4</v>
      </c>
      <c r="N14"/>
      <c r="O14" s="6">
        <v>0</v>
      </c>
      <c r="P14"/>
      <c r="Q14" s="96" t="s">
        <v>430</v>
      </c>
      <c r="S14" s="96" t="s">
        <v>27</v>
      </c>
      <c r="U14" s="96" t="s">
        <v>421</v>
      </c>
      <c r="V14" s="96" t="s">
        <v>107</v>
      </c>
      <c r="W14" s="96"/>
    </row>
    <row r="15" spans="1:24" ht="43.5" x14ac:dyDescent="0.35">
      <c r="A15" s="3" t="s">
        <v>47</v>
      </c>
      <c r="B15" s="6" t="s">
        <v>347</v>
      </c>
      <c r="C15" s="6" t="s">
        <v>40</v>
      </c>
      <c r="D15" s="6" t="s">
        <v>448</v>
      </c>
      <c r="E15" s="96" t="s">
        <v>449</v>
      </c>
      <c r="G15" s="6" t="s">
        <v>442</v>
      </c>
      <c r="H15" s="6" t="s">
        <v>17</v>
      </c>
      <c r="I15" s="6">
        <v>260000</v>
      </c>
      <c r="J15"/>
      <c r="K15" s="6">
        <v>1</v>
      </c>
      <c r="L15"/>
      <c r="M15" s="6">
        <v>0.4</v>
      </c>
      <c r="N15"/>
      <c r="O15" s="6">
        <v>0</v>
      </c>
      <c r="P15"/>
      <c r="Q15" s="96" t="s">
        <v>430</v>
      </c>
      <c r="S15" s="96" t="s">
        <v>27</v>
      </c>
      <c r="U15" s="96" t="s">
        <v>421</v>
      </c>
      <c r="V15" s="96" t="s">
        <v>107</v>
      </c>
      <c r="W15" s="96"/>
    </row>
    <row r="16" spans="1:24" ht="29" x14ac:dyDescent="0.35">
      <c r="A16" s="3" t="s">
        <v>47</v>
      </c>
      <c r="B16" s="6" t="s">
        <v>347</v>
      </c>
      <c r="C16" s="6" t="s">
        <v>28</v>
      </c>
      <c r="D16" s="6" t="s">
        <v>442</v>
      </c>
      <c r="E16" s="96" t="s">
        <v>450</v>
      </c>
      <c r="G16" s="6" t="s">
        <v>27</v>
      </c>
      <c r="H16" s="6" t="s">
        <v>17</v>
      </c>
      <c r="I16" s="6">
        <v>0</v>
      </c>
      <c r="J16"/>
      <c r="K16" s="6" t="s">
        <v>27</v>
      </c>
      <c r="L16"/>
      <c r="M16" s="6" t="s">
        <v>27</v>
      </c>
      <c r="N16"/>
      <c r="O16" s="6" t="s">
        <v>27</v>
      </c>
      <c r="P16"/>
      <c r="Q16" s="96" t="s">
        <v>27</v>
      </c>
      <c r="S16" s="96" t="s">
        <v>27</v>
      </c>
      <c r="U16" s="96" t="s">
        <v>27</v>
      </c>
      <c r="V16" s="96" t="s">
        <v>27</v>
      </c>
      <c r="W16" s="96" t="s">
        <v>27</v>
      </c>
    </row>
    <row r="17" spans="1:23" x14ac:dyDescent="0.35">
      <c r="A17" s="3" t="s">
        <v>47</v>
      </c>
      <c r="B17" s="6" t="s">
        <v>347</v>
      </c>
      <c r="C17" s="6" t="s">
        <v>28</v>
      </c>
      <c r="D17" s="6" t="s">
        <v>451</v>
      </c>
      <c r="E17" s="96" t="s">
        <v>452</v>
      </c>
      <c r="F17" s="7"/>
      <c r="G17" s="6" t="s">
        <v>27</v>
      </c>
      <c r="H17" s="6" t="s">
        <v>30</v>
      </c>
      <c r="I17" s="4">
        <v>0</v>
      </c>
      <c r="K17" s="5" t="s">
        <v>27</v>
      </c>
      <c r="M17" s="5" t="s">
        <v>27</v>
      </c>
      <c r="O17" s="5" t="s">
        <v>27</v>
      </c>
      <c r="Q17" s="96" t="s">
        <v>27</v>
      </c>
      <c r="S17" s="96" t="s">
        <v>27</v>
      </c>
      <c r="U17" s="96" t="s">
        <v>27</v>
      </c>
      <c r="V17" s="96" t="s">
        <v>27</v>
      </c>
      <c r="W17" s="96" t="s">
        <v>27</v>
      </c>
    </row>
    <row r="18" spans="1:23" ht="29" x14ac:dyDescent="0.35">
      <c r="A18" s="3" t="s">
        <v>41</v>
      </c>
      <c r="B18" s="6" t="s">
        <v>347</v>
      </c>
      <c r="C18" s="6" t="s">
        <v>28</v>
      </c>
      <c r="D18" s="6" t="s">
        <v>453</v>
      </c>
      <c r="E18" s="96" t="s">
        <v>454</v>
      </c>
      <c r="F18" s="7"/>
      <c r="G18" s="6" t="s">
        <v>27</v>
      </c>
      <c r="H18" s="6" t="s">
        <v>30</v>
      </c>
      <c r="I18" s="4">
        <v>0</v>
      </c>
      <c r="K18" s="5" t="s">
        <v>27</v>
      </c>
      <c r="M18" s="5" t="s">
        <v>27</v>
      </c>
      <c r="O18" s="5" t="s">
        <v>27</v>
      </c>
      <c r="Q18" s="96" t="s">
        <v>27</v>
      </c>
      <c r="S18" s="96" t="s">
        <v>27</v>
      </c>
      <c r="U18" s="96" t="s">
        <v>27</v>
      </c>
      <c r="V18" s="96" t="s">
        <v>27</v>
      </c>
      <c r="W18" s="96" t="s">
        <v>27</v>
      </c>
    </row>
    <row r="19" spans="1:23" ht="58" x14ac:dyDescent="0.35">
      <c r="A19" s="3" t="s">
        <v>41</v>
      </c>
      <c r="B19" s="6" t="s">
        <v>365</v>
      </c>
      <c r="C19" s="6" t="s">
        <v>28</v>
      </c>
      <c r="D19" s="6" t="s">
        <v>455</v>
      </c>
      <c r="E19" s="96" t="s">
        <v>456</v>
      </c>
      <c r="G19" s="6" t="s">
        <v>27</v>
      </c>
      <c r="H19" s="6" t="s">
        <v>17</v>
      </c>
      <c r="I19" s="6">
        <v>7810000</v>
      </c>
      <c r="J19">
        <v>6309284</v>
      </c>
      <c r="K19" s="6">
        <v>0</v>
      </c>
      <c r="L19"/>
      <c r="M19" s="6">
        <v>0</v>
      </c>
      <c r="N19"/>
      <c r="O19" s="6">
        <v>0</v>
      </c>
      <c r="P19"/>
      <c r="Q19" s="96" t="s">
        <v>27</v>
      </c>
      <c r="S19" s="96" t="s">
        <v>27</v>
      </c>
      <c r="U19" s="96" t="s">
        <v>457</v>
      </c>
      <c r="V19" s="96" t="s">
        <v>206</v>
      </c>
      <c r="W19" s="96" t="s">
        <v>458</v>
      </c>
    </row>
    <row r="20" spans="1:23" ht="58" x14ac:dyDescent="0.35">
      <c r="A20" s="3" t="s">
        <v>47</v>
      </c>
      <c r="B20" s="6" t="s">
        <v>365</v>
      </c>
      <c r="C20" s="6" t="s">
        <v>28</v>
      </c>
      <c r="D20" s="6" t="s">
        <v>459</v>
      </c>
      <c r="E20" s="96" t="s">
        <v>460</v>
      </c>
      <c r="G20" s="6" t="s">
        <v>27</v>
      </c>
      <c r="H20" s="6" t="s">
        <v>17</v>
      </c>
      <c r="I20" s="6">
        <v>2140000</v>
      </c>
      <c r="J20"/>
      <c r="K20" s="6">
        <v>0</v>
      </c>
      <c r="L20"/>
      <c r="M20" s="6">
        <v>0</v>
      </c>
      <c r="N20"/>
      <c r="O20" s="6">
        <v>0</v>
      </c>
      <c r="P20"/>
      <c r="Q20" s="96" t="s">
        <v>27</v>
      </c>
      <c r="S20" s="96" t="s">
        <v>27</v>
      </c>
      <c r="U20" s="96" t="s">
        <v>421</v>
      </c>
      <c r="V20" s="96" t="s">
        <v>101</v>
      </c>
      <c r="W20" s="96" t="s">
        <v>458</v>
      </c>
    </row>
    <row r="21" spans="1:23" ht="29" x14ac:dyDescent="0.35">
      <c r="A21" s="3" t="s">
        <v>41</v>
      </c>
      <c r="B21" s="6" t="s">
        <v>365</v>
      </c>
      <c r="C21" s="6" t="s">
        <v>28</v>
      </c>
      <c r="D21" s="6" t="s">
        <v>461</v>
      </c>
      <c r="E21" s="96" t="s">
        <v>462</v>
      </c>
      <c r="G21" s="6" t="s">
        <v>27</v>
      </c>
      <c r="H21" s="6" t="s">
        <v>17</v>
      </c>
      <c r="I21" s="6">
        <v>77470000</v>
      </c>
      <c r="J21">
        <v>72818506</v>
      </c>
      <c r="K21" s="6">
        <v>0</v>
      </c>
      <c r="L21"/>
      <c r="M21" s="6">
        <v>0</v>
      </c>
      <c r="N21"/>
      <c r="O21" s="6">
        <v>0</v>
      </c>
      <c r="P21"/>
      <c r="Q21" s="96" t="s">
        <v>27</v>
      </c>
      <c r="S21" s="96" t="s">
        <v>27</v>
      </c>
      <c r="U21" s="96" t="s">
        <v>457</v>
      </c>
      <c r="V21" s="96" t="s">
        <v>198</v>
      </c>
      <c r="W21" s="96" t="s">
        <v>458</v>
      </c>
    </row>
    <row r="22" spans="1:23" ht="29" x14ac:dyDescent="0.35">
      <c r="A22" s="3" t="s">
        <v>41</v>
      </c>
      <c r="B22" s="6" t="s">
        <v>365</v>
      </c>
      <c r="C22" s="6" t="s">
        <v>28</v>
      </c>
      <c r="D22" s="6" t="s">
        <v>463</v>
      </c>
      <c r="E22" s="96" t="s">
        <v>464</v>
      </c>
      <c r="G22" s="6" t="s">
        <v>27</v>
      </c>
      <c r="H22" s="6" t="s">
        <v>17</v>
      </c>
      <c r="I22" s="6">
        <v>18680000</v>
      </c>
      <c r="J22">
        <v>17382522</v>
      </c>
      <c r="K22" s="6">
        <v>0</v>
      </c>
      <c r="L22"/>
      <c r="M22" s="6">
        <v>0</v>
      </c>
      <c r="N22"/>
      <c r="O22" s="6">
        <v>0</v>
      </c>
      <c r="P22"/>
      <c r="Q22" s="96" t="s">
        <v>27</v>
      </c>
      <c r="S22" s="96" t="s">
        <v>27</v>
      </c>
      <c r="U22" s="96" t="s">
        <v>457</v>
      </c>
      <c r="V22" s="96" t="s">
        <v>198</v>
      </c>
      <c r="W22" s="96" t="s">
        <v>458</v>
      </c>
    </row>
    <row r="23" spans="1:23" x14ac:dyDescent="0.35">
      <c r="A23" s="3" t="s">
        <v>47</v>
      </c>
      <c r="B23" s="6" t="s">
        <v>365</v>
      </c>
      <c r="C23" s="6" t="s">
        <v>28</v>
      </c>
      <c r="D23" s="6" t="s">
        <v>465</v>
      </c>
      <c r="E23" s="96" t="s">
        <v>466</v>
      </c>
      <c r="G23" s="6" t="s">
        <v>27</v>
      </c>
      <c r="H23" s="6" t="s">
        <v>30</v>
      </c>
      <c r="I23" s="6">
        <v>0</v>
      </c>
      <c r="J23"/>
      <c r="K23" s="6" t="s">
        <v>27</v>
      </c>
      <c r="L23"/>
      <c r="M23" s="6" t="s">
        <v>27</v>
      </c>
      <c r="N23"/>
      <c r="O23" s="6" t="s">
        <v>27</v>
      </c>
      <c r="P23"/>
      <c r="Q23" s="96" t="s">
        <v>27</v>
      </c>
      <c r="S23" s="96" t="s">
        <v>27</v>
      </c>
      <c r="U23" s="96" t="s">
        <v>27</v>
      </c>
      <c r="V23" s="96" t="s">
        <v>27</v>
      </c>
      <c r="W23" s="96" t="s">
        <v>27</v>
      </c>
    </row>
    <row r="24" spans="1:23" ht="43.5" x14ac:dyDescent="0.35">
      <c r="A24" s="3" t="s">
        <v>47</v>
      </c>
      <c r="B24" s="6" t="s">
        <v>365</v>
      </c>
      <c r="C24" s="6" t="s">
        <v>28</v>
      </c>
      <c r="D24" s="6" t="s">
        <v>467</v>
      </c>
      <c r="E24" s="96" t="s">
        <v>468</v>
      </c>
      <c r="G24" s="6" t="s">
        <v>27</v>
      </c>
      <c r="H24" s="6" t="s">
        <v>30</v>
      </c>
      <c r="I24" s="6">
        <v>0</v>
      </c>
      <c r="J24"/>
      <c r="K24" s="6" t="s">
        <v>27</v>
      </c>
      <c r="L24"/>
      <c r="M24" s="6" t="s">
        <v>27</v>
      </c>
      <c r="N24"/>
      <c r="O24" s="6" t="s">
        <v>27</v>
      </c>
      <c r="P24"/>
      <c r="Q24" s="96" t="s">
        <v>27</v>
      </c>
      <c r="S24" s="96" t="s">
        <v>27</v>
      </c>
      <c r="U24" s="96" t="s">
        <v>27</v>
      </c>
      <c r="V24" s="96" t="s">
        <v>27</v>
      </c>
      <c r="W24" s="96" t="s">
        <v>27</v>
      </c>
    </row>
    <row r="25" spans="1:23" ht="29" x14ac:dyDescent="0.35">
      <c r="A25" s="3" t="s">
        <v>47</v>
      </c>
      <c r="B25" s="6" t="s">
        <v>367</v>
      </c>
      <c r="C25" s="6" t="s">
        <v>28</v>
      </c>
      <c r="D25" s="6" t="s">
        <v>469</v>
      </c>
      <c r="E25" s="96" t="s">
        <v>470</v>
      </c>
      <c r="G25" s="6" t="s">
        <v>27</v>
      </c>
      <c r="H25" s="6" t="s">
        <v>17</v>
      </c>
      <c r="I25" s="6">
        <v>11100000</v>
      </c>
      <c r="K25" s="6">
        <v>0</v>
      </c>
      <c r="L25"/>
      <c r="M25" s="6">
        <v>0</v>
      </c>
      <c r="N25"/>
      <c r="O25" s="6">
        <v>0</v>
      </c>
      <c r="P25"/>
      <c r="Q25" s="96" t="s">
        <v>27</v>
      </c>
      <c r="S25" s="96" t="s">
        <v>27</v>
      </c>
      <c r="U25" s="96" t="s">
        <v>471</v>
      </c>
      <c r="V25" s="96" t="s">
        <v>167</v>
      </c>
      <c r="W25" s="96"/>
    </row>
    <row r="26" spans="1:23" ht="29" x14ac:dyDescent="0.35">
      <c r="A26" s="3" t="s">
        <v>41</v>
      </c>
      <c r="B26" s="6" t="s">
        <v>367</v>
      </c>
      <c r="C26" s="6" t="s">
        <v>40</v>
      </c>
      <c r="D26" s="6" t="s">
        <v>472</v>
      </c>
      <c r="E26" s="96" t="s">
        <v>473</v>
      </c>
      <c r="G26" s="6" t="s">
        <v>474</v>
      </c>
      <c r="H26" s="6" t="s">
        <v>17</v>
      </c>
      <c r="I26" s="6">
        <v>692120000</v>
      </c>
      <c r="J26" s="123">
        <v>644869309.47441292</v>
      </c>
      <c r="K26" s="6">
        <v>0.4</v>
      </c>
      <c r="L26" s="108"/>
      <c r="M26" s="6">
        <v>0.4</v>
      </c>
      <c r="N26" s="108"/>
      <c r="O26" s="6">
        <v>0</v>
      </c>
      <c r="P26" s="108"/>
      <c r="Q26" s="96" t="s">
        <v>150</v>
      </c>
      <c r="S26" s="96" t="s">
        <v>27</v>
      </c>
      <c r="U26" s="96" t="s">
        <v>471</v>
      </c>
      <c r="V26" s="96" t="s">
        <v>170</v>
      </c>
      <c r="W26" s="96"/>
    </row>
    <row r="27" spans="1:23" ht="29" x14ac:dyDescent="0.35">
      <c r="A27" s="3" t="s">
        <v>41</v>
      </c>
      <c r="B27" s="6" t="s">
        <v>367</v>
      </c>
      <c r="C27" s="6" t="s">
        <v>40</v>
      </c>
      <c r="D27" s="6" t="s">
        <v>475</v>
      </c>
      <c r="E27" s="96" t="s">
        <v>476</v>
      </c>
      <c r="G27" s="6" t="s">
        <v>474</v>
      </c>
      <c r="H27" s="6" t="s">
        <v>17</v>
      </c>
      <c r="I27" s="6">
        <v>124580000</v>
      </c>
      <c r="J27" s="123">
        <v>116074984.93660401</v>
      </c>
      <c r="K27" s="6">
        <v>0</v>
      </c>
      <c r="L27" s="108"/>
      <c r="M27" s="6">
        <v>0</v>
      </c>
      <c r="N27" s="108"/>
      <c r="O27" s="6">
        <v>0</v>
      </c>
      <c r="P27" s="108"/>
      <c r="Q27" s="96" t="s">
        <v>27</v>
      </c>
      <c r="S27" s="96" t="s">
        <v>27</v>
      </c>
      <c r="U27" s="96" t="s">
        <v>471</v>
      </c>
      <c r="V27" s="96" t="s">
        <v>170</v>
      </c>
      <c r="W27" s="96"/>
    </row>
    <row r="28" spans="1:23" ht="43.5" x14ac:dyDescent="0.35">
      <c r="A28" s="3" t="s">
        <v>41</v>
      </c>
      <c r="B28" s="6" t="s">
        <v>367</v>
      </c>
      <c r="C28" s="6" t="s">
        <v>40</v>
      </c>
      <c r="D28" s="6" t="s">
        <v>477</v>
      </c>
      <c r="E28" s="96" t="s">
        <v>478</v>
      </c>
      <c r="F28" t="s">
        <v>479</v>
      </c>
      <c r="G28" s="6" t="s">
        <v>474</v>
      </c>
      <c r="H28" s="6" t="s">
        <v>17</v>
      </c>
      <c r="I28" s="6">
        <f>17420000</f>
        <v>17420000</v>
      </c>
      <c r="J28" t="s">
        <v>479</v>
      </c>
      <c r="K28" s="6">
        <v>1</v>
      </c>
      <c r="L28" s="108">
        <v>0</v>
      </c>
      <c r="M28" s="6">
        <v>0.4</v>
      </c>
      <c r="N28" s="108">
        <v>0</v>
      </c>
      <c r="O28" s="6">
        <v>0</v>
      </c>
      <c r="P28" s="108"/>
      <c r="Q28" s="96" t="s">
        <v>156</v>
      </c>
      <c r="R28" t="s">
        <v>27</v>
      </c>
      <c r="S28" s="96" t="s">
        <v>27</v>
      </c>
      <c r="U28" s="96" t="s">
        <v>471</v>
      </c>
      <c r="V28" s="96" t="s">
        <v>170</v>
      </c>
      <c r="W28" s="96"/>
    </row>
    <row r="29" spans="1:23" ht="58" x14ac:dyDescent="0.35">
      <c r="A29" s="3" t="s">
        <v>41</v>
      </c>
      <c r="B29" s="6" t="s">
        <v>367</v>
      </c>
      <c r="C29" s="6" t="s">
        <v>40</v>
      </c>
      <c r="D29" s="6" t="s">
        <v>480</v>
      </c>
      <c r="E29" s="96" t="s">
        <v>481</v>
      </c>
      <c r="F29" t="s">
        <v>482</v>
      </c>
      <c r="G29" s="6" t="s">
        <v>474</v>
      </c>
      <c r="H29" s="6" t="s">
        <v>17</v>
      </c>
      <c r="I29" s="6">
        <v>110300000</v>
      </c>
      <c r="J29" s="123">
        <v>119000618.6876149</v>
      </c>
      <c r="K29" s="6">
        <v>0</v>
      </c>
      <c r="L29" s="108"/>
      <c r="M29" s="6">
        <v>0</v>
      </c>
      <c r="N29" s="108"/>
      <c r="O29" s="6">
        <v>0</v>
      </c>
      <c r="P29" s="108"/>
      <c r="Q29" s="96" t="s">
        <v>27</v>
      </c>
      <c r="S29" s="96" t="s">
        <v>27</v>
      </c>
      <c r="U29" s="96" t="s">
        <v>471</v>
      </c>
      <c r="V29" s="96" t="s">
        <v>164</v>
      </c>
      <c r="W29" s="96"/>
    </row>
    <row r="30" spans="1:23" ht="58" x14ac:dyDescent="0.35">
      <c r="A30" s="3" t="s">
        <v>41</v>
      </c>
      <c r="B30" s="6" t="s">
        <v>367</v>
      </c>
      <c r="C30" s="6" t="s">
        <v>40</v>
      </c>
      <c r="D30" s="6" t="s">
        <v>483</v>
      </c>
      <c r="E30" s="96" t="s">
        <v>484</v>
      </c>
      <c r="G30" s="6" t="s">
        <v>474</v>
      </c>
      <c r="H30" s="6" t="s">
        <v>17</v>
      </c>
      <c r="I30" s="6">
        <v>53840000</v>
      </c>
      <c r="J30" s="123">
        <v>50164369.79440327</v>
      </c>
      <c r="K30" s="6">
        <v>0</v>
      </c>
      <c r="L30" s="108"/>
      <c r="M30" s="6">
        <v>0</v>
      </c>
      <c r="N30" s="108"/>
      <c r="O30" s="6">
        <v>0</v>
      </c>
      <c r="P30" s="108"/>
      <c r="Q30" s="96" t="s">
        <v>27</v>
      </c>
      <c r="S30" s="96" t="s">
        <v>27</v>
      </c>
      <c r="U30" s="96" t="s">
        <v>471</v>
      </c>
      <c r="V30" s="96" t="s">
        <v>164</v>
      </c>
      <c r="W30" s="96"/>
    </row>
    <row r="31" spans="1:23" ht="29" x14ac:dyDescent="0.35">
      <c r="A31" s="3" t="s">
        <v>41</v>
      </c>
      <c r="B31" s="6" t="s">
        <v>367</v>
      </c>
      <c r="C31" s="6" t="s">
        <v>28</v>
      </c>
      <c r="D31" s="6" t="s">
        <v>474</v>
      </c>
      <c r="E31" s="96" t="s">
        <v>485</v>
      </c>
      <c r="G31" s="6" t="s">
        <v>27</v>
      </c>
      <c r="H31" s="6" t="s">
        <v>17</v>
      </c>
      <c r="I31" s="6">
        <v>0</v>
      </c>
      <c r="J31"/>
      <c r="K31" s="6" t="s">
        <v>27</v>
      </c>
      <c r="L31"/>
      <c r="M31" s="6" t="s">
        <v>27</v>
      </c>
      <c r="N31"/>
      <c r="O31" s="6" t="s">
        <v>27</v>
      </c>
      <c r="P31"/>
      <c r="Q31" s="96" t="s">
        <v>27</v>
      </c>
      <c r="S31" s="96" t="s">
        <v>27</v>
      </c>
      <c r="U31" s="96" t="s">
        <v>27</v>
      </c>
      <c r="V31" s="96" t="s">
        <v>27</v>
      </c>
      <c r="W31" s="96" t="s">
        <v>27</v>
      </c>
    </row>
    <row r="32" spans="1:23" ht="29" x14ac:dyDescent="0.35">
      <c r="A32" s="3" t="s">
        <v>47</v>
      </c>
      <c r="B32" s="6" t="s">
        <v>367</v>
      </c>
      <c r="C32" s="6" t="s">
        <v>28</v>
      </c>
      <c r="D32" s="6" t="s">
        <v>486</v>
      </c>
      <c r="E32" s="96" t="s">
        <v>487</v>
      </c>
      <c r="G32" s="6" t="s">
        <v>27</v>
      </c>
      <c r="H32" s="6" t="s">
        <v>17</v>
      </c>
      <c r="I32" s="6">
        <v>41200000</v>
      </c>
      <c r="J32"/>
      <c r="K32" s="6">
        <v>0</v>
      </c>
      <c r="L32"/>
      <c r="M32" s="6">
        <v>0</v>
      </c>
      <c r="N32"/>
      <c r="O32" s="6">
        <v>1</v>
      </c>
      <c r="P32"/>
      <c r="Q32" s="96" t="s">
        <v>27</v>
      </c>
      <c r="S32" s="96" t="s">
        <v>124</v>
      </c>
      <c r="U32" s="96" t="s">
        <v>471</v>
      </c>
      <c r="V32" s="96" t="s">
        <v>178</v>
      </c>
      <c r="W32" s="96"/>
    </row>
    <row r="33" spans="1:23" ht="29" x14ac:dyDescent="0.35">
      <c r="A33" s="3" t="s">
        <v>47</v>
      </c>
      <c r="B33" s="6" t="s">
        <v>367</v>
      </c>
      <c r="C33" s="6" t="s">
        <v>40</v>
      </c>
      <c r="D33" s="6" t="s">
        <v>488</v>
      </c>
      <c r="E33" s="96" t="s">
        <v>489</v>
      </c>
      <c r="G33" s="6" t="s">
        <v>490</v>
      </c>
      <c r="H33" s="6" t="s">
        <v>17</v>
      </c>
      <c r="I33" s="6">
        <v>25220000</v>
      </c>
      <c r="J33"/>
      <c r="K33" s="6">
        <v>0</v>
      </c>
      <c r="L33"/>
      <c r="M33" s="6">
        <v>0</v>
      </c>
      <c r="N33"/>
      <c r="O33" s="6">
        <v>0</v>
      </c>
      <c r="P33"/>
      <c r="Q33" s="96" t="s">
        <v>27</v>
      </c>
      <c r="S33" s="96" t="s">
        <v>27</v>
      </c>
      <c r="U33" s="96" t="s">
        <v>471</v>
      </c>
      <c r="V33" s="96" t="s">
        <v>167</v>
      </c>
      <c r="W33" s="96"/>
    </row>
    <row r="34" spans="1:23" ht="43.5" x14ac:dyDescent="0.35">
      <c r="A34" s="3" t="s">
        <v>47</v>
      </c>
      <c r="B34" s="6" t="s">
        <v>367</v>
      </c>
      <c r="C34" s="6" t="s">
        <v>40</v>
      </c>
      <c r="D34" s="6" t="s">
        <v>491</v>
      </c>
      <c r="E34" s="96" t="s">
        <v>492</v>
      </c>
      <c r="G34" s="6" t="s">
        <v>490</v>
      </c>
      <c r="H34" s="6" t="s">
        <v>17</v>
      </c>
      <c r="I34" s="6">
        <v>840000</v>
      </c>
      <c r="J34"/>
      <c r="K34" s="6">
        <v>1</v>
      </c>
      <c r="L34"/>
      <c r="M34" s="6">
        <v>0.4</v>
      </c>
      <c r="N34"/>
      <c r="O34" s="6">
        <v>0</v>
      </c>
      <c r="P34"/>
      <c r="Q34" s="96" t="s">
        <v>156</v>
      </c>
      <c r="S34" s="96" t="s">
        <v>27</v>
      </c>
      <c r="U34" s="96" t="s">
        <v>471</v>
      </c>
      <c r="V34" s="96" t="s">
        <v>167</v>
      </c>
      <c r="W34" s="96"/>
    </row>
    <row r="35" spans="1:23" ht="29" x14ac:dyDescent="0.35">
      <c r="A35" s="3" t="s">
        <v>47</v>
      </c>
      <c r="B35" s="6" t="s">
        <v>367</v>
      </c>
      <c r="C35" s="6" t="s">
        <v>40</v>
      </c>
      <c r="D35" s="6" t="s">
        <v>493</v>
      </c>
      <c r="E35" s="96" t="s">
        <v>494</v>
      </c>
      <c r="G35" s="6" t="s">
        <v>490</v>
      </c>
      <c r="H35" s="6" t="s">
        <v>17</v>
      </c>
      <c r="I35" s="6">
        <v>5470000</v>
      </c>
      <c r="J35"/>
      <c r="K35" s="6">
        <v>0</v>
      </c>
      <c r="L35"/>
      <c r="M35" s="6">
        <v>0</v>
      </c>
      <c r="N35"/>
      <c r="O35" s="6">
        <v>0</v>
      </c>
      <c r="P35"/>
      <c r="Q35" s="96" t="s">
        <v>27</v>
      </c>
      <c r="S35" s="96" t="s">
        <v>27</v>
      </c>
      <c r="U35" s="96" t="s">
        <v>471</v>
      </c>
      <c r="V35" s="96" t="s">
        <v>167</v>
      </c>
      <c r="W35" s="96"/>
    </row>
    <row r="36" spans="1:23" x14ac:dyDescent="0.35">
      <c r="A36" s="3" t="s">
        <v>47</v>
      </c>
      <c r="B36" s="6" t="s">
        <v>367</v>
      </c>
      <c r="C36" s="6" t="s">
        <v>28</v>
      </c>
      <c r="D36" s="6" t="s">
        <v>490</v>
      </c>
      <c r="E36" s="96" t="s">
        <v>495</v>
      </c>
      <c r="G36" s="6" t="s">
        <v>27</v>
      </c>
      <c r="H36" s="6" t="s">
        <v>17</v>
      </c>
      <c r="I36" s="6">
        <v>0</v>
      </c>
      <c r="J36"/>
      <c r="K36" s="6" t="s">
        <v>27</v>
      </c>
      <c r="L36"/>
      <c r="M36" s="6" t="s">
        <v>27</v>
      </c>
      <c r="N36"/>
      <c r="O36" s="6" t="s">
        <v>27</v>
      </c>
      <c r="P36"/>
      <c r="Q36" s="96" t="s">
        <v>27</v>
      </c>
      <c r="S36" s="96" t="s">
        <v>27</v>
      </c>
      <c r="U36" s="96" t="s">
        <v>27</v>
      </c>
      <c r="V36" s="96" t="s">
        <v>27</v>
      </c>
      <c r="W36" s="96" t="s">
        <v>27</v>
      </c>
    </row>
    <row r="37" spans="1:23" ht="29" x14ac:dyDescent="0.35">
      <c r="A37" s="3" t="s">
        <v>47</v>
      </c>
      <c r="B37" s="6" t="s">
        <v>367</v>
      </c>
      <c r="C37" s="6" t="s">
        <v>28</v>
      </c>
      <c r="D37" s="6" t="s">
        <v>496</v>
      </c>
      <c r="E37" s="96" t="s">
        <v>497</v>
      </c>
      <c r="G37" s="6" t="s">
        <v>27</v>
      </c>
      <c r="H37" s="6" t="s">
        <v>17</v>
      </c>
      <c r="I37" s="6">
        <v>22700000</v>
      </c>
      <c r="J37">
        <v>0</v>
      </c>
      <c r="K37" s="6">
        <v>0</v>
      </c>
      <c r="L37"/>
      <c r="M37" s="6">
        <v>0</v>
      </c>
      <c r="N37"/>
      <c r="O37" s="6">
        <v>0</v>
      </c>
      <c r="P37"/>
      <c r="Q37" s="96" t="s">
        <v>27</v>
      </c>
      <c r="S37" s="96" t="s">
        <v>27</v>
      </c>
      <c r="U37" s="96" t="s">
        <v>471</v>
      </c>
      <c r="V37" s="96" t="s">
        <v>167</v>
      </c>
      <c r="W37" s="96"/>
    </row>
    <row r="38" spans="1:23" x14ac:dyDescent="0.35">
      <c r="A38" s="3" t="s">
        <v>47</v>
      </c>
      <c r="B38" s="6" t="s">
        <v>367</v>
      </c>
      <c r="C38" s="6" t="s">
        <v>28</v>
      </c>
      <c r="D38" s="6" t="s">
        <v>498</v>
      </c>
      <c r="E38" s="96" t="s">
        <v>499</v>
      </c>
      <c r="G38" s="6" t="s">
        <v>27</v>
      </c>
      <c r="H38" s="6" t="s">
        <v>30</v>
      </c>
      <c r="I38" s="6">
        <v>0</v>
      </c>
      <c r="J38"/>
      <c r="K38" s="6" t="s">
        <v>27</v>
      </c>
      <c r="L38"/>
      <c r="M38" s="6" t="s">
        <v>27</v>
      </c>
      <c r="N38"/>
      <c r="O38" s="6" t="s">
        <v>27</v>
      </c>
      <c r="P38"/>
      <c r="Q38" s="96" t="s">
        <v>27</v>
      </c>
      <c r="S38" s="96" t="s">
        <v>27</v>
      </c>
      <c r="U38" s="96" t="s">
        <v>27</v>
      </c>
      <c r="V38" s="96" t="s">
        <v>27</v>
      </c>
      <c r="W38" s="96" t="s">
        <v>27</v>
      </c>
    </row>
    <row r="39" spans="1:23" ht="29" x14ac:dyDescent="0.35">
      <c r="A39" s="3" t="s">
        <v>47</v>
      </c>
      <c r="B39" s="6" t="s">
        <v>367</v>
      </c>
      <c r="C39" s="6" t="s">
        <v>40</v>
      </c>
      <c r="D39" s="6" t="s">
        <v>500</v>
      </c>
      <c r="E39" s="96" t="s">
        <v>501</v>
      </c>
      <c r="G39" s="6" t="s">
        <v>502</v>
      </c>
      <c r="H39" s="6" t="s">
        <v>30</v>
      </c>
      <c r="I39" s="6">
        <v>19350000</v>
      </c>
      <c r="J39"/>
      <c r="K39" s="6">
        <v>0</v>
      </c>
      <c r="L39"/>
      <c r="M39" s="6">
        <v>0</v>
      </c>
      <c r="N39"/>
      <c r="O39" s="6">
        <v>0</v>
      </c>
      <c r="P39"/>
      <c r="Q39" s="96" t="s">
        <v>27</v>
      </c>
      <c r="S39" s="96" t="s">
        <v>27</v>
      </c>
      <c r="U39" s="96" t="s">
        <v>471</v>
      </c>
      <c r="V39" s="96" t="s">
        <v>178</v>
      </c>
      <c r="W39" s="96"/>
    </row>
    <row r="40" spans="1:23" ht="29" x14ac:dyDescent="0.35">
      <c r="A40" s="3" t="s">
        <v>47</v>
      </c>
      <c r="B40" s="6" t="s">
        <v>367</v>
      </c>
      <c r="C40" s="6" t="s">
        <v>40</v>
      </c>
      <c r="D40" s="6" t="s">
        <v>503</v>
      </c>
      <c r="E40" s="96" t="s">
        <v>501</v>
      </c>
      <c r="G40" s="6" t="s">
        <v>502</v>
      </c>
      <c r="H40" s="6" t="s">
        <v>30</v>
      </c>
      <c r="I40" s="6">
        <v>38700000</v>
      </c>
      <c r="J40"/>
      <c r="K40" s="6">
        <v>0</v>
      </c>
      <c r="L40"/>
      <c r="M40" s="6">
        <v>0</v>
      </c>
      <c r="N40"/>
      <c r="O40" s="6">
        <v>0</v>
      </c>
      <c r="P40"/>
      <c r="Q40" s="96" t="s">
        <v>27</v>
      </c>
      <c r="S40" s="96" t="s">
        <v>27</v>
      </c>
      <c r="U40" s="96" t="s">
        <v>471</v>
      </c>
      <c r="V40" s="96" t="s">
        <v>178</v>
      </c>
      <c r="W40" s="96"/>
    </row>
    <row r="41" spans="1:23" x14ac:dyDescent="0.35">
      <c r="A41" s="3" t="s">
        <v>47</v>
      </c>
      <c r="B41" s="6" t="s">
        <v>367</v>
      </c>
      <c r="C41" s="6" t="s">
        <v>28</v>
      </c>
      <c r="D41" s="6" t="s">
        <v>502</v>
      </c>
      <c r="E41" s="96" t="s">
        <v>501</v>
      </c>
      <c r="G41" s="6" t="s">
        <v>27</v>
      </c>
      <c r="H41" s="6" t="s">
        <v>30</v>
      </c>
      <c r="I41" s="6">
        <v>0</v>
      </c>
      <c r="J41"/>
      <c r="K41" s="6" t="s">
        <v>27</v>
      </c>
      <c r="L41"/>
      <c r="M41" s="6" t="s">
        <v>27</v>
      </c>
      <c r="N41"/>
      <c r="O41" s="6" t="s">
        <v>27</v>
      </c>
      <c r="P41"/>
      <c r="Q41" s="96" t="s">
        <v>27</v>
      </c>
      <c r="S41" s="96" t="s">
        <v>27</v>
      </c>
      <c r="U41" s="96" t="s">
        <v>27</v>
      </c>
      <c r="V41" s="96" t="s">
        <v>27</v>
      </c>
      <c r="W41" s="96" t="s">
        <v>27</v>
      </c>
    </row>
    <row r="42" spans="1:23" ht="29" x14ac:dyDescent="0.35">
      <c r="A42" s="3" t="s">
        <v>47</v>
      </c>
      <c r="B42" s="6" t="s">
        <v>367</v>
      </c>
      <c r="C42" s="6" t="s">
        <v>28</v>
      </c>
      <c r="D42" s="6" t="s">
        <v>504</v>
      </c>
      <c r="E42" s="96" t="s">
        <v>505</v>
      </c>
      <c r="G42" s="6" t="s">
        <v>27</v>
      </c>
      <c r="H42" s="6" t="s">
        <v>30</v>
      </c>
      <c r="I42" s="6">
        <v>0</v>
      </c>
      <c r="J42"/>
      <c r="K42" s="6" t="s">
        <v>27</v>
      </c>
      <c r="L42"/>
      <c r="M42" s="6" t="s">
        <v>27</v>
      </c>
      <c r="N42"/>
      <c r="O42" s="6" t="s">
        <v>27</v>
      </c>
      <c r="P42"/>
      <c r="Q42" s="96" t="s">
        <v>27</v>
      </c>
      <c r="S42" s="96" t="s">
        <v>27</v>
      </c>
      <c r="U42" s="96" t="s">
        <v>27</v>
      </c>
      <c r="V42" s="96" t="s">
        <v>27</v>
      </c>
      <c r="W42" s="96" t="s">
        <v>27</v>
      </c>
    </row>
    <row r="43" spans="1:23" ht="29" x14ac:dyDescent="0.35">
      <c r="A43" s="3" t="s">
        <v>47</v>
      </c>
      <c r="B43" s="6" t="s">
        <v>367</v>
      </c>
      <c r="C43" s="6" t="s">
        <v>28</v>
      </c>
      <c r="D43" s="6" t="s">
        <v>506</v>
      </c>
      <c r="E43" s="96" t="s">
        <v>507</v>
      </c>
      <c r="G43" s="6" t="s">
        <v>27</v>
      </c>
      <c r="H43" s="6" t="s">
        <v>30</v>
      </c>
      <c r="I43" s="6">
        <v>0</v>
      </c>
      <c r="J43"/>
      <c r="K43" s="6" t="s">
        <v>27</v>
      </c>
      <c r="L43"/>
      <c r="M43" s="6" t="s">
        <v>27</v>
      </c>
      <c r="N43"/>
      <c r="O43" s="6" t="s">
        <v>27</v>
      </c>
      <c r="P43"/>
      <c r="Q43" s="96" t="s">
        <v>27</v>
      </c>
      <c r="S43" s="96" t="s">
        <v>27</v>
      </c>
      <c r="U43" s="96" t="s">
        <v>27</v>
      </c>
      <c r="V43" s="96" t="s">
        <v>27</v>
      </c>
      <c r="W43" s="96" t="s">
        <v>27</v>
      </c>
    </row>
    <row r="44" spans="1:23" ht="29" x14ac:dyDescent="0.35">
      <c r="A44" s="3" t="s">
        <v>47</v>
      </c>
      <c r="B44" s="6" t="s">
        <v>367</v>
      </c>
      <c r="C44" s="6" t="s">
        <v>28</v>
      </c>
      <c r="D44" s="6" t="s">
        <v>508</v>
      </c>
      <c r="E44" s="96" t="s">
        <v>509</v>
      </c>
      <c r="G44" s="6" t="s">
        <v>27</v>
      </c>
      <c r="H44" s="6" t="s">
        <v>30</v>
      </c>
      <c r="I44" s="6">
        <v>0</v>
      </c>
      <c r="J44"/>
      <c r="K44" s="6" t="s">
        <v>27</v>
      </c>
      <c r="L44"/>
      <c r="M44" s="6" t="s">
        <v>27</v>
      </c>
      <c r="N44"/>
      <c r="O44" s="6" t="s">
        <v>27</v>
      </c>
      <c r="P44"/>
      <c r="Q44" s="96" t="s">
        <v>27</v>
      </c>
      <c r="S44" s="96" t="s">
        <v>27</v>
      </c>
      <c r="U44" s="96" t="s">
        <v>27</v>
      </c>
      <c r="V44" s="96" t="s">
        <v>27</v>
      </c>
      <c r="W44" s="96" t="s">
        <v>27</v>
      </c>
    </row>
    <row r="45" spans="1:23" ht="29" x14ac:dyDescent="0.35">
      <c r="A45" s="3" t="s">
        <v>47</v>
      </c>
      <c r="B45" s="6" t="s">
        <v>369</v>
      </c>
      <c r="C45" s="6" t="s">
        <v>28</v>
      </c>
      <c r="D45" s="6" t="s">
        <v>510</v>
      </c>
      <c r="E45" s="96" t="s">
        <v>511</v>
      </c>
      <c r="G45" s="6" t="s">
        <v>27</v>
      </c>
      <c r="H45" s="6" t="s">
        <v>17</v>
      </c>
      <c r="I45" s="6">
        <v>4320000</v>
      </c>
      <c r="J45"/>
      <c r="K45" s="6">
        <v>0</v>
      </c>
      <c r="L45"/>
      <c r="M45" s="6">
        <v>0</v>
      </c>
      <c r="N45"/>
      <c r="O45" s="6">
        <v>0</v>
      </c>
      <c r="P45"/>
      <c r="Q45" s="96" t="s">
        <v>27</v>
      </c>
      <c r="S45" s="96" t="s">
        <v>27</v>
      </c>
      <c r="U45" s="96" t="s">
        <v>471</v>
      </c>
      <c r="V45" s="96" t="s">
        <v>178</v>
      </c>
      <c r="W45" s="96"/>
    </row>
    <row r="46" spans="1:23" ht="29" x14ac:dyDescent="0.35">
      <c r="A46" s="3" t="s">
        <v>47</v>
      </c>
      <c r="B46" s="6" t="s">
        <v>369</v>
      </c>
      <c r="C46" s="6" t="s">
        <v>28</v>
      </c>
      <c r="D46" s="6" t="s">
        <v>512</v>
      </c>
      <c r="E46" s="96" t="s">
        <v>513</v>
      </c>
      <c r="G46" s="6" t="s">
        <v>27</v>
      </c>
      <c r="H46" s="6" t="s">
        <v>17</v>
      </c>
      <c r="I46" s="6">
        <v>37460000</v>
      </c>
      <c r="J46"/>
      <c r="K46" s="6">
        <v>0</v>
      </c>
      <c r="L46"/>
      <c r="M46" s="6">
        <v>0</v>
      </c>
      <c r="N46"/>
      <c r="O46" s="6">
        <v>0</v>
      </c>
      <c r="P46"/>
      <c r="Q46" s="96" t="s">
        <v>27</v>
      </c>
      <c r="S46" s="96" t="s">
        <v>27</v>
      </c>
      <c r="U46" s="96" t="s">
        <v>471</v>
      </c>
      <c r="V46" s="96" t="s">
        <v>170</v>
      </c>
      <c r="W46" s="96"/>
    </row>
    <row r="47" spans="1:23" ht="29" x14ac:dyDescent="0.35">
      <c r="A47" s="3" t="s">
        <v>41</v>
      </c>
      <c r="B47" s="6" t="s">
        <v>369</v>
      </c>
      <c r="C47" s="6" t="s">
        <v>40</v>
      </c>
      <c r="D47" s="6" t="s">
        <v>514</v>
      </c>
      <c r="E47" s="96" t="s">
        <v>515</v>
      </c>
      <c r="G47" s="6" t="s">
        <v>516</v>
      </c>
      <c r="H47" s="6" t="s">
        <v>17</v>
      </c>
      <c r="I47" s="6">
        <v>27140000</v>
      </c>
      <c r="J47" s="123">
        <v>13466561</v>
      </c>
      <c r="K47" s="6">
        <v>0</v>
      </c>
      <c r="L47"/>
      <c r="M47" s="6">
        <v>0</v>
      </c>
      <c r="N47"/>
      <c r="O47" s="6">
        <v>0</v>
      </c>
      <c r="P47"/>
      <c r="Q47" s="96" t="s">
        <v>27</v>
      </c>
      <c r="S47" s="96" t="s">
        <v>27</v>
      </c>
      <c r="U47" s="96" t="s">
        <v>471</v>
      </c>
      <c r="V47" s="96" t="s">
        <v>167</v>
      </c>
      <c r="W47" s="96"/>
    </row>
    <row r="48" spans="1:23" ht="43.5" x14ac:dyDescent="0.35">
      <c r="A48" s="3" t="s">
        <v>41</v>
      </c>
      <c r="B48" s="6" t="s">
        <v>369</v>
      </c>
      <c r="C48" s="6" t="s">
        <v>40</v>
      </c>
      <c r="D48" s="6" t="s">
        <v>517</v>
      </c>
      <c r="E48" s="96" t="s">
        <v>518</v>
      </c>
      <c r="G48" s="6" t="s">
        <v>516</v>
      </c>
      <c r="H48" s="6" t="s">
        <v>17</v>
      </c>
      <c r="I48" s="6">
        <v>700000</v>
      </c>
      <c r="J48" s="123">
        <v>347332</v>
      </c>
      <c r="K48" s="6">
        <v>1</v>
      </c>
      <c r="L48"/>
      <c r="M48" s="6">
        <v>0.4</v>
      </c>
      <c r="N48"/>
      <c r="O48" s="6">
        <v>0</v>
      </c>
      <c r="P48"/>
      <c r="Q48" s="96" t="s">
        <v>156</v>
      </c>
      <c r="S48" s="96" t="s">
        <v>27</v>
      </c>
      <c r="U48" s="96" t="s">
        <v>471</v>
      </c>
      <c r="V48" s="96" t="s">
        <v>167</v>
      </c>
      <c r="W48" s="96"/>
    </row>
    <row r="49" spans="1:23" ht="29" x14ac:dyDescent="0.35">
      <c r="A49" s="3" t="s">
        <v>41</v>
      </c>
      <c r="B49" s="6" t="s">
        <v>369</v>
      </c>
      <c r="C49" s="6" t="s">
        <v>40</v>
      </c>
      <c r="D49" s="6" t="s">
        <v>519</v>
      </c>
      <c r="E49" s="96" t="s">
        <v>520</v>
      </c>
      <c r="G49" s="6" t="s">
        <v>516</v>
      </c>
      <c r="H49" s="6" t="s">
        <v>17</v>
      </c>
      <c r="I49" s="6">
        <v>5820000</v>
      </c>
      <c r="J49" s="123">
        <v>2887818</v>
      </c>
      <c r="K49" s="6">
        <v>0</v>
      </c>
      <c r="L49"/>
      <c r="M49" s="6">
        <v>0</v>
      </c>
      <c r="N49"/>
      <c r="O49" s="6">
        <v>0</v>
      </c>
      <c r="P49"/>
      <c r="Q49" s="96" t="s">
        <v>27</v>
      </c>
      <c r="S49" s="96" t="s">
        <v>27</v>
      </c>
      <c r="U49" s="96" t="s">
        <v>471</v>
      </c>
      <c r="V49" s="96" t="s">
        <v>167</v>
      </c>
      <c r="W49" s="96"/>
    </row>
    <row r="50" spans="1:23" x14ac:dyDescent="0.35">
      <c r="A50" s="3" t="s">
        <v>41</v>
      </c>
      <c r="B50" s="6" t="s">
        <v>369</v>
      </c>
      <c r="C50" s="6" t="s">
        <v>28</v>
      </c>
      <c r="D50" s="6" t="s">
        <v>516</v>
      </c>
      <c r="E50" s="96" t="s">
        <v>521</v>
      </c>
      <c r="G50" s="6" t="s">
        <v>27</v>
      </c>
      <c r="H50" s="6" t="s">
        <v>17</v>
      </c>
      <c r="I50" s="6">
        <v>0</v>
      </c>
      <c r="J50"/>
      <c r="K50" s="6" t="s">
        <v>27</v>
      </c>
      <c r="L50"/>
      <c r="M50" s="6" t="s">
        <v>27</v>
      </c>
      <c r="N50"/>
      <c r="O50" s="6" t="s">
        <v>27</v>
      </c>
      <c r="P50"/>
      <c r="Q50" s="96" t="s">
        <v>27</v>
      </c>
      <c r="S50" s="96" t="s">
        <v>27</v>
      </c>
      <c r="U50" s="96" t="s">
        <v>27</v>
      </c>
      <c r="V50" s="96" t="s">
        <v>27</v>
      </c>
      <c r="W50" s="96" t="s">
        <v>27</v>
      </c>
    </row>
    <row r="51" spans="1:23" x14ac:dyDescent="0.35">
      <c r="A51" s="3" t="s">
        <v>47</v>
      </c>
      <c r="B51" s="6" t="s">
        <v>369</v>
      </c>
      <c r="C51" s="6" t="s">
        <v>28</v>
      </c>
      <c r="D51" s="6" t="s">
        <v>522</v>
      </c>
      <c r="E51" s="96" t="s">
        <v>523</v>
      </c>
      <c r="G51" s="6" t="s">
        <v>27</v>
      </c>
      <c r="H51" s="6" t="s">
        <v>17</v>
      </c>
      <c r="I51" s="6">
        <v>0</v>
      </c>
      <c r="J51"/>
      <c r="K51" s="6" t="s">
        <v>27</v>
      </c>
      <c r="L51"/>
      <c r="M51" s="6" t="s">
        <v>27</v>
      </c>
      <c r="N51"/>
      <c r="O51" s="6" t="s">
        <v>27</v>
      </c>
      <c r="P51"/>
      <c r="Q51" s="96" t="s">
        <v>27</v>
      </c>
      <c r="S51" s="96" t="s">
        <v>27</v>
      </c>
      <c r="U51" s="96" t="s">
        <v>27</v>
      </c>
      <c r="V51" s="96" t="s">
        <v>27</v>
      </c>
      <c r="W51" s="96" t="s">
        <v>27</v>
      </c>
    </row>
    <row r="52" spans="1:23" ht="29" x14ac:dyDescent="0.35">
      <c r="A52" s="3" t="s">
        <v>47</v>
      </c>
      <c r="B52" s="6" t="s">
        <v>369</v>
      </c>
      <c r="C52" s="6" t="s">
        <v>28</v>
      </c>
      <c r="D52" s="6" t="s">
        <v>524</v>
      </c>
      <c r="E52" s="96" t="s">
        <v>525</v>
      </c>
      <c r="G52" s="6" t="s">
        <v>27</v>
      </c>
      <c r="H52" s="6" t="s">
        <v>17</v>
      </c>
      <c r="I52" s="6">
        <v>0</v>
      </c>
      <c r="J52"/>
      <c r="K52" s="6" t="s">
        <v>27</v>
      </c>
      <c r="L52"/>
      <c r="M52" s="6" t="s">
        <v>27</v>
      </c>
      <c r="N52"/>
      <c r="O52" s="6" t="s">
        <v>27</v>
      </c>
      <c r="P52"/>
      <c r="Q52" s="96" t="s">
        <v>27</v>
      </c>
      <c r="S52" s="96" t="s">
        <v>27</v>
      </c>
      <c r="U52" s="96" t="s">
        <v>27</v>
      </c>
      <c r="V52" s="96" t="s">
        <v>27</v>
      </c>
      <c r="W52" s="96" t="s">
        <v>27</v>
      </c>
    </row>
    <row r="53" spans="1:23" ht="29" x14ac:dyDescent="0.35">
      <c r="A53" s="3" t="s">
        <v>41</v>
      </c>
      <c r="B53" s="6" t="s">
        <v>369</v>
      </c>
      <c r="C53" s="6" t="s">
        <v>40</v>
      </c>
      <c r="D53" s="6" t="s">
        <v>526</v>
      </c>
      <c r="E53" s="96" t="s">
        <v>527</v>
      </c>
      <c r="G53" s="6" t="s">
        <v>528</v>
      </c>
      <c r="H53" s="6" t="s">
        <v>17</v>
      </c>
      <c r="I53" s="6">
        <v>6970000</v>
      </c>
      <c r="J53" s="108">
        <v>4812771</v>
      </c>
      <c r="K53" s="6">
        <v>0</v>
      </c>
      <c r="L53"/>
      <c r="M53" s="6">
        <v>0</v>
      </c>
      <c r="N53"/>
      <c r="O53" s="6">
        <v>0</v>
      </c>
      <c r="P53"/>
      <c r="Q53" s="96" t="s">
        <v>27</v>
      </c>
      <c r="S53" s="96" t="s">
        <v>27</v>
      </c>
      <c r="U53" s="96" t="s">
        <v>471</v>
      </c>
      <c r="V53" s="96" t="s">
        <v>178</v>
      </c>
      <c r="W53" s="96"/>
    </row>
    <row r="54" spans="1:23" ht="29" x14ac:dyDescent="0.35">
      <c r="A54" s="3" t="s">
        <v>41</v>
      </c>
      <c r="B54" s="6" t="s">
        <v>369</v>
      </c>
      <c r="C54" s="6" t="s">
        <v>40</v>
      </c>
      <c r="D54" s="6" t="s">
        <v>529</v>
      </c>
      <c r="E54" s="96" t="s">
        <v>530</v>
      </c>
      <c r="G54" s="6" t="s">
        <v>528</v>
      </c>
      <c r="H54" s="6" t="s">
        <v>17</v>
      </c>
      <c r="I54" s="6">
        <v>1030000</v>
      </c>
      <c r="J54" s="108">
        <v>711213</v>
      </c>
      <c r="K54" s="6">
        <v>0</v>
      </c>
      <c r="L54"/>
      <c r="M54" s="6">
        <v>0</v>
      </c>
      <c r="N54"/>
      <c r="O54" s="6">
        <v>1</v>
      </c>
      <c r="P54"/>
      <c r="Q54" s="96" t="s">
        <v>27</v>
      </c>
      <c r="S54" s="96" t="s">
        <v>124</v>
      </c>
      <c r="U54" s="96" t="s">
        <v>471</v>
      </c>
      <c r="V54" s="96" t="s">
        <v>178</v>
      </c>
      <c r="W54" s="96"/>
    </row>
    <row r="55" spans="1:23" ht="29" x14ac:dyDescent="0.35">
      <c r="A55" s="3" t="s">
        <v>47</v>
      </c>
      <c r="B55" s="6" t="s">
        <v>369</v>
      </c>
      <c r="C55" s="6" t="s">
        <v>40</v>
      </c>
      <c r="D55" s="6" t="s">
        <v>531</v>
      </c>
      <c r="E55" s="96" t="s">
        <v>532</v>
      </c>
      <c r="G55" s="6" t="s">
        <v>528</v>
      </c>
      <c r="H55" s="6" t="s">
        <v>17</v>
      </c>
      <c r="I55" s="6">
        <v>650000</v>
      </c>
      <c r="J55"/>
      <c r="K55" s="6">
        <v>0</v>
      </c>
      <c r="L55"/>
      <c r="M55" s="6">
        <v>0</v>
      </c>
      <c r="N55"/>
      <c r="O55" s="6">
        <v>0</v>
      </c>
      <c r="P55"/>
      <c r="Q55" s="96" t="s">
        <v>27</v>
      </c>
      <c r="S55" s="96" t="s">
        <v>27</v>
      </c>
      <c r="U55" s="96" t="s">
        <v>471</v>
      </c>
      <c r="V55" s="96" t="s">
        <v>173</v>
      </c>
      <c r="W55" s="96"/>
    </row>
    <row r="56" spans="1:23" ht="29" x14ac:dyDescent="0.35">
      <c r="A56" s="3" t="s">
        <v>41</v>
      </c>
      <c r="B56" s="6" t="s">
        <v>369</v>
      </c>
      <c r="C56" s="6" t="s">
        <v>28</v>
      </c>
      <c r="D56" s="6" t="s">
        <v>528</v>
      </c>
      <c r="E56" s="96" t="s">
        <v>533</v>
      </c>
      <c r="G56" s="6" t="s">
        <v>27</v>
      </c>
      <c r="H56" s="6" t="s">
        <v>17</v>
      </c>
      <c r="I56" s="6">
        <v>0</v>
      </c>
      <c r="J56"/>
      <c r="K56" s="6" t="s">
        <v>27</v>
      </c>
      <c r="L56"/>
      <c r="M56" s="6" t="s">
        <v>27</v>
      </c>
      <c r="N56"/>
      <c r="O56" s="6" t="s">
        <v>27</v>
      </c>
      <c r="P56"/>
      <c r="Q56" s="96" t="s">
        <v>27</v>
      </c>
      <c r="S56" s="96" t="s">
        <v>27</v>
      </c>
      <c r="U56" s="96" t="s">
        <v>27</v>
      </c>
      <c r="V56" s="96" t="s">
        <v>27</v>
      </c>
      <c r="W56" s="96" t="s">
        <v>27</v>
      </c>
    </row>
    <row r="57" spans="1:23" ht="29" x14ac:dyDescent="0.35">
      <c r="A57" s="3" t="s">
        <v>47</v>
      </c>
      <c r="B57" s="6" t="s">
        <v>369</v>
      </c>
      <c r="C57" s="6" t="s">
        <v>40</v>
      </c>
      <c r="D57" s="6" t="s">
        <v>534</v>
      </c>
      <c r="E57" s="96" t="s">
        <v>535</v>
      </c>
      <c r="G57" s="6" t="s">
        <v>536</v>
      </c>
      <c r="H57" s="6" t="s">
        <v>17</v>
      </c>
      <c r="I57" s="6">
        <v>8560000</v>
      </c>
      <c r="J57"/>
      <c r="K57" s="6">
        <v>0</v>
      </c>
      <c r="L57"/>
      <c r="M57" s="6">
        <v>0</v>
      </c>
      <c r="N57"/>
      <c r="O57" s="6">
        <v>0</v>
      </c>
      <c r="P57"/>
      <c r="Q57" s="96" t="s">
        <v>27</v>
      </c>
      <c r="S57" s="96" t="s">
        <v>27</v>
      </c>
      <c r="U57" s="96" t="s">
        <v>471</v>
      </c>
      <c r="V57" s="96" t="s">
        <v>170</v>
      </c>
      <c r="W57" s="96"/>
    </row>
    <row r="58" spans="1:23" ht="43.5" x14ac:dyDescent="0.35">
      <c r="A58" s="3" t="s">
        <v>41</v>
      </c>
      <c r="B58" s="6" t="s">
        <v>369</v>
      </c>
      <c r="C58" s="6" t="s">
        <v>40</v>
      </c>
      <c r="D58" s="6" t="s">
        <v>537</v>
      </c>
      <c r="E58" s="96" t="s">
        <v>538</v>
      </c>
      <c r="G58" s="6" t="s">
        <v>536</v>
      </c>
      <c r="H58" s="6" t="s">
        <v>17</v>
      </c>
      <c r="I58" s="6">
        <v>2080000</v>
      </c>
      <c r="J58" s="108"/>
      <c r="K58" s="6">
        <v>1</v>
      </c>
      <c r="L58" s="108">
        <v>0</v>
      </c>
      <c r="M58" s="6">
        <v>0.4</v>
      </c>
      <c r="N58" s="108">
        <v>0</v>
      </c>
      <c r="O58" s="6">
        <v>0</v>
      </c>
      <c r="P58"/>
      <c r="Q58" s="96" t="s">
        <v>156</v>
      </c>
      <c r="S58" s="96" t="s">
        <v>27</v>
      </c>
      <c r="U58" s="96" t="s">
        <v>471</v>
      </c>
      <c r="V58" s="96" t="s">
        <v>170</v>
      </c>
      <c r="W58" s="96"/>
    </row>
    <row r="59" spans="1:23" ht="29" x14ac:dyDescent="0.35">
      <c r="A59" s="3" t="s">
        <v>47</v>
      </c>
      <c r="B59" s="6" t="s">
        <v>369</v>
      </c>
      <c r="C59" s="6" t="s">
        <v>40</v>
      </c>
      <c r="D59" s="6" t="s">
        <v>539</v>
      </c>
      <c r="E59" s="96" t="s">
        <v>540</v>
      </c>
      <c r="G59" s="6" t="s">
        <v>536</v>
      </c>
      <c r="H59" s="6" t="s">
        <v>17</v>
      </c>
      <c r="I59" s="6">
        <v>1320000</v>
      </c>
      <c r="J59"/>
      <c r="K59" s="6">
        <v>0</v>
      </c>
      <c r="L59"/>
      <c r="M59" s="6">
        <v>0</v>
      </c>
      <c r="N59"/>
      <c r="O59" s="6">
        <v>0</v>
      </c>
      <c r="P59"/>
      <c r="Q59" s="96" t="s">
        <v>27</v>
      </c>
      <c r="S59" s="96" t="s">
        <v>27</v>
      </c>
      <c r="U59" s="96" t="s">
        <v>471</v>
      </c>
      <c r="V59" s="96" t="s">
        <v>178</v>
      </c>
      <c r="W59" s="96"/>
    </row>
    <row r="60" spans="1:23" x14ac:dyDescent="0.35">
      <c r="A60" s="3" t="s">
        <v>41</v>
      </c>
      <c r="B60" s="6" t="s">
        <v>369</v>
      </c>
      <c r="C60" s="6" t="s">
        <v>28</v>
      </c>
      <c r="D60" s="6" t="s">
        <v>536</v>
      </c>
      <c r="E60" s="96" t="s">
        <v>541</v>
      </c>
      <c r="G60" s="6" t="s">
        <v>27</v>
      </c>
      <c r="H60" s="6" t="s">
        <v>17</v>
      </c>
      <c r="I60" s="6">
        <v>0</v>
      </c>
      <c r="J60"/>
      <c r="K60" s="6" t="s">
        <v>27</v>
      </c>
      <c r="L60"/>
      <c r="M60" s="6" t="s">
        <v>27</v>
      </c>
      <c r="N60"/>
      <c r="O60" s="6" t="s">
        <v>27</v>
      </c>
      <c r="P60"/>
      <c r="Q60" s="96" t="s">
        <v>27</v>
      </c>
      <c r="S60" s="96" t="s">
        <v>27</v>
      </c>
      <c r="U60" s="96" t="s">
        <v>27</v>
      </c>
      <c r="V60" s="96" t="s">
        <v>27</v>
      </c>
      <c r="W60" s="96" t="s">
        <v>27</v>
      </c>
    </row>
    <row r="61" spans="1:23" ht="29" x14ac:dyDescent="0.35">
      <c r="A61" s="3" t="s">
        <v>41</v>
      </c>
      <c r="B61" s="6" t="s">
        <v>369</v>
      </c>
      <c r="C61" s="6" t="s">
        <v>40</v>
      </c>
      <c r="D61" s="6" t="s">
        <v>542</v>
      </c>
      <c r="E61" s="96" t="s">
        <v>543</v>
      </c>
      <c r="G61" s="6" t="s">
        <v>544</v>
      </c>
      <c r="H61" s="6" t="s">
        <v>17</v>
      </c>
      <c r="I61" s="6">
        <v>3190000</v>
      </c>
      <c r="J61" s="123">
        <v>1192066</v>
      </c>
      <c r="K61" s="6">
        <v>0</v>
      </c>
      <c r="L61"/>
      <c r="M61" s="6">
        <v>0</v>
      </c>
      <c r="N61"/>
      <c r="O61" s="6">
        <v>0</v>
      </c>
      <c r="P61"/>
      <c r="Q61" s="96" t="s">
        <v>27</v>
      </c>
      <c r="S61" s="96" t="s">
        <v>27</v>
      </c>
      <c r="U61" s="96" t="s">
        <v>471</v>
      </c>
      <c r="V61" s="96" t="s">
        <v>178</v>
      </c>
      <c r="W61" s="96"/>
    </row>
    <row r="62" spans="1:23" ht="29" x14ac:dyDescent="0.35">
      <c r="A62" s="3" t="s">
        <v>47</v>
      </c>
      <c r="B62" s="6" t="s">
        <v>369</v>
      </c>
      <c r="C62" s="6" t="s">
        <v>40</v>
      </c>
      <c r="D62" s="6" t="s">
        <v>545</v>
      </c>
      <c r="E62" s="96" t="s">
        <v>546</v>
      </c>
      <c r="G62" s="6" t="s">
        <v>544</v>
      </c>
      <c r="H62" s="6" t="s">
        <v>17</v>
      </c>
      <c r="I62" s="6">
        <v>3590000</v>
      </c>
      <c r="J62"/>
      <c r="K62" s="6">
        <v>0</v>
      </c>
      <c r="L62"/>
      <c r="M62" s="6">
        <v>0</v>
      </c>
      <c r="N62"/>
      <c r="O62" s="6">
        <v>0</v>
      </c>
      <c r="P62"/>
      <c r="Q62" s="96" t="s">
        <v>27</v>
      </c>
      <c r="S62" s="96" t="s">
        <v>27</v>
      </c>
      <c r="U62" s="96" t="s">
        <v>471</v>
      </c>
      <c r="V62" s="96" t="s">
        <v>178</v>
      </c>
      <c r="W62" s="96"/>
    </row>
    <row r="63" spans="1:23" x14ac:dyDescent="0.35">
      <c r="A63" s="3" t="s">
        <v>41</v>
      </c>
      <c r="B63" s="6" t="s">
        <v>369</v>
      </c>
      <c r="C63" s="6" t="s">
        <v>28</v>
      </c>
      <c r="D63" s="6" t="s">
        <v>544</v>
      </c>
      <c r="E63" s="96" t="s">
        <v>547</v>
      </c>
      <c r="G63" s="6" t="s">
        <v>27</v>
      </c>
      <c r="H63" s="6" t="s">
        <v>17</v>
      </c>
      <c r="I63" s="6">
        <v>0</v>
      </c>
      <c r="J63"/>
      <c r="K63" s="6" t="s">
        <v>27</v>
      </c>
      <c r="L63"/>
      <c r="M63" s="6" t="s">
        <v>27</v>
      </c>
      <c r="N63"/>
      <c r="O63" s="6" t="s">
        <v>27</v>
      </c>
      <c r="P63"/>
      <c r="Q63" s="96" t="s">
        <v>27</v>
      </c>
      <c r="S63" s="96" t="s">
        <v>27</v>
      </c>
      <c r="U63" s="96" t="s">
        <v>27</v>
      </c>
      <c r="V63" s="96" t="s">
        <v>27</v>
      </c>
      <c r="W63" s="96" t="s">
        <v>27</v>
      </c>
    </row>
    <row r="64" spans="1:23" ht="43.5" x14ac:dyDescent="0.35">
      <c r="A64" s="3" t="s">
        <v>47</v>
      </c>
      <c r="B64" s="6" t="s">
        <v>369</v>
      </c>
      <c r="C64" s="6" t="s">
        <v>40</v>
      </c>
      <c r="D64" s="6" t="s">
        <v>548</v>
      </c>
      <c r="E64" s="96" t="s">
        <v>549</v>
      </c>
      <c r="G64" s="6" t="s">
        <v>550</v>
      </c>
      <c r="H64" s="6" t="s">
        <v>30</v>
      </c>
      <c r="I64" s="6">
        <v>410000</v>
      </c>
      <c r="J64"/>
      <c r="K64" s="6">
        <v>0</v>
      </c>
      <c r="L64"/>
      <c r="M64" s="6">
        <v>0</v>
      </c>
      <c r="N64"/>
      <c r="O64" s="6">
        <v>0</v>
      </c>
      <c r="P64"/>
      <c r="Q64" s="96" t="s">
        <v>27</v>
      </c>
      <c r="S64" s="96" t="s">
        <v>27</v>
      </c>
      <c r="U64" s="96" t="s">
        <v>471</v>
      </c>
      <c r="V64" s="96" t="s">
        <v>178</v>
      </c>
      <c r="W64" s="96"/>
    </row>
    <row r="65" spans="1:23" ht="43.5" x14ac:dyDescent="0.35">
      <c r="A65" s="3" t="s">
        <v>47</v>
      </c>
      <c r="B65" s="6" t="s">
        <v>369</v>
      </c>
      <c r="C65" s="6" t="s">
        <v>40</v>
      </c>
      <c r="D65" s="6" t="s">
        <v>551</v>
      </c>
      <c r="E65" s="96" t="s">
        <v>552</v>
      </c>
      <c r="G65" s="6" t="s">
        <v>550</v>
      </c>
      <c r="H65" s="6" t="s">
        <v>30</v>
      </c>
      <c r="I65" s="6">
        <v>790000</v>
      </c>
      <c r="J65"/>
      <c r="K65" s="6">
        <v>0</v>
      </c>
      <c r="L65"/>
      <c r="M65" s="6">
        <v>0</v>
      </c>
      <c r="N65"/>
      <c r="O65" s="6">
        <v>0</v>
      </c>
      <c r="P65"/>
      <c r="Q65" s="96" t="s">
        <v>27</v>
      </c>
      <c r="S65" s="96" t="s">
        <v>27</v>
      </c>
      <c r="U65" s="96" t="s">
        <v>471</v>
      </c>
      <c r="V65" s="96" t="s">
        <v>178</v>
      </c>
      <c r="W65" s="96"/>
    </row>
    <row r="66" spans="1:23" ht="29" x14ac:dyDescent="0.35">
      <c r="A66" s="3" t="s">
        <v>47</v>
      </c>
      <c r="B66" s="6" t="s">
        <v>369</v>
      </c>
      <c r="C66" s="6" t="s">
        <v>40</v>
      </c>
      <c r="D66" s="6" t="s">
        <v>553</v>
      </c>
      <c r="E66" s="96" t="s">
        <v>554</v>
      </c>
      <c r="G66" s="6" t="s">
        <v>550</v>
      </c>
      <c r="H66" s="6" t="s">
        <v>30</v>
      </c>
      <c r="I66" s="6">
        <v>520000</v>
      </c>
      <c r="J66"/>
      <c r="K66" s="6">
        <v>0</v>
      </c>
      <c r="L66"/>
      <c r="M66" s="6">
        <v>0</v>
      </c>
      <c r="N66"/>
      <c r="O66" s="6">
        <v>1</v>
      </c>
      <c r="P66"/>
      <c r="Q66" s="96" t="s">
        <v>27</v>
      </c>
      <c r="S66" s="96" t="s">
        <v>124</v>
      </c>
      <c r="U66" s="96" t="s">
        <v>471</v>
      </c>
      <c r="V66" s="96" t="s">
        <v>178</v>
      </c>
      <c r="W66" s="96"/>
    </row>
    <row r="67" spans="1:23" ht="43.5" x14ac:dyDescent="0.35">
      <c r="A67" s="3" t="s">
        <v>47</v>
      </c>
      <c r="B67" s="6" t="s">
        <v>369</v>
      </c>
      <c r="C67" s="6" t="s">
        <v>40</v>
      </c>
      <c r="D67" s="6" t="s">
        <v>555</v>
      </c>
      <c r="E67" s="96" t="s">
        <v>556</v>
      </c>
      <c r="G67" s="6" t="s">
        <v>550</v>
      </c>
      <c r="H67" s="6" t="s">
        <v>30</v>
      </c>
      <c r="I67" s="6">
        <v>260000</v>
      </c>
      <c r="J67"/>
      <c r="K67" s="6">
        <v>0</v>
      </c>
      <c r="L67"/>
      <c r="M67" s="6">
        <v>0</v>
      </c>
      <c r="N67"/>
      <c r="O67" s="6">
        <v>0</v>
      </c>
      <c r="P67"/>
      <c r="Q67" s="96" t="s">
        <v>27</v>
      </c>
      <c r="S67" s="96" t="s">
        <v>27</v>
      </c>
      <c r="U67" s="96" t="s">
        <v>471</v>
      </c>
      <c r="V67" s="96" t="s">
        <v>176</v>
      </c>
      <c r="W67" s="96"/>
    </row>
    <row r="68" spans="1:23" ht="29" x14ac:dyDescent="0.35">
      <c r="A68" s="3" t="s">
        <v>47</v>
      </c>
      <c r="B68" s="6" t="s">
        <v>369</v>
      </c>
      <c r="C68" s="6" t="s">
        <v>28</v>
      </c>
      <c r="D68" s="6" t="s">
        <v>550</v>
      </c>
      <c r="E68" s="96" t="s">
        <v>557</v>
      </c>
      <c r="G68" s="6" t="s">
        <v>27</v>
      </c>
      <c r="H68" s="6" t="s">
        <v>30</v>
      </c>
      <c r="I68" s="6">
        <v>0</v>
      </c>
      <c r="J68"/>
      <c r="K68" s="6" t="s">
        <v>27</v>
      </c>
      <c r="L68"/>
      <c r="M68" s="6" t="s">
        <v>27</v>
      </c>
      <c r="N68"/>
      <c r="O68" s="6" t="s">
        <v>27</v>
      </c>
      <c r="P68"/>
      <c r="Q68" s="96" t="s">
        <v>27</v>
      </c>
      <c r="S68" s="96" t="s">
        <v>27</v>
      </c>
      <c r="U68" s="96" t="s">
        <v>27</v>
      </c>
      <c r="V68" s="96" t="s">
        <v>27</v>
      </c>
      <c r="W68" s="96" t="s">
        <v>27</v>
      </c>
    </row>
    <row r="69" spans="1:23" ht="29" x14ac:dyDescent="0.35">
      <c r="A69" s="3" t="s">
        <v>47</v>
      </c>
      <c r="B69" s="6" t="s">
        <v>369</v>
      </c>
      <c r="C69" s="6" t="s">
        <v>28</v>
      </c>
      <c r="D69" s="6" t="s">
        <v>558</v>
      </c>
      <c r="E69" s="96" t="s">
        <v>559</v>
      </c>
      <c r="G69" s="6" t="s">
        <v>27</v>
      </c>
      <c r="H69" s="6" t="s">
        <v>30</v>
      </c>
      <c r="I69" s="6">
        <v>0</v>
      </c>
      <c r="J69"/>
      <c r="K69" s="6" t="s">
        <v>27</v>
      </c>
      <c r="L69"/>
      <c r="M69" s="6" t="s">
        <v>27</v>
      </c>
      <c r="N69"/>
      <c r="O69" s="6" t="s">
        <v>27</v>
      </c>
      <c r="P69"/>
      <c r="Q69" s="96" t="s">
        <v>27</v>
      </c>
      <c r="S69" s="96" t="s">
        <v>27</v>
      </c>
      <c r="U69" s="96" t="s">
        <v>27</v>
      </c>
      <c r="V69" s="96" t="s">
        <v>27</v>
      </c>
      <c r="W69" s="96" t="s">
        <v>27</v>
      </c>
    </row>
    <row r="70" spans="1:23" x14ac:dyDescent="0.35">
      <c r="A70" s="3" t="s">
        <v>47</v>
      </c>
      <c r="B70" s="6" t="s">
        <v>369</v>
      </c>
      <c r="C70" s="6" t="s">
        <v>28</v>
      </c>
      <c r="D70" s="6" t="s">
        <v>560</v>
      </c>
      <c r="E70" s="96" t="s">
        <v>561</v>
      </c>
      <c r="G70" s="6" t="s">
        <v>27</v>
      </c>
      <c r="H70" s="6" t="s">
        <v>30</v>
      </c>
      <c r="I70" s="6">
        <v>0</v>
      </c>
      <c r="J70"/>
      <c r="K70" s="6" t="s">
        <v>27</v>
      </c>
      <c r="L70"/>
      <c r="M70" s="6" t="s">
        <v>27</v>
      </c>
      <c r="N70"/>
      <c r="O70" s="6" t="s">
        <v>27</v>
      </c>
      <c r="P70"/>
      <c r="Q70" s="96" t="s">
        <v>27</v>
      </c>
      <c r="S70" s="96" t="s">
        <v>27</v>
      </c>
      <c r="U70" s="96" t="s">
        <v>27</v>
      </c>
      <c r="V70" s="96" t="s">
        <v>27</v>
      </c>
      <c r="W70" s="96" t="s">
        <v>27</v>
      </c>
    </row>
    <row r="71" spans="1:23" ht="43.5" x14ac:dyDescent="0.35">
      <c r="A71" s="3" t="s">
        <v>41</v>
      </c>
      <c r="B71" s="6" t="s">
        <v>371</v>
      </c>
      <c r="C71" s="6" t="s">
        <v>40</v>
      </c>
      <c r="D71" s="6" t="s">
        <v>562</v>
      </c>
      <c r="E71" s="96" t="s">
        <v>563</v>
      </c>
      <c r="G71" s="6" t="s">
        <v>564</v>
      </c>
      <c r="H71" s="6" t="s">
        <v>17</v>
      </c>
      <c r="I71" s="6">
        <v>11540000</v>
      </c>
      <c r="J71" s="108">
        <v>10535589</v>
      </c>
      <c r="K71" s="6">
        <v>1</v>
      </c>
      <c r="L71"/>
      <c r="M71" s="6">
        <v>0.4</v>
      </c>
      <c r="N71"/>
      <c r="O71" s="6">
        <v>0</v>
      </c>
      <c r="P71"/>
      <c r="Q71" s="96" t="s">
        <v>156</v>
      </c>
      <c r="S71" s="96" t="s">
        <v>27</v>
      </c>
      <c r="U71" s="96" t="s">
        <v>565</v>
      </c>
      <c r="V71" s="96" t="s">
        <v>208</v>
      </c>
      <c r="W71" s="96"/>
    </row>
    <row r="72" spans="1:23" ht="43.5" x14ac:dyDescent="0.35">
      <c r="A72" s="3" t="s">
        <v>41</v>
      </c>
      <c r="B72" s="6" t="s">
        <v>371</v>
      </c>
      <c r="C72" s="6" t="s">
        <v>40</v>
      </c>
      <c r="D72" s="6" t="s">
        <v>566</v>
      </c>
      <c r="E72" s="96" t="s">
        <v>567</v>
      </c>
      <c r="G72" s="6" t="s">
        <v>564</v>
      </c>
      <c r="H72" s="6" t="s">
        <v>17</v>
      </c>
      <c r="I72" s="6">
        <v>181110000</v>
      </c>
      <c r="J72" s="108">
        <v>165346670</v>
      </c>
      <c r="K72" s="6">
        <v>0</v>
      </c>
      <c r="L72"/>
      <c r="M72" s="6">
        <v>0</v>
      </c>
      <c r="N72"/>
      <c r="O72" s="6">
        <v>0</v>
      </c>
      <c r="P72"/>
      <c r="Q72" s="96" t="s">
        <v>27</v>
      </c>
      <c r="S72" s="96" t="s">
        <v>27</v>
      </c>
      <c r="U72" s="96" t="s">
        <v>565</v>
      </c>
      <c r="V72" s="96" t="s">
        <v>208</v>
      </c>
      <c r="W72" s="96"/>
    </row>
    <row r="73" spans="1:23" ht="43.5" x14ac:dyDescent="0.35">
      <c r="A73" s="3" t="s">
        <v>47</v>
      </c>
      <c r="B73" s="6" t="s">
        <v>371</v>
      </c>
      <c r="C73" s="6" t="s">
        <v>40</v>
      </c>
      <c r="D73" s="6" t="s">
        <v>568</v>
      </c>
      <c r="E73" s="96" t="s">
        <v>569</v>
      </c>
      <c r="G73" s="6" t="s">
        <v>564</v>
      </c>
      <c r="H73" s="6" t="s">
        <v>17</v>
      </c>
      <c r="I73" s="6">
        <v>8090000</v>
      </c>
      <c r="J73"/>
      <c r="K73" s="6">
        <v>0</v>
      </c>
      <c r="L73"/>
      <c r="M73" s="6">
        <v>0</v>
      </c>
      <c r="N73"/>
      <c r="O73" s="6">
        <v>0</v>
      </c>
      <c r="P73"/>
      <c r="Q73" s="96" t="s">
        <v>27</v>
      </c>
      <c r="S73" s="96" t="s">
        <v>27</v>
      </c>
      <c r="U73" s="96" t="s">
        <v>570</v>
      </c>
      <c r="V73" s="96" t="s">
        <v>59</v>
      </c>
      <c r="W73" s="96"/>
    </row>
    <row r="74" spans="1:23" ht="43.5" x14ac:dyDescent="0.35">
      <c r="A74" s="3" t="s">
        <v>47</v>
      </c>
      <c r="B74" s="6" t="s">
        <v>371</v>
      </c>
      <c r="C74" s="6" t="s">
        <v>40</v>
      </c>
      <c r="D74" s="6" t="s">
        <v>571</v>
      </c>
      <c r="E74" s="96" t="s">
        <v>572</v>
      </c>
      <c r="G74" s="6" t="s">
        <v>564</v>
      </c>
      <c r="H74" s="6" t="s">
        <v>17</v>
      </c>
      <c r="I74" s="6">
        <v>1030000</v>
      </c>
      <c r="J74"/>
      <c r="K74" s="6">
        <v>0</v>
      </c>
      <c r="L74"/>
      <c r="M74" s="6">
        <v>0</v>
      </c>
      <c r="N74"/>
      <c r="O74" s="6">
        <v>0</v>
      </c>
      <c r="P74"/>
      <c r="Q74" s="96" t="s">
        <v>27</v>
      </c>
      <c r="S74" s="96" t="s">
        <v>27</v>
      </c>
      <c r="U74" s="96" t="s">
        <v>570</v>
      </c>
      <c r="V74" s="96" t="s">
        <v>59</v>
      </c>
      <c r="W74" s="96"/>
    </row>
    <row r="75" spans="1:23" x14ac:dyDescent="0.35">
      <c r="A75" s="3" t="s">
        <v>41</v>
      </c>
      <c r="B75" s="6" t="s">
        <v>371</v>
      </c>
      <c r="C75" s="6" t="s">
        <v>28</v>
      </c>
      <c r="D75" s="6" t="s">
        <v>564</v>
      </c>
      <c r="E75" s="96" t="s">
        <v>573</v>
      </c>
      <c r="G75" s="6" t="s">
        <v>27</v>
      </c>
      <c r="H75" s="6" t="s">
        <v>17</v>
      </c>
      <c r="I75" s="6">
        <v>0</v>
      </c>
      <c r="J75"/>
      <c r="K75" s="6" t="s">
        <v>27</v>
      </c>
      <c r="L75"/>
      <c r="M75" s="6" t="s">
        <v>27</v>
      </c>
      <c r="N75"/>
      <c r="O75" s="6" t="s">
        <v>27</v>
      </c>
      <c r="P75"/>
      <c r="Q75" s="96" t="s">
        <v>27</v>
      </c>
      <c r="S75" s="96" t="s">
        <v>27</v>
      </c>
      <c r="U75" s="96" t="s">
        <v>27</v>
      </c>
      <c r="V75" s="96" t="s">
        <v>27</v>
      </c>
      <c r="W75" s="96" t="s">
        <v>27</v>
      </c>
    </row>
    <row r="76" spans="1:23" ht="43.5" x14ac:dyDescent="0.35">
      <c r="A76" s="3" t="s">
        <v>41</v>
      </c>
      <c r="B76" s="6" t="s">
        <v>371</v>
      </c>
      <c r="C76" s="6" t="s">
        <v>40</v>
      </c>
      <c r="D76" s="6" t="s">
        <v>574</v>
      </c>
      <c r="E76" s="96" t="s">
        <v>575</v>
      </c>
      <c r="G76" s="6" t="s">
        <v>576</v>
      </c>
      <c r="H76" s="6" t="s">
        <v>17</v>
      </c>
      <c r="I76" s="6">
        <v>1870000</v>
      </c>
      <c r="J76"/>
      <c r="K76" s="6">
        <v>1</v>
      </c>
      <c r="L76" s="91">
        <v>0</v>
      </c>
      <c r="M76" s="6">
        <v>0.4</v>
      </c>
      <c r="N76" s="108">
        <v>0</v>
      </c>
      <c r="O76" s="6">
        <v>0</v>
      </c>
      <c r="P76"/>
      <c r="Q76" s="96" t="s">
        <v>156</v>
      </c>
      <c r="S76" s="96" t="s">
        <v>27</v>
      </c>
      <c r="U76" s="96" t="s">
        <v>471</v>
      </c>
      <c r="V76" s="96" t="s">
        <v>170</v>
      </c>
      <c r="W76" s="96"/>
    </row>
    <row r="77" spans="1:23" ht="29" x14ac:dyDescent="0.35">
      <c r="A77" s="3" t="s">
        <v>47</v>
      </c>
      <c r="B77" s="6" t="s">
        <v>371</v>
      </c>
      <c r="C77" s="6" t="s">
        <v>40</v>
      </c>
      <c r="D77" s="6" t="s">
        <v>577</v>
      </c>
      <c r="E77" s="96" t="s">
        <v>578</v>
      </c>
      <c r="G77" s="6" t="s">
        <v>576</v>
      </c>
      <c r="H77" s="6" t="s">
        <v>17</v>
      </c>
      <c r="I77" s="6">
        <v>29640000</v>
      </c>
      <c r="J77"/>
      <c r="K77" s="6">
        <v>0</v>
      </c>
      <c r="L77"/>
      <c r="M77" s="6">
        <v>0</v>
      </c>
      <c r="N77"/>
      <c r="O77" s="6">
        <v>0</v>
      </c>
      <c r="P77"/>
      <c r="Q77" s="96" t="s">
        <v>27</v>
      </c>
      <c r="S77" s="96" t="s">
        <v>27</v>
      </c>
      <c r="U77" s="96" t="s">
        <v>471</v>
      </c>
      <c r="V77" s="96" t="s">
        <v>167</v>
      </c>
      <c r="W77" s="96"/>
    </row>
    <row r="78" spans="1:23" ht="29" x14ac:dyDescent="0.35">
      <c r="A78" s="3" t="s">
        <v>41</v>
      </c>
      <c r="B78" s="6" t="s">
        <v>371</v>
      </c>
      <c r="C78" s="6" t="s">
        <v>28</v>
      </c>
      <c r="D78" s="6" t="s">
        <v>576</v>
      </c>
      <c r="E78" s="96" t="s">
        <v>579</v>
      </c>
      <c r="G78" s="6" t="s">
        <v>27</v>
      </c>
      <c r="H78" s="6" t="s">
        <v>17</v>
      </c>
      <c r="I78" s="6">
        <v>0</v>
      </c>
      <c r="J78"/>
      <c r="K78" s="6" t="s">
        <v>27</v>
      </c>
      <c r="L78"/>
      <c r="M78" s="6" t="s">
        <v>27</v>
      </c>
      <c r="N78"/>
      <c r="O78" s="6" t="s">
        <v>27</v>
      </c>
      <c r="P78"/>
      <c r="Q78" s="96" t="s">
        <v>27</v>
      </c>
      <c r="S78" s="96" t="s">
        <v>27</v>
      </c>
      <c r="U78" s="96" t="s">
        <v>27</v>
      </c>
      <c r="V78" s="96" t="s">
        <v>27</v>
      </c>
      <c r="W78" s="96" t="s">
        <v>27</v>
      </c>
    </row>
    <row r="79" spans="1:23" ht="29" x14ac:dyDescent="0.35">
      <c r="A79" s="3" t="s">
        <v>47</v>
      </c>
      <c r="B79" s="6" t="s">
        <v>371</v>
      </c>
      <c r="C79" s="6" t="s">
        <v>28</v>
      </c>
      <c r="D79" s="6" t="s">
        <v>580</v>
      </c>
      <c r="E79" s="96" t="s">
        <v>581</v>
      </c>
      <c r="G79" s="6" t="s">
        <v>27</v>
      </c>
      <c r="H79" s="6" t="s">
        <v>17</v>
      </c>
      <c r="I79" s="6">
        <v>19940000</v>
      </c>
      <c r="J79"/>
      <c r="K79" s="6">
        <v>0</v>
      </c>
      <c r="L79"/>
      <c r="M79" s="6">
        <v>0</v>
      </c>
      <c r="N79"/>
      <c r="O79" s="6">
        <v>0</v>
      </c>
      <c r="P79"/>
      <c r="Q79" s="96" t="s">
        <v>27</v>
      </c>
      <c r="S79" s="96" t="s">
        <v>27</v>
      </c>
      <c r="U79" s="96" t="s">
        <v>471</v>
      </c>
      <c r="V79" s="96" t="s">
        <v>170</v>
      </c>
      <c r="W79" s="96"/>
    </row>
    <row r="80" spans="1:23" ht="29" x14ac:dyDescent="0.35">
      <c r="A80" s="3" t="s">
        <v>47</v>
      </c>
      <c r="B80" s="6" t="s">
        <v>371</v>
      </c>
      <c r="C80" s="6" t="s">
        <v>28</v>
      </c>
      <c r="D80" s="6" t="s">
        <v>582</v>
      </c>
      <c r="E80" s="96" t="s">
        <v>583</v>
      </c>
      <c r="G80" s="6" t="s">
        <v>27</v>
      </c>
      <c r="H80" s="6" t="s">
        <v>30</v>
      </c>
      <c r="I80" s="6">
        <v>0</v>
      </c>
      <c r="J80"/>
      <c r="K80" s="6" t="s">
        <v>27</v>
      </c>
      <c r="L80"/>
      <c r="M80" s="6" t="s">
        <v>27</v>
      </c>
      <c r="N80"/>
      <c r="O80" s="6" t="s">
        <v>27</v>
      </c>
      <c r="P80"/>
      <c r="Q80" s="96" t="s">
        <v>27</v>
      </c>
      <c r="S80" s="96" t="s">
        <v>27</v>
      </c>
      <c r="U80" s="96" t="s">
        <v>27</v>
      </c>
      <c r="V80" s="96" t="s">
        <v>27</v>
      </c>
      <c r="W80" s="96" t="s">
        <v>27</v>
      </c>
    </row>
    <row r="81" spans="1:23" ht="43.5" x14ac:dyDescent="0.35">
      <c r="A81" s="3" t="s">
        <v>41</v>
      </c>
      <c r="B81" s="6" t="s">
        <v>371</v>
      </c>
      <c r="C81" s="6" t="s">
        <v>28</v>
      </c>
      <c r="D81" s="6" t="s">
        <v>584</v>
      </c>
      <c r="E81" s="96" t="s">
        <v>585</v>
      </c>
      <c r="G81" s="6" t="s">
        <v>27</v>
      </c>
      <c r="H81" s="6" t="s">
        <v>30</v>
      </c>
      <c r="I81" s="6">
        <v>2120000</v>
      </c>
      <c r="J81" s="108">
        <v>637236</v>
      </c>
      <c r="K81" s="6">
        <v>0</v>
      </c>
      <c r="L81"/>
      <c r="M81" s="6">
        <v>0</v>
      </c>
      <c r="N81"/>
      <c r="O81" s="6">
        <v>0</v>
      </c>
      <c r="P81"/>
      <c r="Q81" s="96" t="s">
        <v>27</v>
      </c>
      <c r="S81" s="96" t="s">
        <v>27</v>
      </c>
      <c r="U81" s="96" t="s">
        <v>565</v>
      </c>
      <c r="V81" s="96" t="s">
        <v>208</v>
      </c>
      <c r="W81" s="96"/>
    </row>
    <row r="82" spans="1:23" ht="43.5" x14ac:dyDescent="0.35">
      <c r="A82" s="3" t="s">
        <v>47</v>
      </c>
      <c r="B82" s="6" t="s">
        <v>371</v>
      </c>
      <c r="C82" s="6" t="s">
        <v>28</v>
      </c>
      <c r="D82" s="6" t="s">
        <v>586</v>
      </c>
      <c r="E82" s="96" t="s">
        <v>587</v>
      </c>
      <c r="G82" s="6" t="s">
        <v>27</v>
      </c>
      <c r="H82" s="6" t="s">
        <v>30</v>
      </c>
      <c r="I82" s="6">
        <v>9430000</v>
      </c>
      <c r="J82"/>
      <c r="K82" s="6">
        <v>0</v>
      </c>
      <c r="L82"/>
      <c r="M82" s="6">
        <v>0</v>
      </c>
      <c r="N82"/>
      <c r="O82" s="6">
        <v>0</v>
      </c>
      <c r="P82"/>
      <c r="Q82" s="96" t="s">
        <v>27</v>
      </c>
      <c r="S82" s="96" t="s">
        <v>27</v>
      </c>
      <c r="U82" s="96" t="s">
        <v>565</v>
      </c>
      <c r="V82" s="96" t="s">
        <v>208</v>
      </c>
      <c r="W82" s="96"/>
    </row>
    <row r="83" spans="1:23" ht="43.5" x14ac:dyDescent="0.35">
      <c r="A83" s="3" t="s">
        <v>41</v>
      </c>
      <c r="B83" s="6" t="s">
        <v>373</v>
      </c>
      <c r="C83" s="6" t="s">
        <v>40</v>
      </c>
      <c r="D83" s="6" t="s">
        <v>588</v>
      </c>
      <c r="E83" s="96" t="s">
        <v>589</v>
      </c>
      <c r="G83" s="6" t="s">
        <v>590</v>
      </c>
      <c r="H83" s="6" t="s">
        <v>17</v>
      </c>
      <c r="I83" s="6">
        <v>1490000</v>
      </c>
      <c r="J83"/>
      <c r="K83" s="6">
        <v>0</v>
      </c>
      <c r="L83"/>
      <c r="M83" s="6">
        <v>0</v>
      </c>
      <c r="N83"/>
      <c r="O83" s="6">
        <v>0</v>
      </c>
      <c r="P83"/>
      <c r="Q83" s="96" t="s">
        <v>27</v>
      </c>
      <c r="S83" s="96" t="s">
        <v>27</v>
      </c>
      <c r="U83" s="96" t="s">
        <v>570</v>
      </c>
      <c r="V83" s="96" t="s">
        <v>44</v>
      </c>
      <c r="W83" s="96"/>
    </row>
    <row r="84" spans="1:23" ht="43.5" x14ac:dyDescent="0.35">
      <c r="A84" s="3" t="s">
        <v>41</v>
      </c>
      <c r="B84" s="6" t="s">
        <v>373</v>
      </c>
      <c r="C84" s="6" t="s">
        <v>40</v>
      </c>
      <c r="D84" s="6" t="s">
        <v>591</v>
      </c>
      <c r="E84" s="96" t="s">
        <v>592</v>
      </c>
      <c r="G84" s="6" t="s">
        <v>590</v>
      </c>
      <c r="H84" s="6" t="s">
        <v>17</v>
      </c>
      <c r="I84" s="6">
        <v>410000</v>
      </c>
      <c r="J84"/>
      <c r="K84" s="6">
        <v>0</v>
      </c>
      <c r="L84"/>
      <c r="M84" s="6">
        <v>0</v>
      </c>
      <c r="N84"/>
      <c r="O84" s="6">
        <v>0</v>
      </c>
      <c r="P84"/>
      <c r="Q84" s="96" t="s">
        <v>27</v>
      </c>
      <c r="S84" s="96" t="s">
        <v>27</v>
      </c>
      <c r="U84" s="96" t="s">
        <v>570</v>
      </c>
      <c r="V84" s="96" t="s">
        <v>44</v>
      </c>
      <c r="W84" s="96" t="s">
        <v>593</v>
      </c>
    </row>
    <row r="85" spans="1:23" ht="43.5" x14ac:dyDescent="0.35">
      <c r="A85" s="3" t="s">
        <v>47</v>
      </c>
      <c r="B85" s="6" t="s">
        <v>373</v>
      </c>
      <c r="C85" s="6" t="s">
        <v>40</v>
      </c>
      <c r="D85" s="6" t="s">
        <v>594</v>
      </c>
      <c r="E85" s="96" t="s">
        <v>595</v>
      </c>
      <c r="G85" s="6" t="s">
        <v>590</v>
      </c>
      <c r="H85" s="6" t="s">
        <v>17</v>
      </c>
      <c r="I85" s="6">
        <v>460000</v>
      </c>
      <c r="J85"/>
      <c r="K85" s="6">
        <v>0</v>
      </c>
      <c r="L85"/>
      <c r="M85" s="6">
        <v>0</v>
      </c>
      <c r="N85"/>
      <c r="O85" s="6">
        <v>0</v>
      </c>
      <c r="P85"/>
      <c r="Q85" s="96" t="s">
        <v>27</v>
      </c>
      <c r="S85" s="96" t="s">
        <v>27</v>
      </c>
      <c r="U85" s="96" t="s">
        <v>570</v>
      </c>
      <c r="V85" s="96" t="s">
        <v>44</v>
      </c>
      <c r="W85" s="96"/>
    </row>
    <row r="86" spans="1:23" ht="29" x14ac:dyDescent="0.35">
      <c r="A86" s="3" t="s">
        <v>47</v>
      </c>
      <c r="B86" s="6" t="s">
        <v>373</v>
      </c>
      <c r="C86" s="6" t="s">
        <v>40</v>
      </c>
      <c r="D86" s="6" t="s">
        <v>596</v>
      </c>
      <c r="E86" s="96" t="s">
        <v>597</v>
      </c>
      <c r="G86" s="6" t="s">
        <v>590</v>
      </c>
      <c r="H86" s="6" t="s">
        <v>17</v>
      </c>
      <c r="I86" s="6">
        <v>200000</v>
      </c>
      <c r="J86"/>
      <c r="K86" s="6">
        <v>0</v>
      </c>
      <c r="L86"/>
      <c r="M86" s="6">
        <v>0</v>
      </c>
      <c r="N86"/>
      <c r="O86" s="6">
        <v>1</v>
      </c>
      <c r="P86"/>
      <c r="Q86" s="96" t="s">
        <v>27</v>
      </c>
      <c r="S86" s="96" t="s">
        <v>82</v>
      </c>
      <c r="U86" s="96" t="s">
        <v>27</v>
      </c>
      <c r="V86" s="96" t="s">
        <v>598</v>
      </c>
      <c r="W86" s="96"/>
    </row>
    <row r="87" spans="1:23" ht="43.5" x14ac:dyDescent="0.35">
      <c r="A87" s="3" t="s">
        <v>41</v>
      </c>
      <c r="B87" s="6" t="s">
        <v>373</v>
      </c>
      <c r="C87" s="6" t="s">
        <v>40</v>
      </c>
      <c r="D87" s="6" t="s">
        <v>599</v>
      </c>
      <c r="E87" s="96" t="s">
        <v>600</v>
      </c>
      <c r="G87" s="6" t="s">
        <v>590</v>
      </c>
      <c r="H87" s="6" t="s">
        <v>17</v>
      </c>
      <c r="I87" s="6">
        <v>510000</v>
      </c>
      <c r="J87"/>
      <c r="K87" s="6">
        <v>0</v>
      </c>
      <c r="L87"/>
      <c r="M87" s="6">
        <v>0</v>
      </c>
      <c r="N87"/>
      <c r="O87" s="6">
        <v>0</v>
      </c>
      <c r="P87"/>
      <c r="Q87" s="96" t="s">
        <v>27</v>
      </c>
      <c r="S87" s="96" t="s">
        <v>27</v>
      </c>
      <c r="U87" s="96" t="s">
        <v>570</v>
      </c>
      <c r="V87" s="96" t="s">
        <v>44</v>
      </c>
      <c r="W87" s="96" t="s">
        <v>593</v>
      </c>
    </row>
    <row r="88" spans="1:23" x14ac:dyDescent="0.35">
      <c r="A88" s="3" t="s">
        <v>41</v>
      </c>
      <c r="B88" s="6" t="s">
        <v>373</v>
      </c>
      <c r="C88" s="6" t="s">
        <v>28</v>
      </c>
      <c r="D88" s="6" t="s">
        <v>590</v>
      </c>
      <c r="E88" s="96" t="s">
        <v>601</v>
      </c>
      <c r="G88" s="6" t="s">
        <v>27</v>
      </c>
      <c r="H88" s="6" t="s">
        <v>17</v>
      </c>
      <c r="I88" s="6">
        <v>0</v>
      </c>
      <c r="J88"/>
      <c r="K88" s="6" t="s">
        <v>27</v>
      </c>
      <c r="L88"/>
      <c r="M88" s="6" t="s">
        <v>27</v>
      </c>
      <c r="N88"/>
      <c r="O88" s="6" t="s">
        <v>27</v>
      </c>
      <c r="P88"/>
      <c r="Q88" s="96" t="s">
        <v>27</v>
      </c>
      <c r="S88" s="96" t="s">
        <v>27</v>
      </c>
      <c r="U88" s="96" t="s">
        <v>27</v>
      </c>
      <c r="V88" s="96" t="s">
        <v>27</v>
      </c>
      <c r="W88" s="96" t="s">
        <v>27</v>
      </c>
    </row>
    <row r="89" spans="1:23" ht="58" x14ac:dyDescent="0.35">
      <c r="A89" s="3" t="s">
        <v>41</v>
      </c>
      <c r="B89" s="6" t="s">
        <v>373</v>
      </c>
      <c r="C89" s="6" t="s">
        <v>28</v>
      </c>
      <c r="D89" s="6" t="s">
        <v>602</v>
      </c>
      <c r="E89" s="96" t="s">
        <v>603</v>
      </c>
      <c r="G89" s="6" t="s">
        <v>27</v>
      </c>
      <c r="H89" s="6" t="s">
        <v>17</v>
      </c>
      <c r="I89" s="6">
        <v>5990000</v>
      </c>
      <c r="J89"/>
      <c r="K89" s="6">
        <v>0</v>
      </c>
      <c r="L89"/>
      <c r="M89" s="6">
        <v>0</v>
      </c>
      <c r="N89"/>
      <c r="O89" s="6">
        <v>1</v>
      </c>
      <c r="P89"/>
      <c r="Q89" s="96" t="s">
        <v>27</v>
      </c>
      <c r="S89" s="96" t="s">
        <v>88</v>
      </c>
      <c r="U89" s="96" t="s">
        <v>604</v>
      </c>
      <c r="V89" s="96" t="s">
        <v>89</v>
      </c>
      <c r="W89" s="96"/>
    </row>
    <row r="90" spans="1:23" x14ac:dyDescent="0.35">
      <c r="A90" s="3" t="s">
        <v>47</v>
      </c>
      <c r="B90" s="6" t="s">
        <v>373</v>
      </c>
      <c r="C90" s="6" t="s">
        <v>28</v>
      </c>
      <c r="D90" s="6" t="s">
        <v>605</v>
      </c>
      <c r="E90" s="96" t="s">
        <v>606</v>
      </c>
      <c r="G90" s="6" t="s">
        <v>27</v>
      </c>
      <c r="H90" s="6" t="s">
        <v>30</v>
      </c>
      <c r="I90" s="6">
        <v>0</v>
      </c>
      <c r="J90"/>
      <c r="K90" s="6" t="s">
        <v>27</v>
      </c>
      <c r="L90"/>
      <c r="M90" s="6" t="s">
        <v>27</v>
      </c>
      <c r="N90"/>
      <c r="O90" s="6" t="s">
        <v>27</v>
      </c>
      <c r="P90"/>
      <c r="Q90" s="96" t="s">
        <v>27</v>
      </c>
      <c r="S90" s="96" t="s">
        <v>27</v>
      </c>
      <c r="U90" s="96" t="s">
        <v>27</v>
      </c>
      <c r="V90" s="96" t="s">
        <v>27</v>
      </c>
      <c r="W90" s="96" t="s">
        <v>27</v>
      </c>
    </row>
    <row r="91" spans="1:23" x14ac:dyDescent="0.35">
      <c r="A91" s="3" t="s">
        <v>47</v>
      </c>
      <c r="B91" s="6" t="s">
        <v>373</v>
      </c>
      <c r="C91" s="6" t="s">
        <v>28</v>
      </c>
      <c r="D91" s="6" t="s">
        <v>607</v>
      </c>
      <c r="E91" s="96" t="s">
        <v>608</v>
      </c>
      <c r="G91" s="6" t="s">
        <v>27</v>
      </c>
      <c r="H91" s="6" t="s">
        <v>30</v>
      </c>
      <c r="I91" s="6">
        <v>0</v>
      </c>
      <c r="J91"/>
      <c r="K91" s="6" t="s">
        <v>27</v>
      </c>
      <c r="L91"/>
      <c r="M91" s="6" t="s">
        <v>27</v>
      </c>
      <c r="N91"/>
      <c r="O91" s="6" t="s">
        <v>27</v>
      </c>
      <c r="P91"/>
      <c r="Q91" s="96" t="s">
        <v>27</v>
      </c>
      <c r="S91" s="96" t="s">
        <v>27</v>
      </c>
      <c r="U91" s="96" t="s">
        <v>27</v>
      </c>
      <c r="V91" s="96" t="s">
        <v>27</v>
      </c>
      <c r="W91" s="96" t="s">
        <v>27</v>
      </c>
    </row>
    <row r="92" spans="1:23" ht="43.5" x14ac:dyDescent="0.35">
      <c r="A92" s="3" t="s">
        <v>41</v>
      </c>
      <c r="B92" s="6" t="s">
        <v>373</v>
      </c>
      <c r="C92" s="6" t="s">
        <v>28</v>
      </c>
      <c r="D92" s="6" t="s">
        <v>609</v>
      </c>
      <c r="E92" s="96" t="s">
        <v>610</v>
      </c>
      <c r="G92" s="6" t="s">
        <v>27</v>
      </c>
      <c r="H92" s="6" t="s">
        <v>30</v>
      </c>
      <c r="I92" s="6">
        <v>2100000</v>
      </c>
      <c r="J92"/>
      <c r="K92" s="6">
        <v>0</v>
      </c>
      <c r="L92"/>
      <c r="M92" s="6">
        <v>0</v>
      </c>
      <c r="N92"/>
      <c r="O92" s="6">
        <v>0</v>
      </c>
      <c r="P92"/>
      <c r="Q92" s="96" t="s">
        <v>27</v>
      </c>
      <c r="S92" s="96" t="s">
        <v>27</v>
      </c>
      <c r="U92" s="96" t="s">
        <v>570</v>
      </c>
      <c r="V92" s="96" t="s">
        <v>44</v>
      </c>
      <c r="W92" s="96"/>
    </row>
    <row r="93" spans="1:23" ht="116" x14ac:dyDescent="0.35">
      <c r="A93" s="3" t="s">
        <v>47</v>
      </c>
      <c r="B93" s="6" t="s">
        <v>375</v>
      </c>
      <c r="C93" s="6" t="s">
        <v>40</v>
      </c>
      <c r="D93" s="6" t="s">
        <v>611</v>
      </c>
      <c r="E93" s="96" t="s">
        <v>612</v>
      </c>
      <c r="G93" s="6" t="s">
        <v>613</v>
      </c>
      <c r="H93" s="6" t="s">
        <v>17</v>
      </c>
      <c r="I93" s="6">
        <v>17960000</v>
      </c>
      <c r="J93"/>
      <c r="K93" s="6">
        <v>1</v>
      </c>
      <c r="L93"/>
      <c r="M93" s="6">
        <v>0.4</v>
      </c>
      <c r="N93"/>
      <c r="O93" s="6">
        <v>0</v>
      </c>
      <c r="P93"/>
      <c r="Q93" s="96" t="s">
        <v>156</v>
      </c>
      <c r="S93" s="96" t="s">
        <v>27</v>
      </c>
      <c r="U93" s="96" t="s">
        <v>604</v>
      </c>
      <c r="V93" s="96" t="s">
        <v>89</v>
      </c>
      <c r="W93" s="96" t="s">
        <v>614</v>
      </c>
    </row>
    <row r="94" spans="1:23" ht="29" x14ac:dyDescent="0.35">
      <c r="A94" s="3" t="s">
        <v>41</v>
      </c>
      <c r="B94" s="6" t="s">
        <v>375</v>
      </c>
      <c r="C94" s="6" t="s">
        <v>40</v>
      </c>
      <c r="D94" s="6" t="s">
        <v>615</v>
      </c>
      <c r="E94" s="96" t="s">
        <v>616</v>
      </c>
      <c r="G94" s="6" t="s">
        <v>613</v>
      </c>
      <c r="H94" s="6" t="s">
        <v>17</v>
      </c>
      <c r="I94" s="6">
        <v>44440000</v>
      </c>
      <c r="J94">
        <v>105809419</v>
      </c>
      <c r="K94" s="6">
        <v>0</v>
      </c>
      <c r="L94"/>
      <c r="M94" s="6">
        <v>0</v>
      </c>
      <c r="N94"/>
      <c r="O94" s="6">
        <v>0</v>
      </c>
      <c r="P94"/>
      <c r="Q94" s="96" t="s">
        <v>27</v>
      </c>
      <c r="S94" s="96" t="s">
        <v>27</v>
      </c>
      <c r="U94" s="96" t="s">
        <v>27</v>
      </c>
      <c r="V94" s="96" t="s">
        <v>598</v>
      </c>
      <c r="W94" s="96"/>
    </row>
    <row r="95" spans="1:23" ht="58" x14ac:dyDescent="0.35">
      <c r="A95" s="3" t="s">
        <v>41</v>
      </c>
      <c r="B95" s="6" t="s">
        <v>375</v>
      </c>
      <c r="C95" s="6" t="s">
        <v>40</v>
      </c>
      <c r="D95" s="6" t="s">
        <v>617</v>
      </c>
      <c r="E95" s="96" t="s">
        <v>618</v>
      </c>
      <c r="G95" s="6" t="s">
        <v>613</v>
      </c>
      <c r="H95" s="6" t="s">
        <v>17</v>
      </c>
      <c r="I95" s="6">
        <v>146040000</v>
      </c>
      <c r="J95">
        <v>62146146</v>
      </c>
      <c r="K95" s="6">
        <v>0</v>
      </c>
      <c r="L95"/>
      <c r="M95" s="6">
        <v>0</v>
      </c>
      <c r="N95"/>
      <c r="O95" s="6">
        <v>0</v>
      </c>
      <c r="P95"/>
      <c r="Q95" s="96" t="s">
        <v>27</v>
      </c>
      <c r="S95" s="96" t="s">
        <v>27</v>
      </c>
      <c r="U95" s="96" t="s">
        <v>604</v>
      </c>
      <c r="V95" s="96" t="s">
        <v>89</v>
      </c>
      <c r="W95" s="96"/>
    </row>
    <row r="96" spans="1:23" ht="58" x14ac:dyDescent="0.35">
      <c r="A96" s="3" t="s">
        <v>47</v>
      </c>
      <c r="B96" s="6" t="s">
        <v>375</v>
      </c>
      <c r="C96" s="6" t="s">
        <v>40</v>
      </c>
      <c r="D96" s="6" t="s">
        <v>619</v>
      </c>
      <c r="E96" s="96" t="s">
        <v>620</v>
      </c>
      <c r="G96" s="6" t="s">
        <v>613</v>
      </c>
      <c r="H96" s="6" t="s">
        <v>17</v>
      </c>
      <c r="I96" s="6">
        <v>3920000</v>
      </c>
      <c r="J96"/>
      <c r="K96" s="6">
        <v>0</v>
      </c>
      <c r="L96"/>
      <c r="M96" s="6">
        <v>0</v>
      </c>
      <c r="N96"/>
      <c r="O96" s="6">
        <v>0</v>
      </c>
      <c r="P96"/>
      <c r="Q96" s="96" t="s">
        <v>27</v>
      </c>
      <c r="S96" s="96" t="s">
        <v>27</v>
      </c>
      <c r="U96" s="96" t="s">
        <v>604</v>
      </c>
      <c r="V96" s="96" t="s">
        <v>89</v>
      </c>
      <c r="W96" s="96"/>
    </row>
    <row r="97" spans="1:23" x14ac:dyDescent="0.35">
      <c r="A97" s="3" t="s">
        <v>41</v>
      </c>
      <c r="B97" s="6" t="s">
        <v>375</v>
      </c>
      <c r="C97" s="6" t="s">
        <v>28</v>
      </c>
      <c r="D97" s="6" t="s">
        <v>613</v>
      </c>
      <c r="E97" s="96" t="s">
        <v>621</v>
      </c>
      <c r="G97" s="6" t="s">
        <v>27</v>
      </c>
      <c r="H97" s="6" t="s">
        <v>17</v>
      </c>
      <c r="I97" s="6">
        <v>0</v>
      </c>
      <c r="J97"/>
      <c r="K97" s="6" t="s">
        <v>27</v>
      </c>
      <c r="L97"/>
      <c r="M97" s="6" t="s">
        <v>27</v>
      </c>
      <c r="N97"/>
      <c r="O97" s="6" t="s">
        <v>27</v>
      </c>
      <c r="P97"/>
      <c r="Q97" s="96" t="s">
        <v>27</v>
      </c>
      <c r="S97" s="96" t="s">
        <v>27</v>
      </c>
      <c r="U97" s="96" t="s">
        <v>27</v>
      </c>
      <c r="V97" s="96" t="s">
        <v>27</v>
      </c>
      <c r="W97" s="96" t="s">
        <v>27</v>
      </c>
    </row>
    <row r="98" spans="1:23" ht="87" x14ac:dyDescent="0.35">
      <c r="A98" s="3" t="s">
        <v>41</v>
      </c>
      <c r="B98" s="6" t="s">
        <v>375</v>
      </c>
      <c r="C98" s="6" t="s">
        <v>40</v>
      </c>
      <c r="D98" s="6" t="s">
        <v>622</v>
      </c>
      <c r="E98" s="96" t="s">
        <v>623</v>
      </c>
      <c r="G98" s="6" t="s">
        <v>624</v>
      </c>
      <c r="H98" s="6" t="s">
        <v>17</v>
      </c>
      <c r="I98" s="6">
        <v>9420000</v>
      </c>
      <c r="J98"/>
      <c r="K98" s="6">
        <v>0</v>
      </c>
      <c r="L98"/>
      <c r="M98" s="6">
        <v>0</v>
      </c>
      <c r="N98"/>
      <c r="O98" s="6">
        <v>1</v>
      </c>
      <c r="P98"/>
      <c r="Q98" s="96" t="s">
        <v>27</v>
      </c>
      <c r="S98" s="96" t="s">
        <v>88</v>
      </c>
      <c r="U98" s="96" t="s">
        <v>570</v>
      </c>
      <c r="V98" s="96" t="s">
        <v>24</v>
      </c>
      <c r="W98" s="96" t="s">
        <v>625</v>
      </c>
    </row>
    <row r="99" spans="1:23" ht="72.5" x14ac:dyDescent="0.35">
      <c r="A99" s="3" t="s">
        <v>47</v>
      </c>
      <c r="B99" s="6" t="s">
        <v>375</v>
      </c>
      <c r="C99" s="6" t="s">
        <v>40</v>
      </c>
      <c r="D99" s="6" t="s">
        <v>626</v>
      </c>
      <c r="E99" s="96" t="s">
        <v>627</v>
      </c>
      <c r="G99" s="6" t="s">
        <v>624</v>
      </c>
      <c r="H99" s="6" t="s">
        <v>17</v>
      </c>
      <c r="I99" s="6">
        <v>26710000</v>
      </c>
      <c r="J99"/>
      <c r="K99" s="6">
        <v>0</v>
      </c>
      <c r="L99"/>
      <c r="M99" s="6">
        <v>0</v>
      </c>
      <c r="N99"/>
      <c r="O99" s="6">
        <v>1</v>
      </c>
      <c r="P99"/>
      <c r="Q99" s="96" t="s">
        <v>27</v>
      </c>
      <c r="S99" s="96" t="s">
        <v>88</v>
      </c>
      <c r="U99" s="96" t="s">
        <v>570</v>
      </c>
      <c r="V99" s="96" t="s">
        <v>24</v>
      </c>
      <c r="W99" s="96"/>
    </row>
    <row r="100" spans="1:23" ht="58" x14ac:dyDescent="0.35">
      <c r="A100" s="3" t="s">
        <v>47</v>
      </c>
      <c r="B100" s="6" t="s">
        <v>375</v>
      </c>
      <c r="C100" s="6" t="s">
        <v>40</v>
      </c>
      <c r="D100" s="6" t="s">
        <v>628</v>
      </c>
      <c r="E100" s="96" t="s">
        <v>629</v>
      </c>
      <c r="G100" s="6" t="s">
        <v>624</v>
      </c>
      <c r="H100" s="6" t="s">
        <v>17</v>
      </c>
      <c r="I100" s="6">
        <v>6790000</v>
      </c>
      <c r="J100"/>
      <c r="K100" s="6">
        <v>0</v>
      </c>
      <c r="L100"/>
      <c r="M100" s="6">
        <v>0</v>
      </c>
      <c r="N100"/>
      <c r="O100" s="6">
        <v>0</v>
      </c>
      <c r="P100"/>
      <c r="Q100" s="96" t="s">
        <v>27</v>
      </c>
      <c r="S100" s="96" t="s">
        <v>27</v>
      </c>
      <c r="U100" s="96" t="s">
        <v>604</v>
      </c>
      <c r="V100" s="96" t="s">
        <v>89</v>
      </c>
      <c r="W100" s="96"/>
    </row>
    <row r="101" spans="1:23" x14ac:dyDescent="0.35">
      <c r="A101" s="3" t="s">
        <v>41</v>
      </c>
      <c r="B101" s="6" t="s">
        <v>375</v>
      </c>
      <c r="C101" s="6" t="s">
        <v>28</v>
      </c>
      <c r="D101" s="6" t="s">
        <v>624</v>
      </c>
      <c r="E101" s="96" t="s">
        <v>630</v>
      </c>
      <c r="G101" s="6" t="s">
        <v>27</v>
      </c>
      <c r="H101" s="6" t="s">
        <v>17</v>
      </c>
      <c r="I101" s="6">
        <v>0</v>
      </c>
      <c r="J101"/>
      <c r="K101" s="6" t="s">
        <v>27</v>
      </c>
      <c r="L101"/>
      <c r="M101" s="6" t="s">
        <v>27</v>
      </c>
      <c r="N101"/>
      <c r="O101" s="6" t="s">
        <v>27</v>
      </c>
      <c r="P101"/>
      <c r="Q101" s="96" t="s">
        <v>27</v>
      </c>
      <c r="S101" s="96" t="s">
        <v>27</v>
      </c>
      <c r="U101" s="96" t="s">
        <v>27</v>
      </c>
      <c r="V101" s="96" t="s">
        <v>27</v>
      </c>
      <c r="W101" s="96" t="s">
        <v>27</v>
      </c>
    </row>
    <row r="102" spans="1:23" x14ac:dyDescent="0.35">
      <c r="A102" s="3" t="s">
        <v>47</v>
      </c>
      <c r="B102" s="6" t="s">
        <v>375</v>
      </c>
      <c r="C102" s="6" t="s">
        <v>28</v>
      </c>
      <c r="D102" s="6" t="s">
        <v>631</v>
      </c>
      <c r="E102" s="96" t="s">
        <v>632</v>
      </c>
      <c r="G102" s="6" t="s">
        <v>27</v>
      </c>
      <c r="H102" s="6" t="s">
        <v>30</v>
      </c>
      <c r="I102" s="6">
        <v>0</v>
      </c>
      <c r="J102"/>
      <c r="K102" s="6" t="s">
        <v>27</v>
      </c>
      <c r="L102"/>
      <c r="M102" s="6" t="s">
        <v>27</v>
      </c>
      <c r="N102"/>
      <c r="O102" s="6" t="s">
        <v>27</v>
      </c>
      <c r="P102"/>
      <c r="Q102" s="96" t="s">
        <v>27</v>
      </c>
      <c r="S102" s="96" t="s">
        <v>27</v>
      </c>
      <c r="U102" s="96" t="s">
        <v>27</v>
      </c>
      <c r="V102" s="96" t="s">
        <v>27</v>
      </c>
      <c r="W102" s="96" t="s">
        <v>27</v>
      </c>
    </row>
    <row r="103" spans="1:23" ht="29" x14ac:dyDescent="0.35">
      <c r="A103" s="3" t="s">
        <v>47</v>
      </c>
      <c r="B103" s="6" t="s">
        <v>375</v>
      </c>
      <c r="C103" s="6" t="s">
        <v>28</v>
      </c>
      <c r="D103" s="6" t="s">
        <v>633</v>
      </c>
      <c r="E103" s="96" t="s">
        <v>634</v>
      </c>
      <c r="G103" s="6" t="s">
        <v>27</v>
      </c>
      <c r="H103" s="6" t="s">
        <v>30</v>
      </c>
      <c r="I103" s="6">
        <v>0</v>
      </c>
      <c r="J103"/>
      <c r="K103" s="6" t="s">
        <v>27</v>
      </c>
      <c r="L103"/>
      <c r="M103" s="6" t="s">
        <v>27</v>
      </c>
      <c r="N103"/>
      <c r="O103" s="6" t="s">
        <v>27</v>
      </c>
      <c r="P103"/>
      <c r="Q103" s="96" t="s">
        <v>27</v>
      </c>
      <c r="S103" s="96" t="s">
        <v>27</v>
      </c>
      <c r="U103" s="96" t="s">
        <v>27</v>
      </c>
      <c r="V103" s="96" t="s">
        <v>27</v>
      </c>
      <c r="W103" s="96" t="s">
        <v>27</v>
      </c>
    </row>
    <row r="104" spans="1:23" ht="72.5" x14ac:dyDescent="0.35">
      <c r="A104" s="3" t="s">
        <v>47</v>
      </c>
      <c r="B104" s="6" t="s">
        <v>377</v>
      </c>
      <c r="C104" s="6" t="s">
        <v>40</v>
      </c>
      <c r="D104" s="6" t="s">
        <v>635</v>
      </c>
      <c r="E104" s="96" t="s">
        <v>636</v>
      </c>
      <c r="G104" s="6" t="s">
        <v>637</v>
      </c>
      <c r="H104" s="6" t="s">
        <v>17</v>
      </c>
      <c r="I104" s="6">
        <v>3330000</v>
      </c>
      <c r="J104"/>
      <c r="K104" s="6">
        <v>0</v>
      </c>
      <c r="L104"/>
      <c r="M104" s="6">
        <v>0</v>
      </c>
      <c r="N104"/>
      <c r="O104" s="6">
        <v>1</v>
      </c>
      <c r="P104"/>
      <c r="Q104" s="96" t="s">
        <v>27</v>
      </c>
      <c r="S104" s="96" t="s">
        <v>82</v>
      </c>
      <c r="U104" s="96" t="s">
        <v>570</v>
      </c>
      <c r="V104" s="96" t="s">
        <v>24</v>
      </c>
      <c r="W104" s="96"/>
    </row>
    <row r="105" spans="1:23" ht="72.5" x14ac:dyDescent="0.35">
      <c r="A105" s="3" t="s">
        <v>47</v>
      </c>
      <c r="B105" s="6" t="s">
        <v>377</v>
      </c>
      <c r="C105" s="6" t="s">
        <v>40</v>
      </c>
      <c r="D105" s="6" t="s">
        <v>638</v>
      </c>
      <c r="E105" s="96" t="s">
        <v>639</v>
      </c>
      <c r="G105" s="6" t="s">
        <v>637</v>
      </c>
      <c r="H105" s="6" t="s">
        <v>17</v>
      </c>
      <c r="I105" s="6">
        <v>1650000</v>
      </c>
      <c r="J105"/>
      <c r="K105" s="6">
        <v>0</v>
      </c>
      <c r="L105"/>
      <c r="M105" s="6">
        <v>0</v>
      </c>
      <c r="N105"/>
      <c r="O105" s="6">
        <v>1</v>
      </c>
      <c r="P105"/>
      <c r="Q105" s="96" t="s">
        <v>27</v>
      </c>
      <c r="S105" s="96" t="s">
        <v>82</v>
      </c>
      <c r="U105" s="96" t="s">
        <v>570</v>
      </c>
      <c r="V105" s="96" t="s">
        <v>24</v>
      </c>
      <c r="W105" s="96"/>
    </row>
    <row r="106" spans="1:23" ht="72.5" x14ac:dyDescent="0.35">
      <c r="A106" s="3" t="s">
        <v>47</v>
      </c>
      <c r="B106" s="6" t="s">
        <v>377</v>
      </c>
      <c r="C106" s="6" t="s">
        <v>40</v>
      </c>
      <c r="D106" s="6" t="s">
        <v>640</v>
      </c>
      <c r="E106" s="96" t="s">
        <v>641</v>
      </c>
      <c r="G106" s="6" t="s">
        <v>637</v>
      </c>
      <c r="H106" s="6" t="s">
        <v>17</v>
      </c>
      <c r="I106" s="6">
        <v>1710000</v>
      </c>
      <c r="J106"/>
      <c r="K106" s="6">
        <v>0</v>
      </c>
      <c r="L106"/>
      <c r="M106" s="6">
        <v>0</v>
      </c>
      <c r="N106"/>
      <c r="O106" s="6">
        <v>0</v>
      </c>
      <c r="P106"/>
      <c r="Q106" s="96" t="s">
        <v>27</v>
      </c>
      <c r="S106" s="96" t="s">
        <v>27</v>
      </c>
      <c r="U106" s="96" t="s">
        <v>570</v>
      </c>
      <c r="V106" s="96" t="s">
        <v>24</v>
      </c>
      <c r="W106" s="96"/>
    </row>
    <row r="107" spans="1:23" ht="58" x14ac:dyDescent="0.35">
      <c r="A107" s="3" t="s">
        <v>41</v>
      </c>
      <c r="B107" s="6" t="s">
        <v>377</v>
      </c>
      <c r="C107" s="6" t="s">
        <v>40</v>
      </c>
      <c r="D107" s="6" t="s">
        <v>642</v>
      </c>
      <c r="E107" s="96" t="s">
        <v>643</v>
      </c>
      <c r="G107" s="6" t="s">
        <v>637</v>
      </c>
      <c r="H107" s="6" t="s">
        <v>17</v>
      </c>
      <c r="I107" s="6">
        <v>560000</v>
      </c>
      <c r="J107"/>
      <c r="K107" s="6">
        <v>0</v>
      </c>
      <c r="L107"/>
      <c r="M107" s="6">
        <v>0</v>
      </c>
      <c r="N107"/>
      <c r="O107" s="6">
        <v>0</v>
      </c>
      <c r="P107"/>
      <c r="Q107" s="96" t="s">
        <v>27</v>
      </c>
      <c r="S107" s="96" t="s">
        <v>27</v>
      </c>
      <c r="U107" s="96" t="s">
        <v>604</v>
      </c>
      <c r="V107" s="96" t="s">
        <v>83</v>
      </c>
      <c r="W107" s="96"/>
    </row>
    <row r="108" spans="1:23" ht="58" x14ac:dyDescent="0.35">
      <c r="A108" s="3" t="s">
        <v>41</v>
      </c>
      <c r="B108" s="6" t="s">
        <v>377</v>
      </c>
      <c r="C108" s="6" t="s">
        <v>40</v>
      </c>
      <c r="D108" s="6" t="s">
        <v>644</v>
      </c>
      <c r="E108" s="96" t="s">
        <v>645</v>
      </c>
      <c r="G108" s="6" t="s">
        <v>637</v>
      </c>
      <c r="H108" s="6" t="s">
        <v>17</v>
      </c>
      <c r="I108" s="6">
        <v>12460000</v>
      </c>
      <c r="J108">
        <v>3443528</v>
      </c>
      <c r="K108" s="6">
        <v>0</v>
      </c>
      <c r="L108"/>
      <c r="M108" s="6">
        <v>0</v>
      </c>
      <c r="N108"/>
      <c r="O108" s="6">
        <v>1</v>
      </c>
      <c r="P108"/>
      <c r="Q108" s="96" t="s">
        <v>27</v>
      </c>
      <c r="S108" s="96" t="s">
        <v>82</v>
      </c>
      <c r="U108" s="96" t="s">
        <v>604</v>
      </c>
      <c r="V108" s="96" t="s">
        <v>83</v>
      </c>
      <c r="W108" s="96"/>
    </row>
    <row r="109" spans="1:23" ht="58" x14ac:dyDescent="0.35">
      <c r="A109" s="3" t="s">
        <v>47</v>
      </c>
      <c r="B109" s="6" t="s">
        <v>377</v>
      </c>
      <c r="C109" s="6" t="s">
        <v>40</v>
      </c>
      <c r="D109" s="6" t="s">
        <v>646</v>
      </c>
      <c r="E109" s="96" t="s">
        <v>647</v>
      </c>
      <c r="G109" s="6" t="s">
        <v>637</v>
      </c>
      <c r="H109" s="6" t="s">
        <v>17</v>
      </c>
      <c r="I109" s="6">
        <v>1440000</v>
      </c>
      <c r="J109"/>
      <c r="K109" s="6">
        <v>0</v>
      </c>
      <c r="L109"/>
      <c r="M109" s="6">
        <v>0</v>
      </c>
      <c r="N109"/>
      <c r="O109" s="6">
        <v>0</v>
      </c>
      <c r="P109"/>
      <c r="Q109" s="96" t="s">
        <v>27</v>
      </c>
      <c r="S109" s="96" t="s">
        <v>27</v>
      </c>
      <c r="U109" s="96" t="s">
        <v>604</v>
      </c>
      <c r="V109" s="96" t="s">
        <v>83</v>
      </c>
      <c r="W109" s="96"/>
    </row>
    <row r="110" spans="1:23" ht="29" x14ac:dyDescent="0.35">
      <c r="A110" s="3" t="s">
        <v>41</v>
      </c>
      <c r="B110" s="6" t="s">
        <v>377</v>
      </c>
      <c r="C110" s="6" t="s">
        <v>28</v>
      </c>
      <c r="D110" s="6" t="s">
        <v>637</v>
      </c>
      <c r="E110" s="96" t="s">
        <v>648</v>
      </c>
      <c r="G110" s="6" t="s">
        <v>27</v>
      </c>
      <c r="H110" s="6" t="s">
        <v>17</v>
      </c>
      <c r="I110" s="6">
        <v>0</v>
      </c>
      <c r="J110"/>
      <c r="K110" s="6" t="s">
        <v>27</v>
      </c>
      <c r="L110"/>
      <c r="M110" s="6" t="s">
        <v>27</v>
      </c>
      <c r="N110"/>
      <c r="O110" s="6" t="s">
        <v>27</v>
      </c>
      <c r="P110"/>
      <c r="Q110" s="96" t="s">
        <v>27</v>
      </c>
      <c r="S110" s="96" t="s">
        <v>27</v>
      </c>
      <c r="U110" s="96" t="s">
        <v>27</v>
      </c>
      <c r="V110" s="96" t="s">
        <v>27</v>
      </c>
      <c r="W110" s="96" t="s">
        <v>27</v>
      </c>
    </row>
    <row r="111" spans="1:23" ht="58" x14ac:dyDescent="0.35">
      <c r="A111" s="3" t="s">
        <v>41</v>
      </c>
      <c r="B111" s="6" t="s">
        <v>377</v>
      </c>
      <c r="C111" s="6" t="s">
        <v>40</v>
      </c>
      <c r="D111" s="6" t="s">
        <v>649</v>
      </c>
      <c r="E111" s="96" t="s">
        <v>650</v>
      </c>
      <c r="G111" s="6" t="s">
        <v>651</v>
      </c>
      <c r="H111" s="6" t="s">
        <v>17</v>
      </c>
      <c r="I111" s="6">
        <v>5570000</v>
      </c>
      <c r="J111"/>
      <c r="K111" s="6">
        <v>0</v>
      </c>
      <c r="L111"/>
      <c r="M111" s="6">
        <v>0</v>
      </c>
      <c r="N111"/>
      <c r="O111" s="6">
        <v>1</v>
      </c>
      <c r="P111"/>
      <c r="Q111" s="96" t="s">
        <v>27</v>
      </c>
      <c r="S111" s="96" t="s">
        <v>82</v>
      </c>
      <c r="U111" s="96" t="s">
        <v>604</v>
      </c>
      <c r="V111" s="96" t="s">
        <v>83</v>
      </c>
      <c r="W111" s="96"/>
    </row>
    <row r="112" spans="1:23" ht="58" x14ac:dyDescent="0.35">
      <c r="A112" s="3" t="s">
        <v>41</v>
      </c>
      <c r="B112" s="6" t="s">
        <v>377</v>
      </c>
      <c r="C112" s="6" t="s">
        <v>40</v>
      </c>
      <c r="D112" s="6" t="s">
        <v>652</v>
      </c>
      <c r="E112" s="96" t="s">
        <v>653</v>
      </c>
      <c r="G112" s="6" t="s">
        <v>651</v>
      </c>
      <c r="H112" s="6" t="s">
        <v>17</v>
      </c>
      <c r="I112" s="6">
        <v>8770000</v>
      </c>
      <c r="J112"/>
      <c r="K112" s="6">
        <v>0</v>
      </c>
      <c r="L112"/>
      <c r="M112" s="6">
        <v>0</v>
      </c>
      <c r="N112"/>
      <c r="O112" s="6">
        <v>0</v>
      </c>
      <c r="P112"/>
      <c r="Q112" s="96" t="s">
        <v>27</v>
      </c>
      <c r="S112" s="96" t="s">
        <v>27</v>
      </c>
      <c r="U112" s="96" t="s">
        <v>604</v>
      </c>
      <c r="V112" s="96" t="s">
        <v>83</v>
      </c>
      <c r="W112" s="96"/>
    </row>
    <row r="113" spans="1:23" ht="58" x14ac:dyDescent="0.35">
      <c r="A113" s="3" t="s">
        <v>41</v>
      </c>
      <c r="B113" s="6" t="s">
        <v>377</v>
      </c>
      <c r="C113" s="6" t="s">
        <v>40</v>
      </c>
      <c r="D113" s="6" t="s">
        <v>654</v>
      </c>
      <c r="E113" s="96" t="s">
        <v>655</v>
      </c>
      <c r="G113" s="6" t="s">
        <v>651</v>
      </c>
      <c r="H113" s="6" t="s">
        <v>17</v>
      </c>
      <c r="I113" s="6">
        <v>3310000</v>
      </c>
      <c r="J113"/>
      <c r="K113" s="6">
        <v>0</v>
      </c>
      <c r="L113"/>
      <c r="M113" s="6">
        <v>0</v>
      </c>
      <c r="N113"/>
      <c r="O113" s="6">
        <v>1</v>
      </c>
      <c r="P113"/>
      <c r="Q113" s="96" t="s">
        <v>27</v>
      </c>
      <c r="S113" s="96" t="s">
        <v>82</v>
      </c>
      <c r="U113" s="96" t="s">
        <v>604</v>
      </c>
      <c r="V113" s="96" t="s">
        <v>83</v>
      </c>
      <c r="W113" s="96" t="s">
        <v>656</v>
      </c>
    </row>
    <row r="114" spans="1:23" ht="58" x14ac:dyDescent="0.35">
      <c r="A114" s="3" t="s">
        <v>47</v>
      </c>
      <c r="B114" s="6" t="s">
        <v>377</v>
      </c>
      <c r="C114" s="6" t="s">
        <v>40</v>
      </c>
      <c r="D114" s="6" t="s">
        <v>657</v>
      </c>
      <c r="E114" s="96" t="s">
        <v>658</v>
      </c>
      <c r="G114" s="6" t="s">
        <v>651</v>
      </c>
      <c r="H114" s="6" t="s">
        <v>17</v>
      </c>
      <c r="I114" s="6">
        <v>24790000</v>
      </c>
      <c r="J114"/>
      <c r="K114" s="6">
        <v>0</v>
      </c>
      <c r="L114"/>
      <c r="M114" s="6">
        <v>0</v>
      </c>
      <c r="N114"/>
      <c r="O114" s="6">
        <v>1</v>
      </c>
      <c r="P114"/>
      <c r="Q114" s="96" t="s">
        <v>27</v>
      </c>
      <c r="S114" s="96" t="s">
        <v>82</v>
      </c>
      <c r="U114" s="96" t="s">
        <v>604</v>
      </c>
      <c r="V114" s="96" t="s">
        <v>83</v>
      </c>
      <c r="W114" s="96"/>
    </row>
    <row r="115" spans="1:23" ht="58" x14ac:dyDescent="0.35">
      <c r="A115" s="3" t="s">
        <v>47</v>
      </c>
      <c r="B115" s="6" t="s">
        <v>377</v>
      </c>
      <c r="C115" s="6" t="s">
        <v>40</v>
      </c>
      <c r="D115" s="6" t="s">
        <v>659</v>
      </c>
      <c r="E115" s="96" t="s">
        <v>660</v>
      </c>
      <c r="G115" s="6" t="s">
        <v>651</v>
      </c>
      <c r="H115" s="6" t="s">
        <v>17</v>
      </c>
      <c r="I115" s="6">
        <v>20200000</v>
      </c>
      <c r="J115"/>
      <c r="K115" s="6">
        <v>0</v>
      </c>
      <c r="L115"/>
      <c r="M115" s="6">
        <v>0</v>
      </c>
      <c r="N115"/>
      <c r="O115" s="6">
        <v>0</v>
      </c>
      <c r="P115"/>
      <c r="Q115" s="96" t="s">
        <v>27</v>
      </c>
      <c r="S115" s="96" t="s">
        <v>27</v>
      </c>
      <c r="U115" s="96" t="s">
        <v>604</v>
      </c>
      <c r="V115" s="96" t="s">
        <v>83</v>
      </c>
      <c r="W115" s="96"/>
    </row>
    <row r="116" spans="1:23" ht="58" x14ac:dyDescent="0.35">
      <c r="A116" s="3" t="s">
        <v>47</v>
      </c>
      <c r="B116" s="6" t="s">
        <v>377</v>
      </c>
      <c r="C116" s="6" t="s">
        <v>40</v>
      </c>
      <c r="D116" s="6" t="s">
        <v>661</v>
      </c>
      <c r="E116" s="96" t="s">
        <v>662</v>
      </c>
      <c r="G116" s="6" t="s">
        <v>651</v>
      </c>
      <c r="H116" s="6" t="s">
        <v>17</v>
      </c>
      <c r="I116" s="6">
        <v>10130000</v>
      </c>
      <c r="J116"/>
      <c r="K116" s="6">
        <v>1</v>
      </c>
      <c r="L116"/>
      <c r="M116" s="6">
        <v>0.4</v>
      </c>
      <c r="N116"/>
      <c r="O116" s="6">
        <v>0</v>
      </c>
      <c r="P116"/>
      <c r="Q116" s="96" t="s">
        <v>156</v>
      </c>
      <c r="S116" s="96" t="s">
        <v>27</v>
      </c>
      <c r="U116" s="96" t="s">
        <v>604</v>
      </c>
      <c r="V116" s="96" t="s">
        <v>83</v>
      </c>
      <c r="W116" s="96"/>
    </row>
    <row r="117" spans="1:23" ht="58" x14ac:dyDescent="0.35">
      <c r="A117" s="3" t="s">
        <v>47</v>
      </c>
      <c r="B117" s="6" t="s">
        <v>377</v>
      </c>
      <c r="C117" s="6" t="s">
        <v>40</v>
      </c>
      <c r="D117" s="6" t="s">
        <v>663</v>
      </c>
      <c r="E117" s="96" t="s">
        <v>664</v>
      </c>
      <c r="G117" s="6" t="s">
        <v>651</v>
      </c>
      <c r="H117" s="6" t="s">
        <v>17</v>
      </c>
      <c r="I117" s="6">
        <v>8730000</v>
      </c>
      <c r="J117"/>
      <c r="K117" s="6">
        <v>0</v>
      </c>
      <c r="L117"/>
      <c r="M117" s="6">
        <v>0</v>
      </c>
      <c r="N117"/>
      <c r="O117" s="6">
        <v>0</v>
      </c>
      <c r="P117"/>
      <c r="Q117" s="96" t="s">
        <v>27</v>
      </c>
      <c r="S117" s="96" t="s">
        <v>27</v>
      </c>
      <c r="U117" s="96" t="s">
        <v>604</v>
      </c>
      <c r="V117" s="96" t="s">
        <v>83</v>
      </c>
      <c r="W117" s="96"/>
    </row>
    <row r="118" spans="1:23" x14ac:dyDescent="0.35">
      <c r="A118" s="3" t="s">
        <v>41</v>
      </c>
      <c r="B118" s="6" t="s">
        <v>377</v>
      </c>
      <c r="C118" s="6" t="s">
        <v>28</v>
      </c>
      <c r="D118" s="6" t="s">
        <v>651</v>
      </c>
      <c r="E118" s="96" t="s">
        <v>665</v>
      </c>
      <c r="G118" s="6" t="s">
        <v>27</v>
      </c>
      <c r="H118" s="6" t="s">
        <v>17</v>
      </c>
      <c r="I118" s="6">
        <v>0</v>
      </c>
      <c r="J118"/>
      <c r="K118" s="6" t="s">
        <v>27</v>
      </c>
      <c r="L118"/>
      <c r="M118" s="6" t="s">
        <v>27</v>
      </c>
      <c r="N118"/>
      <c r="O118" s="6" t="s">
        <v>27</v>
      </c>
      <c r="P118"/>
      <c r="Q118" s="96" t="s">
        <v>27</v>
      </c>
      <c r="S118" s="96" t="s">
        <v>27</v>
      </c>
      <c r="U118" s="96" t="s">
        <v>27</v>
      </c>
      <c r="V118" s="96" t="s">
        <v>27</v>
      </c>
      <c r="W118" s="96" t="s">
        <v>27</v>
      </c>
    </row>
    <row r="119" spans="1:23" ht="58" x14ac:dyDescent="0.35">
      <c r="A119" s="3" t="s">
        <v>47</v>
      </c>
      <c r="B119" s="6" t="s">
        <v>377</v>
      </c>
      <c r="C119" s="6" t="s">
        <v>40</v>
      </c>
      <c r="D119" s="6" t="s">
        <v>666</v>
      </c>
      <c r="E119" s="96" t="s">
        <v>667</v>
      </c>
      <c r="G119" s="6" t="s">
        <v>668</v>
      </c>
      <c r="H119" s="6" t="s">
        <v>17</v>
      </c>
      <c r="I119" s="6">
        <v>14260000</v>
      </c>
      <c r="J119"/>
      <c r="K119" s="6">
        <v>0</v>
      </c>
      <c r="L119"/>
      <c r="M119" s="6">
        <v>0</v>
      </c>
      <c r="N119"/>
      <c r="O119" s="6">
        <v>1</v>
      </c>
      <c r="P119"/>
      <c r="Q119" s="96" t="s">
        <v>27</v>
      </c>
      <c r="S119" s="96" t="s">
        <v>82</v>
      </c>
      <c r="U119" s="96" t="s">
        <v>604</v>
      </c>
      <c r="V119" s="96" t="s">
        <v>86</v>
      </c>
      <c r="W119" s="96"/>
    </row>
    <row r="120" spans="1:23" ht="58" x14ac:dyDescent="0.35">
      <c r="A120" s="3" t="s">
        <v>47</v>
      </c>
      <c r="B120" s="6" t="s">
        <v>377</v>
      </c>
      <c r="C120" s="6" t="s">
        <v>40</v>
      </c>
      <c r="D120" s="6" t="s">
        <v>669</v>
      </c>
      <c r="E120" s="96" t="s">
        <v>670</v>
      </c>
      <c r="G120" s="6" t="s">
        <v>668</v>
      </c>
      <c r="H120" s="6" t="s">
        <v>17</v>
      </c>
      <c r="I120" s="6">
        <v>37650000</v>
      </c>
      <c r="J120"/>
      <c r="K120" s="6">
        <v>0</v>
      </c>
      <c r="L120"/>
      <c r="M120" s="6">
        <v>0</v>
      </c>
      <c r="N120"/>
      <c r="O120" s="6">
        <v>0</v>
      </c>
      <c r="P120"/>
      <c r="Q120" s="96" t="s">
        <v>27</v>
      </c>
      <c r="S120" s="96" t="s">
        <v>27</v>
      </c>
      <c r="U120" s="96" t="s">
        <v>604</v>
      </c>
      <c r="V120" s="96" t="s">
        <v>86</v>
      </c>
      <c r="W120" s="96"/>
    </row>
    <row r="121" spans="1:23" ht="58" x14ac:dyDescent="0.35">
      <c r="A121" s="3" t="s">
        <v>47</v>
      </c>
      <c r="B121" s="6" t="s">
        <v>377</v>
      </c>
      <c r="C121" s="6" t="s">
        <v>40</v>
      </c>
      <c r="D121" s="6" t="s">
        <v>671</v>
      </c>
      <c r="E121" s="96" t="s">
        <v>672</v>
      </c>
      <c r="G121" s="6" t="s">
        <v>668</v>
      </c>
      <c r="H121" s="6" t="s">
        <v>17</v>
      </c>
      <c r="I121" s="6">
        <v>1210000</v>
      </c>
      <c r="J121"/>
      <c r="K121" s="6">
        <v>1</v>
      </c>
      <c r="L121"/>
      <c r="M121" s="6">
        <v>0.4</v>
      </c>
      <c r="N121"/>
      <c r="O121" s="6">
        <v>0</v>
      </c>
      <c r="P121"/>
      <c r="Q121" s="96" t="s">
        <v>156</v>
      </c>
      <c r="S121" s="96" t="s">
        <v>27</v>
      </c>
      <c r="U121" s="96" t="s">
        <v>604</v>
      </c>
      <c r="V121" s="96" t="s">
        <v>86</v>
      </c>
      <c r="W121" s="96"/>
    </row>
    <row r="122" spans="1:23" ht="58" x14ac:dyDescent="0.35">
      <c r="A122" s="3" t="s">
        <v>47</v>
      </c>
      <c r="B122" s="6" t="s">
        <v>377</v>
      </c>
      <c r="C122" s="6" t="s">
        <v>40</v>
      </c>
      <c r="D122" s="6" t="s">
        <v>673</v>
      </c>
      <c r="E122" s="96" t="s">
        <v>674</v>
      </c>
      <c r="G122" s="6" t="s">
        <v>668</v>
      </c>
      <c r="H122" s="6" t="s">
        <v>17</v>
      </c>
      <c r="I122" s="6">
        <v>11880000</v>
      </c>
      <c r="J122"/>
      <c r="K122" s="6">
        <v>0</v>
      </c>
      <c r="L122"/>
      <c r="M122" s="6">
        <v>0</v>
      </c>
      <c r="N122"/>
      <c r="O122" s="6">
        <v>0</v>
      </c>
      <c r="P122"/>
      <c r="Q122" s="96" t="s">
        <v>27</v>
      </c>
      <c r="S122" s="96" t="s">
        <v>27</v>
      </c>
      <c r="U122" s="96" t="s">
        <v>604</v>
      </c>
      <c r="V122" s="96" t="s">
        <v>86</v>
      </c>
      <c r="W122" s="96"/>
    </row>
    <row r="123" spans="1:23" x14ac:dyDescent="0.35">
      <c r="A123" s="3" t="s">
        <v>47</v>
      </c>
      <c r="B123" s="6" t="s">
        <v>377</v>
      </c>
      <c r="C123" s="6" t="s">
        <v>28</v>
      </c>
      <c r="D123" s="6" t="s">
        <v>668</v>
      </c>
      <c r="E123" s="96" t="s">
        <v>675</v>
      </c>
      <c r="G123" s="6" t="s">
        <v>27</v>
      </c>
      <c r="H123" s="6" t="s">
        <v>17</v>
      </c>
      <c r="I123" s="6">
        <v>0</v>
      </c>
      <c r="J123"/>
      <c r="K123" s="6" t="s">
        <v>27</v>
      </c>
      <c r="L123"/>
      <c r="M123" s="6" t="s">
        <v>27</v>
      </c>
      <c r="N123"/>
      <c r="O123" s="6" t="s">
        <v>27</v>
      </c>
      <c r="P123"/>
      <c r="Q123" s="96" t="s">
        <v>27</v>
      </c>
      <c r="S123" s="96" t="s">
        <v>27</v>
      </c>
      <c r="U123" s="96" t="s">
        <v>27</v>
      </c>
      <c r="V123" s="96" t="s">
        <v>27</v>
      </c>
      <c r="W123" s="96" t="s">
        <v>27</v>
      </c>
    </row>
    <row r="124" spans="1:23" ht="72.5" x14ac:dyDescent="0.35">
      <c r="A124" s="3" t="s">
        <v>47</v>
      </c>
      <c r="B124" s="6" t="s">
        <v>377</v>
      </c>
      <c r="C124" s="6" t="s">
        <v>40</v>
      </c>
      <c r="D124" s="6" t="s">
        <v>676</v>
      </c>
      <c r="E124" s="96" t="s">
        <v>677</v>
      </c>
      <c r="G124" s="6" t="s">
        <v>678</v>
      </c>
      <c r="H124" s="6" t="s">
        <v>17</v>
      </c>
      <c r="I124" s="6">
        <v>27620000</v>
      </c>
      <c r="J124"/>
      <c r="K124" s="6">
        <v>0</v>
      </c>
      <c r="L124"/>
      <c r="M124" s="6">
        <v>0</v>
      </c>
      <c r="N124"/>
      <c r="O124" s="6">
        <v>0</v>
      </c>
      <c r="P124"/>
      <c r="Q124" s="96" t="s">
        <v>27</v>
      </c>
      <c r="S124" s="96" t="s">
        <v>27</v>
      </c>
      <c r="U124" s="96" t="s">
        <v>570</v>
      </c>
      <c r="V124" s="96" t="s">
        <v>24</v>
      </c>
      <c r="W124" s="96" t="s">
        <v>679</v>
      </c>
    </row>
    <row r="125" spans="1:23" ht="72.5" x14ac:dyDescent="0.35">
      <c r="A125" s="3" t="s">
        <v>47</v>
      </c>
      <c r="B125" s="6" t="s">
        <v>377</v>
      </c>
      <c r="C125" s="6" t="s">
        <v>40</v>
      </c>
      <c r="D125" s="6" t="s">
        <v>680</v>
      </c>
      <c r="E125" s="96" t="s">
        <v>681</v>
      </c>
      <c r="G125" s="6" t="s">
        <v>678</v>
      </c>
      <c r="H125" s="6" t="s">
        <v>17</v>
      </c>
      <c r="I125" s="6">
        <v>7650000</v>
      </c>
      <c r="J125"/>
      <c r="K125" s="6">
        <v>0</v>
      </c>
      <c r="L125"/>
      <c r="M125" s="6">
        <v>0</v>
      </c>
      <c r="N125"/>
      <c r="O125" s="6">
        <v>1</v>
      </c>
      <c r="P125"/>
      <c r="Q125" s="96" t="s">
        <v>27</v>
      </c>
      <c r="S125" s="96" t="s">
        <v>82</v>
      </c>
      <c r="U125" s="96" t="s">
        <v>570</v>
      </c>
      <c r="V125" s="96" t="s">
        <v>24</v>
      </c>
      <c r="W125" s="96"/>
    </row>
    <row r="126" spans="1:23" ht="43.5" x14ac:dyDescent="0.35">
      <c r="A126" s="3" t="s">
        <v>53</v>
      </c>
      <c r="B126" s="6" t="s">
        <v>377</v>
      </c>
      <c r="C126" s="6" t="s">
        <v>40</v>
      </c>
      <c r="D126" s="6" t="s">
        <v>682</v>
      </c>
      <c r="E126" s="96" t="s">
        <v>683</v>
      </c>
      <c r="G126" s="6" t="s">
        <v>678</v>
      </c>
      <c r="H126" s="6" t="s">
        <v>17</v>
      </c>
      <c r="I126" s="6">
        <v>10620000</v>
      </c>
      <c r="J126">
        <v>0</v>
      </c>
      <c r="K126" s="6">
        <v>0</v>
      </c>
      <c r="L126"/>
      <c r="M126" s="6">
        <v>0</v>
      </c>
      <c r="N126"/>
      <c r="O126" s="6">
        <v>0</v>
      </c>
      <c r="P126"/>
      <c r="Q126" s="96" t="s">
        <v>27</v>
      </c>
      <c r="S126" s="96" t="s">
        <v>27</v>
      </c>
      <c r="U126" s="96" t="s">
        <v>570</v>
      </c>
      <c r="V126" s="96" t="s">
        <v>44</v>
      </c>
      <c r="W126" s="96"/>
    </row>
    <row r="127" spans="1:23" ht="43.5" x14ac:dyDescent="0.35">
      <c r="A127" s="3" t="s">
        <v>47</v>
      </c>
      <c r="B127" s="6" t="s">
        <v>377</v>
      </c>
      <c r="C127" s="6" t="s">
        <v>40</v>
      </c>
      <c r="D127" s="6" t="s">
        <v>684</v>
      </c>
      <c r="E127" s="96" t="s">
        <v>685</v>
      </c>
      <c r="G127" s="6" t="s">
        <v>678</v>
      </c>
      <c r="H127" s="6" t="s">
        <v>17</v>
      </c>
      <c r="I127" s="6">
        <v>11350000</v>
      </c>
      <c r="J127"/>
      <c r="K127" s="6">
        <v>0</v>
      </c>
      <c r="L127"/>
      <c r="M127" s="6">
        <v>0</v>
      </c>
      <c r="N127"/>
      <c r="O127" s="6">
        <v>0</v>
      </c>
      <c r="P127"/>
      <c r="Q127" s="96" t="s">
        <v>27</v>
      </c>
      <c r="S127" s="96" t="s">
        <v>27</v>
      </c>
      <c r="U127" s="96" t="s">
        <v>570</v>
      </c>
      <c r="V127" s="96" t="s">
        <v>44</v>
      </c>
      <c r="W127" s="96"/>
    </row>
    <row r="128" spans="1:23" ht="43.5" x14ac:dyDescent="0.35">
      <c r="A128" s="3" t="s">
        <v>47</v>
      </c>
      <c r="B128" s="6" t="s">
        <v>377</v>
      </c>
      <c r="C128" s="6" t="s">
        <v>40</v>
      </c>
      <c r="D128" s="6" t="s">
        <v>686</v>
      </c>
      <c r="E128" s="96" t="s">
        <v>687</v>
      </c>
      <c r="G128" s="6" t="s">
        <v>678</v>
      </c>
      <c r="H128" s="6" t="s">
        <v>17</v>
      </c>
      <c r="I128" s="6">
        <v>3720000</v>
      </c>
      <c r="J128"/>
      <c r="K128" s="6">
        <v>0</v>
      </c>
      <c r="L128"/>
      <c r="M128" s="6">
        <v>0</v>
      </c>
      <c r="N128"/>
      <c r="O128" s="6">
        <v>0</v>
      </c>
      <c r="P128"/>
      <c r="Q128" s="96" t="s">
        <v>27</v>
      </c>
      <c r="S128" s="96" t="s">
        <v>27</v>
      </c>
      <c r="U128" s="96" t="s">
        <v>570</v>
      </c>
      <c r="V128" s="96" t="s">
        <v>44</v>
      </c>
      <c r="W128" s="96"/>
    </row>
    <row r="129" spans="1:23" ht="29" x14ac:dyDescent="0.35">
      <c r="A129" s="3" t="s">
        <v>41</v>
      </c>
      <c r="B129" s="6" t="s">
        <v>377</v>
      </c>
      <c r="C129" s="6" t="s">
        <v>28</v>
      </c>
      <c r="D129" s="6" t="s">
        <v>678</v>
      </c>
      <c r="E129" s="96" t="s">
        <v>688</v>
      </c>
      <c r="G129" s="6" t="s">
        <v>27</v>
      </c>
      <c r="H129" s="6" t="s">
        <v>17</v>
      </c>
      <c r="I129" s="6">
        <v>0</v>
      </c>
      <c r="J129"/>
      <c r="K129" s="6" t="s">
        <v>27</v>
      </c>
      <c r="L129"/>
      <c r="M129" s="6" t="s">
        <v>27</v>
      </c>
      <c r="N129"/>
      <c r="O129" s="6" t="s">
        <v>27</v>
      </c>
      <c r="P129"/>
      <c r="Q129" s="96" t="s">
        <v>27</v>
      </c>
      <c r="S129" s="96" t="s">
        <v>27</v>
      </c>
      <c r="U129" s="96" t="s">
        <v>27</v>
      </c>
      <c r="V129" s="96" t="s">
        <v>27</v>
      </c>
      <c r="W129" s="96" t="s">
        <v>27</v>
      </c>
    </row>
    <row r="130" spans="1:23" ht="29" x14ac:dyDescent="0.35">
      <c r="A130" s="3" t="s">
        <v>47</v>
      </c>
      <c r="B130" s="6" t="s">
        <v>377</v>
      </c>
      <c r="C130" s="6" t="s">
        <v>28</v>
      </c>
      <c r="D130" s="6" t="s">
        <v>689</v>
      </c>
      <c r="E130" s="96" t="s">
        <v>690</v>
      </c>
      <c r="G130" s="6" t="s">
        <v>27</v>
      </c>
      <c r="H130" s="6" t="s">
        <v>30</v>
      </c>
      <c r="I130" s="6">
        <v>0</v>
      </c>
      <c r="J130"/>
      <c r="K130" s="6" t="s">
        <v>27</v>
      </c>
      <c r="L130"/>
      <c r="M130" s="6" t="s">
        <v>27</v>
      </c>
      <c r="N130"/>
      <c r="O130" s="6" t="s">
        <v>27</v>
      </c>
      <c r="P130"/>
      <c r="Q130" s="96" t="s">
        <v>27</v>
      </c>
      <c r="S130" s="96" t="s">
        <v>27</v>
      </c>
      <c r="U130" s="96" t="s">
        <v>27</v>
      </c>
      <c r="V130" s="96" t="s">
        <v>27</v>
      </c>
      <c r="W130" s="96" t="s">
        <v>27</v>
      </c>
    </row>
    <row r="131" spans="1:23" x14ac:dyDescent="0.35">
      <c r="A131" s="3" t="s">
        <v>47</v>
      </c>
      <c r="B131" s="6" t="s">
        <v>377</v>
      </c>
      <c r="C131" s="6" t="s">
        <v>28</v>
      </c>
      <c r="D131" s="6" t="s">
        <v>691</v>
      </c>
      <c r="E131" s="96" t="s">
        <v>692</v>
      </c>
      <c r="G131" s="6" t="s">
        <v>27</v>
      </c>
      <c r="H131" s="6" t="s">
        <v>30</v>
      </c>
      <c r="I131" s="6">
        <v>0</v>
      </c>
      <c r="J131"/>
      <c r="K131" s="6" t="s">
        <v>27</v>
      </c>
      <c r="L131"/>
      <c r="M131" s="6" t="s">
        <v>27</v>
      </c>
      <c r="N131"/>
      <c r="O131" s="6" t="s">
        <v>27</v>
      </c>
      <c r="P131"/>
      <c r="Q131" s="96" t="s">
        <v>27</v>
      </c>
      <c r="S131" s="96" t="s">
        <v>27</v>
      </c>
      <c r="U131" s="96" t="s">
        <v>27</v>
      </c>
      <c r="V131" s="96" t="s">
        <v>27</v>
      </c>
      <c r="W131" s="96" t="s">
        <v>27</v>
      </c>
    </row>
    <row r="132" spans="1:23" x14ac:dyDescent="0.35">
      <c r="A132" s="3" t="s">
        <v>47</v>
      </c>
      <c r="B132" s="6" t="s">
        <v>377</v>
      </c>
      <c r="C132" s="6" t="s">
        <v>28</v>
      </c>
      <c r="D132" s="6" t="s">
        <v>693</v>
      </c>
      <c r="E132" s="96" t="s">
        <v>694</v>
      </c>
      <c r="G132" s="6" t="s">
        <v>27</v>
      </c>
      <c r="H132" s="6" t="s">
        <v>30</v>
      </c>
      <c r="I132" s="6">
        <v>0</v>
      </c>
      <c r="J132"/>
      <c r="K132" s="6" t="s">
        <v>27</v>
      </c>
      <c r="L132"/>
      <c r="M132" s="6" t="s">
        <v>27</v>
      </c>
      <c r="N132"/>
      <c r="O132" s="6" t="s">
        <v>27</v>
      </c>
      <c r="P132"/>
      <c r="Q132" s="96" t="s">
        <v>27</v>
      </c>
      <c r="S132" s="96" t="s">
        <v>27</v>
      </c>
      <c r="U132" s="96" t="s">
        <v>27</v>
      </c>
      <c r="V132" s="96" t="s">
        <v>27</v>
      </c>
      <c r="W132" s="96" t="s">
        <v>27</v>
      </c>
    </row>
    <row r="133" spans="1:23" ht="43.5" x14ac:dyDescent="0.35">
      <c r="A133" s="3" t="s">
        <v>47</v>
      </c>
      <c r="B133" s="6" t="s">
        <v>379</v>
      </c>
      <c r="C133" s="6" t="s">
        <v>40</v>
      </c>
      <c r="D133" s="6" t="s">
        <v>695</v>
      </c>
      <c r="E133" s="96" t="s">
        <v>696</v>
      </c>
      <c r="G133" s="6" t="s">
        <v>697</v>
      </c>
      <c r="H133" s="6" t="s">
        <v>17</v>
      </c>
      <c r="I133" s="6">
        <v>177530000</v>
      </c>
      <c r="J133"/>
      <c r="K133" s="6">
        <v>0</v>
      </c>
      <c r="L133"/>
      <c r="M133" s="6">
        <v>0</v>
      </c>
      <c r="N133"/>
      <c r="O133" s="6">
        <v>1</v>
      </c>
      <c r="P133"/>
      <c r="Q133" s="96" t="s">
        <v>27</v>
      </c>
      <c r="S133" s="96" t="s">
        <v>82</v>
      </c>
      <c r="U133" s="96" t="s">
        <v>570</v>
      </c>
      <c r="V133" s="96" t="s">
        <v>44</v>
      </c>
      <c r="W133" s="96"/>
    </row>
    <row r="134" spans="1:23" ht="43.5" x14ac:dyDescent="0.35">
      <c r="A134" s="3" t="s">
        <v>47</v>
      </c>
      <c r="B134" s="6" t="s">
        <v>379</v>
      </c>
      <c r="C134" s="6" t="s">
        <v>40</v>
      </c>
      <c r="D134" s="6" t="s">
        <v>698</v>
      </c>
      <c r="E134" s="96" t="s">
        <v>699</v>
      </c>
      <c r="G134" s="6" t="s">
        <v>697</v>
      </c>
      <c r="H134" s="6" t="s">
        <v>17</v>
      </c>
      <c r="I134" s="6">
        <v>2340000</v>
      </c>
      <c r="J134"/>
      <c r="K134" s="6">
        <v>0</v>
      </c>
      <c r="L134"/>
      <c r="M134" s="6">
        <v>0</v>
      </c>
      <c r="N134"/>
      <c r="O134" s="6">
        <v>1</v>
      </c>
      <c r="P134"/>
      <c r="Q134" s="96" t="s">
        <v>27</v>
      </c>
      <c r="S134" s="96" t="s">
        <v>82</v>
      </c>
      <c r="U134" s="96" t="s">
        <v>570</v>
      </c>
      <c r="V134" s="96" t="s">
        <v>44</v>
      </c>
      <c r="W134" s="96"/>
    </row>
    <row r="135" spans="1:23" x14ac:dyDescent="0.35">
      <c r="A135" s="3" t="s">
        <v>47</v>
      </c>
      <c r="B135" s="6" t="s">
        <v>379</v>
      </c>
      <c r="C135" s="6" t="s">
        <v>28</v>
      </c>
      <c r="D135" s="6" t="s">
        <v>697</v>
      </c>
      <c r="E135" s="96" t="s">
        <v>700</v>
      </c>
      <c r="G135" s="6" t="s">
        <v>27</v>
      </c>
      <c r="H135" s="6" t="s">
        <v>17</v>
      </c>
      <c r="I135" s="6">
        <v>0</v>
      </c>
      <c r="J135"/>
      <c r="K135" s="6" t="s">
        <v>27</v>
      </c>
      <c r="L135"/>
      <c r="M135" s="6" t="s">
        <v>27</v>
      </c>
      <c r="N135"/>
      <c r="O135" s="6" t="s">
        <v>27</v>
      </c>
      <c r="P135"/>
      <c r="Q135" s="96" t="s">
        <v>27</v>
      </c>
      <c r="S135" s="96" t="s">
        <v>27</v>
      </c>
      <c r="U135" s="96" t="s">
        <v>27</v>
      </c>
      <c r="V135" s="96" t="s">
        <v>27</v>
      </c>
      <c r="W135" s="96" t="s">
        <v>27</v>
      </c>
    </row>
    <row r="136" spans="1:23" ht="43.5" x14ac:dyDescent="0.35">
      <c r="A136" s="3" t="s">
        <v>41</v>
      </c>
      <c r="B136" s="6" t="s">
        <v>379</v>
      </c>
      <c r="C136" s="6" t="s">
        <v>40</v>
      </c>
      <c r="D136" s="6" t="s">
        <v>701</v>
      </c>
      <c r="E136" s="96" t="s">
        <v>702</v>
      </c>
      <c r="G136" s="6" t="s">
        <v>703</v>
      </c>
      <c r="H136" s="6" t="s">
        <v>17</v>
      </c>
      <c r="I136" s="6">
        <v>127580000</v>
      </c>
      <c r="J136" s="110">
        <v>104285167.31</v>
      </c>
      <c r="K136" s="6">
        <v>0</v>
      </c>
      <c r="L136"/>
      <c r="M136" s="6">
        <v>0</v>
      </c>
      <c r="N136"/>
      <c r="O136" s="6">
        <v>1</v>
      </c>
      <c r="P136"/>
      <c r="Q136" s="96" t="s">
        <v>27</v>
      </c>
      <c r="S136" s="96" t="s">
        <v>82</v>
      </c>
      <c r="U136" s="96" t="s">
        <v>570</v>
      </c>
      <c r="V136" s="96" t="s">
        <v>44</v>
      </c>
      <c r="W136" s="96"/>
    </row>
    <row r="137" spans="1:23" ht="43.5" x14ac:dyDescent="0.35">
      <c r="A137" s="3" t="s">
        <v>47</v>
      </c>
      <c r="B137" s="6" t="s">
        <v>379</v>
      </c>
      <c r="C137" s="6" t="s">
        <v>40</v>
      </c>
      <c r="D137" s="6" t="s">
        <v>704</v>
      </c>
      <c r="E137" s="96" t="s">
        <v>705</v>
      </c>
      <c r="G137" s="6" t="s">
        <v>703</v>
      </c>
      <c r="H137" s="6" t="s">
        <v>17</v>
      </c>
      <c r="I137" s="6">
        <v>1830000</v>
      </c>
      <c r="J137"/>
      <c r="K137" s="6">
        <v>0</v>
      </c>
      <c r="L137"/>
      <c r="M137" s="6">
        <v>0</v>
      </c>
      <c r="N137"/>
      <c r="O137" s="6">
        <v>1</v>
      </c>
      <c r="P137"/>
      <c r="Q137" s="96" t="s">
        <v>27</v>
      </c>
      <c r="S137" s="96" t="s">
        <v>82</v>
      </c>
      <c r="U137" s="96" t="s">
        <v>570</v>
      </c>
      <c r="V137" s="96" t="s">
        <v>44</v>
      </c>
      <c r="W137" s="96"/>
    </row>
    <row r="138" spans="1:23" x14ac:dyDescent="0.35">
      <c r="A138" s="3" t="s">
        <v>41</v>
      </c>
      <c r="B138" s="6" t="s">
        <v>379</v>
      </c>
      <c r="C138" s="6" t="s">
        <v>28</v>
      </c>
      <c r="D138" s="6" t="s">
        <v>703</v>
      </c>
      <c r="E138" s="96" t="s">
        <v>706</v>
      </c>
      <c r="G138" s="6" t="s">
        <v>27</v>
      </c>
      <c r="H138" s="6" t="s">
        <v>17</v>
      </c>
      <c r="I138" s="6">
        <v>0</v>
      </c>
      <c r="J138"/>
      <c r="K138" s="6" t="s">
        <v>27</v>
      </c>
      <c r="L138"/>
      <c r="M138" s="6" t="s">
        <v>27</v>
      </c>
      <c r="N138"/>
      <c r="O138" s="6" t="s">
        <v>27</v>
      </c>
      <c r="P138"/>
      <c r="Q138" s="96" t="s">
        <v>27</v>
      </c>
      <c r="S138" s="96" t="s">
        <v>27</v>
      </c>
      <c r="U138" s="96" t="s">
        <v>27</v>
      </c>
      <c r="V138" s="96" t="s">
        <v>27</v>
      </c>
      <c r="W138" s="96" t="s">
        <v>27</v>
      </c>
    </row>
    <row r="139" spans="1:23" ht="43.5" x14ac:dyDescent="0.35">
      <c r="A139" s="3" t="s">
        <v>47</v>
      </c>
      <c r="B139" s="6" t="s">
        <v>379</v>
      </c>
      <c r="C139" s="6" t="s">
        <v>40</v>
      </c>
      <c r="D139" s="6" t="s">
        <v>707</v>
      </c>
      <c r="E139" s="96" t="s">
        <v>708</v>
      </c>
      <c r="G139" s="6" t="s">
        <v>709</v>
      </c>
      <c r="H139" s="6" t="s">
        <v>17</v>
      </c>
      <c r="I139" s="6">
        <v>16870000</v>
      </c>
      <c r="J139"/>
      <c r="K139" s="6">
        <v>0</v>
      </c>
      <c r="L139"/>
      <c r="M139" s="6">
        <v>0</v>
      </c>
      <c r="N139"/>
      <c r="O139" s="6">
        <v>1</v>
      </c>
      <c r="P139"/>
      <c r="Q139" s="96" t="s">
        <v>27</v>
      </c>
      <c r="S139" s="96" t="s">
        <v>127</v>
      </c>
      <c r="U139" s="96" t="s">
        <v>570</v>
      </c>
      <c r="V139" s="96" t="s">
        <v>44</v>
      </c>
      <c r="W139" s="96"/>
    </row>
    <row r="140" spans="1:23" ht="130.5" x14ac:dyDescent="0.35">
      <c r="A140" s="3" t="s">
        <v>47</v>
      </c>
      <c r="B140" s="6" t="s">
        <v>379</v>
      </c>
      <c r="C140" s="6" t="s">
        <v>40</v>
      </c>
      <c r="D140" s="6" t="s">
        <v>710</v>
      </c>
      <c r="E140" s="96" t="s">
        <v>711</v>
      </c>
      <c r="G140" s="6" t="s">
        <v>709</v>
      </c>
      <c r="H140" s="6" t="s">
        <v>17</v>
      </c>
      <c r="I140" s="6">
        <v>85090000</v>
      </c>
      <c r="J140"/>
      <c r="K140" s="6">
        <v>0</v>
      </c>
      <c r="L140"/>
      <c r="M140" s="6">
        <v>0</v>
      </c>
      <c r="N140"/>
      <c r="O140" s="6">
        <v>1</v>
      </c>
      <c r="P140"/>
      <c r="Q140" s="96" t="s">
        <v>27</v>
      </c>
      <c r="S140" s="96" t="s">
        <v>160</v>
      </c>
      <c r="U140" s="96" t="s">
        <v>570</v>
      </c>
      <c r="V140" s="96" t="s">
        <v>44</v>
      </c>
      <c r="W140" s="96"/>
    </row>
    <row r="141" spans="1:23" ht="43.5" x14ac:dyDescent="0.35">
      <c r="A141" s="3" t="s">
        <v>47</v>
      </c>
      <c r="B141" s="6" t="s">
        <v>379</v>
      </c>
      <c r="C141" s="6" t="s">
        <v>40</v>
      </c>
      <c r="D141" s="6" t="s">
        <v>712</v>
      </c>
      <c r="E141" s="96" t="s">
        <v>713</v>
      </c>
      <c r="G141" s="6" t="s">
        <v>709</v>
      </c>
      <c r="H141" s="6" t="s">
        <v>17</v>
      </c>
      <c r="I141" s="6">
        <v>530000</v>
      </c>
      <c r="J141"/>
      <c r="K141" s="6">
        <v>0</v>
      </c>
      <c r="L141"/>
      <c r="M141" s="6">
        <v>0</v>
      </c>
      <c r="N141"/>
      <c r="O141" s="6">
        <v>1</v>
      </c>
      <c r="P141"/>
      <c r="Q141" s="96" t="s">
        <v>27</v>
      </c>
      <c r="S141" s="96" t="s">
        <v>127</v>
      </c>
      <c r="U141" s="96" t="s">
        <v>570</v>
      </c>
      <c r="V141" s="96" t="s">
        <v>44</v>
      </c>
      <c r="W141" s="96"/>
    </row>
    <row r="142" spans="1:23" ht="130.5" x14ac:dyDescent="0.35">
      <c r="A142" s="3" t="s">
        <v>47</v>
      </c>
      <c r="B142" s="6" t="s">
        <v>379</v>
      </c>
      <c r="C142" s="6" t="s">
        <v>40</v>
      </c>
      <c r="D142" s="6" t="s">
        <v>714</v>
      </c>
      <c r="E142" s="96" t="s">
        <v>715</v>
      </c>
      <c r="G142" s="6" t="s">
        <v>709</v>
      </c>
      <c r="H142" s="6" t="s">
        <v>17</v>
      </c>
      <c r="I142" s="6">
        <v>1500000</v>
      </c>
      <c r="J142"/>
      <c r="K142" s="6">
        <v>0</v>
      </c>
      <c r="L142"/>
      <c r="M142" s="6">
        <v>0</v>
      </c>
      <c r="N142"/>
      <c r="O142" s="6">
        <v>1</v>
      </c>
      <c r="P142"/>
      <c r="Q142" s="96" t="s">
        <v>27</v>
      </c>
      <c r="S142" s="96" t="s">
        <v>160</v>
      </c>
      <c r="U142" s="96" t="s">
        <v>570</v>
      </c>
      <c r="V142" s="96" t="s">
        <v>44</v>
      </c>
      <c r="W142" s="96"/>
    </row>
    <row r="143" spans="1:23" ht="29" x14ac:dyDescent="0.35">
      <c r="A143" s="3" t="s">
        <v>47</v>
      </c>
      <c r="B143" s="6" t="s">
        <v>379</v>
      </c>
      <c r="C143" s="6" t="s">
        <v>28</v>
      </c>
      <c r="D143" s="6" t="s">
        <v>709</v>
      </c>
      <c r="E143" s="96" t="s">
        <v>716</v>
      </c>
      <c r="G143" s="6" t="s">
        <v>27</v>
      </c>
      <c r="H143" s="6" t="s">
        <v>17</v>
      </c>
      <c r="I143" s="6">
        <v>0</v>
      </c>
      <c r="J143"/>
      <c r="K143" s="6" t="s">
        <v>27</v>
      </c>
      <c r="L143"/>
      <c r="M143" s="6" t="s">
        <v>27</v>
      </c>
      <c r="N143"/>
      <c r="O143" s="6" t="s">
        <v>27</v>
      </c>
      <c r="P143"/>
      <c r="Q143" s="96" t="s">
        <v>27</v>
      </c>
      <c r="S143" s="96" t="s">
        <v>27</v>
      </c>
      <c r="U143" s="96" t="s">
        <v>27</v>
      </c>
      <c r="V143" s="96" t="s">
        <v>27</v>
      </c>
      <c r="W143" s="96" t="s">
        <v>27</v>
      </c>
    </row>
    <row r="144" spans="1:23" ht="43.5" x14ac:dyDescent="0.35">
      <c r="A144" s="3" t="s">
        <v>41</v>
      </c>
      <c r="B144" s="6" t="s">
        <v>379</v>
      </c>
      <c r="C144" s="6" t="s">
        <v>40</v>
      </c>
      <c r="D144" s="6" t="s">
        <v>717</v>
      </c>
      <c r="E144" s="96" t="s">
        <v>718</v>
      </c>
      <c r="G144" s="6" t="s">
        <v>719</v>
      </c>
      <c r="H144" s="6" t="s">
        <v>17</v>
      </c>
      <c r="I144" s="6">
        <v>73530000</v>
      </c>
      <c r="J144">
        <v>70246047.079999998</v>
      </c>
      <c r="K144" s="6">
        <v>0</v>
      </c>
      <c r="L144"/>
      <c r="M144" s="6">
        <v>0</v>
      </c>
      <c r="N144"/>
      <c r="O144" s="6">
        <v>1</v>
      </c>
      <c r="P144"/>
      <c r="Q144" s="96" t="s">
        <v>27</v>
      </c>
      <c r="S144" s="96" t="s">
        <v>127</v>
      </c>
      <c r="U144" s="96" t="s">
        <v>570</v>
      </c>
      <c r="V144" s="96" t="s">
        <v>44</v>
      </c>
      <c r="W144" s="96"/>
    </row>
    <row r="145" spans="1:23" ht="43.5" x14ac:dyDescent="0.35">
      <c r="A145" s="3" t="s">
        <v>47</v>
      </c>
      <c r="B145" s="6" t="s">
        <v>379</v>
      </c>
      <c r="C145" s="6" t="s">
        <v>40</v>
      </c>
      <c r="D145" s="6" t="s">
        <v>720</v>
      </c>
      <c r="E145" s="96" t="s">
        <v>721</v>
      </c>
      <c r="G145" s="6" t="s">
        <v>719</v>
      </c>
      <c r="H145" s="6" t="s">
        <v>17</v>
      </c>
      <c r="I145" s="6">
        <v>1290000</v>
      </c>
      <c r="J145"/>
      <c r="K145" s="6">
        <v>0</v>
      </c>
      <c r="L145"/>
      <c r="M145" s="6">
        <v>0</v>
      </c>
      <c r="N145"/>
      <c r="O145" s="6">
        <v>1</v>
      </c>
      <c r="P145"/>
      <c r="Q145" s="96" t="s">
        <v>27</v>
      </c>
      <c r="S145" s="96" t="s">
        <v>127</v>
      </c>
      <c r="U145" s="96" t="s">
        <v>570</v>
      </c>
      <c r="V145" s="96" t="s">
        <v>44</v>
      </c>
      <c r="W145" s="96"/>
    </row>
    <row r="146" spans="1:23" ht="29" x14ac:dyDescent="0.35">
      <c r="A146" s="3" t="s">
        <v>41</v>
      </c>
      <c r="B146" s="6" t="s">
        <v>379</v>
      </c>
      <c r="C146" s="6" t="s">
        <v>28</v>
      </c>
      <c r="D146" s="6" t="s">
        <v>719</v>
      </c>
      <c r="E146" s="96" t="s">
        <v>722</v>
      </c>
      <c r="G146" s="6" t="s">
        <v>27</v>
      </c>
      <c r="H146" s="6" t="s">
        <v>17</v>
      </c>
      <c r="I146" s="6">
        <v>0</v>
      </c>
      <c r="J146"/>
      <c r="K146" s="6" t="s">
        <v>27</v>
      </c>
      <c r="L146"/>
      <c r="M146" s="6" t="s">
        <v>27</v>
      </c>
      <c r="N146"/>
      <c r="O146" s="6" t="s">
        <v>27</v>
      </c>
      <c r="P146"/>
      <c r="Q146" s="96" t="s">
        <v>27</v>
      </c>
      <c r="S146" s="96" t="s">
        <v>27</v>
      </c>
      <c r="U146" s="96" t="s">
        <v>27</v>
      </c>
      <c r="V146" s="96" t="s">
        <v>27</v>
      </c>
      <c r="W146" s="96" t="s">
        <v>27</v>
      </c>
    </row>
    <row r="147" spans="1:23" ht="58" x14ac:dyDescent="0.35">
      <c r="A147" s="3" t="s">
        <v>41</v>
      </c>
      <c r="B147" s="6" t="s">
        <v>379</v>
      </c>
      <c r="C147" s="6" t="s">
        <v>40</v>
      </c>
      <c r="D147" s="6" t="s">
        <v>723</v>
      </c>
      <c r="E147" s="96" t="s">
        <v>724</v>
      </c>
      <c r="G147" s="6" t="s">
        <v>725</v>
      </c>
      <c r="H147" s="6" t="s">
        <v>17</v>
      </c>
      <c r="I147" s="6">
        <v>3180000</v>
      </c>
      <c r="J147">
        <v>2802907.01</v>
      </c>
      <c r="K147" s="6">
        <v>0</v>
      </c>
      <c r="L147"/>
      <c r="M147" s="6">
        <v>0</v>
      </c>
      <c r="N147"/>
      <c r="O147" s="6">
        <v>1</v>
      </c>
      <c r="P147"/>
      <c r="Q147" s="96" t="s">
        <v>27</v>
      </c>
      <c r="S147" s="96" t="s">
        <v>64</v>
      </c>
      <c r="U147" s="96" t="s">
        <v>570</v>
      </c>
      <c r="V147" s="96" t="s">
        <v>55</v>
      </c>
      <c r="W147" s="96"/>
    </row>
    <row r="148" spans="1:23" ht="58" x14ac:dyDescent="0.35">
      <c r="A148" s="3" t="s">
        <v>47</v>
      </c>
      <c r="B148" s="6" t="s">
        <v>379</v>
      </c>
      <c r="C148" s="6" t="s">
        <v>40</v>
      </c>
      <c r="D148" s="6" t="s">
        <v>726</v>
      </c>
      <c r="E148" s="96" t="s">
        <v>727</v>
      </c>
      <c r="G148" s="6" t="s">
        <v>725</v>
      </c>
      <c r="H148" s="6" t="s">
        <v>17</v>
      </c>
      <c r="I148" s="6">
        <v>630000</v>
      </c>
      <c r="J148"/>
      <c r="K148" s="6">
        <v>0</v>
      </c>
      <c r="L148"/>
      <c r="M148" s="6">
        <v>0</v>
      </c>
      <c r="N148"/>
      <c r="O148" s="6">
        <v>1</v>
      </c>
      <c r="P148"/>
      <c r="Q148" s="96" t="s">
        <v>27</v>
      </c>
      <c r="S148" s="96" t="s">
        <v>64</v>
      </c>
      <c r="U148" s="96" t="s">
        <v>570</v>
      </c>
      <c r="V148" s="96" t="s">
        <v>55</v>
      </c>
      <c r="W148" s="96"/>
    </row>
    <row r="149" spans="1:23" x14ac:dyDescent="0.35">
      <c r="A149" s="3" t="s">
        <v>41</v>
      </c>
      <c r="B149" s="6" t="s">
        <v>379</v>
      </c>
      <c r="C149" s="6" t="s">
        <v>28</v>
      </c>
      <c r="D149" s="6" t="s">
        <v>725</v>
      </c>
      <c r="E149" s="96" t="s">
        <v>728</v>
      </c>
      <c r="G149" s="6" t="s">
        <v>27</v>
      </c>
      <c r="H149" s="6" t="s">
        <v>17</v>
      </c>
      <c r="I149" s="6">
        <v>0</v>
      </c>
      <c r="J149"/>
      <c r="K149" s="6" t="s">
        <v>27</v>
      </c>
      <c r="L149"/>
      <c r="M149" s="6" t="s">
        <v>27</v>
      </c>
      <c r="N149"/>
      <c r="O149" s="6" t="s">
        <v>27</v>
      </c>
      <c r="P149"/>
      <c r="Q149" s="96" t="s">
        <v>27</v>
      </c>
      <c r="S149" s="96" t="s">
        <v>27</v>
      </c>
      <c r="U149" s="96" t="s">
        <v>27</v>
      </c>
      <c r="V149" s="96" t="s">
        <v>27</v>
      </c>
      <c r="W149" s="96" t="s">
        <v>27</v>
      </c>
    </row>
    <row r="150" spans="1:23" ht="29" x14ac:dyDescent="0.35">
      <c r="A150" s="3" t="s">
        <v>47</v>
      </c>
      <c r="B150" s="6" t="s">
        <v>379</v>
      </c>
      <c r="C150" s="6" t="s">
        <v>40</v>
      </c>
      <c r="D150" s="6" t="s">
        <v>729</v>
      </c>
      <c r="E150" s="96" t="s">
        <v>730</v>
      </c>
      <c r="G150" s="6" t="s">
        <v>731</v>
      </c>
      <c r="H150" s="6" t="s">
        <v>17</v>
      </c>
      <c r="I150" s="6">
        <v>34630000</v>
      </c>
      <c r="J150"/>
      <c r="K150" s="6">
        <v>0</v>
      </c>
      <c r="L150"/>
      <c r="M150" s="6">
        <v>0</v>
      </c>
      <c r="N150"/>
      <c r="O150" s="6">
        <v>1</v>
      </c>
      <c r="P150"/>
      <c r="Q150" s="96" t="s">
        <v>27</v>
      </c>
      <c r="S150" s="96" t="s">
        <v>82</v>
      </c>
      <c r="U150" s="96" t="s">
        <v>421</v>
      </c>
      <c r="V150" s="96" t="s">
        <v>116</v>
      </c>
      <c r="W150" s="96"/>
    </row>
    <row r="151" spans="1:23" ht="58" x14ac:dyDescent="0.35">
      <c r="A151" s="3" t="s">
        <v>41</v>
      </c>
      <c r="B151" s="6" t="s">
        <v>379</v>
      </c>
      <c r="C151" s="6" t="s">
        <v>40</v>
      </c>
      <c r="D151" s="6" t="s">
        <v>732</v>
      </c>
      <c r="E151" s="96" t="s">
        <v>733</v>
      </c>
      <c r="G151" s="6" t="s">
        <v>731</v>
      </c>
      <c r="H151" s="6" t="s">
        <v>17</v>
      </c>
      <c r="I151" s="6">
        <v>3920000</v>
      </c>
      <c r="J151">
        <v>2992449.33</v>
      </c>
      <c r="K151" s="6">
        <v>0</v>
      </c>
      <c r="L151"/>
      <c r="M151" s="6">
        <v>0</v>
      </c>
      <c r="N151"/>
      <c r="O151" s="6">
        <v>1</v>
      </c>
      <c r="P151"/>
      <c r="Q151" s="96" t="s">
        <v>27</v>
      </c>
      <c r="S151" s="96" t="s">
        <v>734</v>
      </c>
      <c r="U151" s="96" t="s">
        <v>570</v>
      </c>
      <c r="V151" s="96" t="s">
        <v>44</v>
      </c>
      <c r="W151" s="96"/>
    </row>
    <row r="152" spans="1:23" ht="43.5" x14ac:dyDescent="0.35">
      <c r="A152" s="3" t="s">
        <v>47</v>
      </c>
      <c r="B152" s="6" t="s">
        <v>379</v>
      </c>
      <c r="C152" s="6" t="s">
        <v>40</v>
      </c>
      <c r="D152" s="6" t="s">
        <v>735</v>
      </c>
      <c r="E152" s="96" t="s">
        <v>736</v>
      </c>
      <c r="G152" s="6" t="s">
        <v>731</v>
      </c>
      <c r="H152" s="6" t="s">
        <v>17</v>
      </c>
      <c r="I152" s="6">
        <v>1000000</v>
      </c>
      <c r="J152"/>
      <c r="K152" s="6">
        <v>0</v>
      </c>
      <c r="L152"/>
      <c r="M152" s="6">
        <v>0</v>
      </c>
      <c r="N152"/>
      <c r="O152" s="6">
        <v>1</v>
      </c>
      <c r="P152"/>
      <c r="Q152" s="96" t="s">
        <v>27</v>
      </c>
      <c r="S152" s="96" t="s">
        <v>82</v>
      </c>
      <c r="U152" s="96" t="s">
        <v>421</v>
      </c>
      <c r="V152" s="96" t="s">
        <v>116</v>
      </c>
      <c r="W152" s="96"/>
    </row>
    <row r="153" spans="1:23" ht="58" x14ac:dyDescent="0.35">
      <c r="A153" s="3" t="s">
        <v>47</v>
      </c>
      <c r="B153" s="6" t="s">
        <v>379</v>
      </c>
      <c r="C153" s="6" t="s">
        <v>40</v>
      </c>
      <c r="D153" s="6" t="s">
        <v>737</v>
      </c>
      <c r="E153" s="96" t="s">
        <v>738</v>
      </c>
      <c r="G153" s="6" t="s">
        <v>731</v>
      </c>
      <c r="H153" s="6" t="s">
        <v>17</v>
      </c>
      <c r="I153" s="6">
        <v>270000</v>
      </c>
      <c r="J153"/>
      <c r="K153" s="6">
        <v>0</v>
      </c>
      <c r="L153"/>
      <c r="M153" s="6">
        <v>0</v>
      </c>
      <c r="N153"/>
      <c r="O153" s="6">
        <v>1</v>
      </c>
      <c r="P153"/>
      <c r="Q153" s="96" t="s">
        <v>27</v>
      </c>
      <c r="S153" s="96" t="s">
        <v>734</v>
      </c>
      <c r="U153" s="96" t="s">
        <v>570</v>
      </c>
      <c r="V153" s="96" t="s">
        <v>44</v>
      </c>
      <c r="W153" s="96"/>
    </row>
    <row r="154" spans="1:23" ht="43.5" x14ac:dyDescent="0.35">
      <c r="A154" s="3" t="s">
        <v>41</v>
      </c>
      <c r="B154" s="6" t="s">
        <v>379</v>
      </c>
      <c r="C154" s="6" t="s">
        <v>28</v>
      </c>
      <c r="D154" s="6" t="s">
        <v>731</v>
      </c>
      <c r="E154" s="96" t="s">
        <v>739</v>
      </c>
      <c r="G154" s="6" t="s">
        <v>27</v>
      </c>
      <c r="H154" s="6" t="s">
        <v>17</v>
      </c>
      <c r="I154" s="6">
        <v>0</v>
      </c>
      <c r="J154"/>
      <c r="K154" s="6" t="s">
        <v>27</v>
      </c>
      <c r="L154"/>
      <c r="M154" s="6" t="s">
        <v>27</v>
      </c>
      <c r="N154"/>
      <c r="O154" s="6" t="s">
        <v>27</v>
      </c>
      <c r="P154"/>
      <c r="Q154" s="96" t="s">
        <v>27</v>
      </c>
      <c r="S154" s="96" t="s">
        <v>27</v>
      </c>
      <c r="U154" s="96" t="s">
        <v>27</v>
      </c>
      <c r="V154" s="96" t="s">
        <v>27</v>
      </c>
      <c r="W154" s="96" t="s">
        <v>27</v>
      </c>
    </row>
    <row r="155" spans="1:23" ht="43.5" x14ac:dyDescent="0.35">
      <c r="A155" s="3" t="s">
        <v>47</v>
      </c>
      <c r="B155" s="6" t="s">
        <v>379</v>
      </c>
      <c r="C155" s="6" t="s">
        <v>40</v>
      </c>
      <c r="D155" s="6" t="s">
        <v>740</v>
      </c>
      <c r="E155" s="96" t="s">
        <v>741</v>
      </c>
      <c r="G155" s="6" t="s">
        <v>742</v>
      </c>
      <c r="H155" s="6" t="s">
        <v>17</v>
      </c>
      <c r="I155" s="6">
        <v>4139999</v>
      </c>
      <c r="J155"/>
      <c r="K155" s="6">
        <v>0</v>
      </c>
      <c r="L155"/>
      <c r="M155" s="6">
        <v>0</v>
      </c>
      <c r="N155"/>
      <c r="O155" s="6">
        <v>1</v>
      </c>
      <c r="P155"/>
      <c r="Q155" s="96" t="s">
        <v>27</v>
      </c>
      <c r="S155" s="96" t="s">
        <v>67</v>
      </c>
      <c r="U155" s="96" t="s">
        <v>457</v>
      </c>
      <c r="V155" s="96" t="s">
        <v>200</v>
      </c>
      <c r="W155" s="96"/>
    </row>
    <row r="156" spans="1:23" ht="43.5" x14ac:dyDescent="0.35">
      <c r="A156" s="3" t="s">
        <v>41</v>
      </c>
      <c r="B156" s="6" t="s">
        <v>379</v>
      </c>
      <c r="C156" s="6" t="s">
        <v>40</v>
      </c>
      <c r="D156" s="6" t="s">
        <v>743</v>
      </c>
      <c r="E156" s="96" t="s">
        <v>744</v>
      </c>
      <c r="G156" s="6" t="s">
        <v>742</v>
      </c>
      <c r="H156" s="6" t="s">
        <v>17</v>
      </c>
      <c r="I156" s="6">
        <v>62860000</v>
      </c>
      <c r="J156">
        <v>37104639.539999999</v>
      </c>
      <c r="K156" s="6">
        <v>0</v>
      </c>
      <c r="L156"/>
      <c r="M156" s="6">
        <v>0</v>
      </c>
      <c r="N156"/>
      <c r="O156" s="6">
        <v>1</v>
      </c>
      <c r="P156"/>
      <c r="Q156" s="96" t="s">
        <v>27</v>
      </c>
      <c r="S156" s="96" t="s">
        <v>67</v>
      </c>
      <c r="U156" s="96" t="s">
        <v>457</v>
      </c>
      <c r="V156" s="96" t="s">
        <v>200</v>
      </c>
      <c r="W156" s="96"/>
    </row>
    <row r="157" spans="1:23" ht="43.5" x14ac:dyDescent="0.35">
      <c r="A157" s="3" t="s">
        <v>47</v>
      </c>
      <c r="B157" s="6" t="s">
        <v>379</v>
      </c>
      <c r="C157" s="6" t="s">
        <v>40</v>
      </c>
      <c r="D157" s="6" t="s">
        <v>745</v>
      </c>
      <c r="E157" s="96" t="s">
        <v>746</v>
      </c>
      <c r="G157" s="6" t="s">
        <v>742</v>
      </c>
      <c r="H157" s="6" t="s">
        <v>17</v>
      </c>
      <c r="I157" s="6">
        <v>150000</v>
      </c>
      <c r="J157"/>
      <c r="K157" s="6">
        <v>0</v>
      </c>
      <c r="L157"/>
      <c r="M157" s="6">
        <v>0</v>
      </c>
      <c r="N157"/>
      <c r="O157" s="6">
        <v>1</v>
      </c>
      <c r="P157"/>
      <c r="Q157" s="96" t="s">
        <v>27</v>
      </c>
      <c r="S157" s="96" t="s">
        <v>67</v>
      </c>
      <c r="U157" s="96" t="s">
        <v>565</v>
      </c>
      <c r="V157" s="96" t="s">
        <v>210</v>
      </c>
      <c r="W157" s="96"/>
    </row>
    <row r="158" spans="1:23" ht="43.5" x14ac:dyDescent="0.35">
      <c r="A158" s="3" t="s">
        <v>47</v>
      </c>
      <c r="B158" s="6" t="s">
        <v>379</v>
      </c>
      <c r="C158" s="6" t="s">
        <v>40</v>
      </c>
      <c r="D158" s="6" t="s">
        <v>747</v>
      </c>
      <c r="E158" s="96" t="s">
        <v>748</v>
      </c>
      <c r="G158" s="6" t="s">
        <v>742</v>
      </c>
      <c r="H158" s="6" t="s">
        <v>17</v>
      </c>
      <c r="I158" s="6">
        <v>2220000</v>
      </c>
      <c r="J158"/>
      <c r="K158" s="6">
        <v>0</v>
      </c>
      <c r="L158"/>
      <c r="M158" s="6">
        <v>0</v>
      </c>
      <c r="N158"/>
      <c r="O158" s="6">
        <v>1</v>
      </c>
      <c r="P158"/>
      <c r="Q158" s="96" t="s">
        <v>27</v>
      </c>
      <c r="S158" s="96" t="s">
        <v>67</v>
      </c>
      <c r="U158" s="96" t="s">
        <v>565</v>
      </c>
      <c r="V158" s="96" t="s">
        <v>210</v>
      </c>
      <c r="W158" s="96"/>
    </row>
    <row r="159" spans="1:23" ht="29" x14ac:dyDescent="0.35">
      <c r="A159" s="3" t="s">
        <v>41</v>
      </c>
      <c r="B159" s="6" t="s">
        <v>379</v>
      </c>
      <c r="C159" s="6" t="s">
        <v>28</v>
      </c>
      <c r="D159" s="6" t="s">
        <v>742</v>
      </c>
      <c r="E159" s="96" t="s">
        <v>749</v>
      </c>
      <c r="G159" s="6" t="s">
        <v>27</v>
      </c>
      <c r="H159" s="6" t="s">
        <v>17</v>
      </c>
      <c r="I159" s="6">
        <v>0</v>
      </c>
      <c r="J159"/>
      <c r="K159" s="6" t="s">
        <v>27</v>
      </c>
      <c r="L159"/>
      <c r="M159" s="6" t="s">
        <v>27</v>
      </c>
      <c r="N159"/>
      <c r="O159" s="6" t="s">
        <v>27</v>
      </c>
      <c r="P159"/>
      <c r="Q159" s="96" t="s">
        <v>27</v>
      </c>
      <c r="S159" s="96" t="s">
        <v>27</v>
      </c>
      <c r="U159" s="96" t="s">
        <v>27</v>
      </c>
      <c r="V159" s="96" t="s">
        <v>27</v>
      </c>
      <c r="W159" s="96" t="s">
        <v>27</v>
      </c>
    </row>
    <row r="160" spans="1:23" ht="29" x14ac:dyDescent="0.35">
      <c r="A160" s="3" t="s">
        <v>47</v>
      </c>
      <c r="B160" s="6" t="s">
        <v>379</v>
      </c>
      <c r="C160" s="6" t="s">
        <v>28</v>
      </c>
      <c r="D160" s="6" t="s">
        <v>750</v>
      </c>
      <c r="E160" s="96" t="s">
        <v>751</v>
      </c>
      <c r="G160" s="6" t="s">
        <v>27</v>
      </c>
      <c r="H160" s="6" t="s">
        <v>30</v>
      </c>
      <c r="I160" s="6">
        <v>0</v>
      </c>
      <c r="J160"/>
      <c r="K160" s="6" t="s">
        <v>27</v>
      </c>
      <c r="L160"/>
      <c r="M160" s="6" t="s">
        <v>27</v>
      </c>
      <c r="N160"/>
      <c r="O160" s="6" t="s">
        <v>27</v>
      </c>
      <c r="P160"/>
      <c r="Q160" s="96" t="s">
        <v>27</v>
      </c>
      <c r="S160" s="96" t="s">
        <v>27</v>
      </c>
      <c r="U160" s="96" t="s">
        <v>27</v>
      </c>
      <c r="V160" s="96" t="s">
        <v>27</v>
      </c>
      <c r="W160" s="96" t="s">
        <v>27</v>
      </c>
    </row>
    <row r="161" spans="1:23" x14ac:dyDescent="0.35">
      <c r="A161" s="3" t="s">
        <v>47</v>
      </c>
      <c r="B161" s="6" t="s">
        <v>379</v>
      </c>
      <c r="C161" s="6" t="s">
        <v>28</v>
      </c>
      <c r="D161" s="6" t="s">
        <v>752</v>
      </c>
      <c r="E161" s="96" t="s">
        <v>753</v>
      </c>
      <c r="G161" s="6" t="s">
        <v>27</v>
      </c>
      <c r="H161" s="6" t="s">
        <v>30</v>
      </c>
      <c r="I161" s="6">
        <v>0</v>
      </c>
      <c r="J161"/>
      <c r="K161" s="6" t="s">
        <v>27</v>
      </c>
      <c r="L161"/>
      <c r="M161" s="6" t="s">
        <v>27</v>
      </c>
      <c r="N161"/>
      <c r="O161" s="6" t="s">
        <v>27</v>
      </c>
      <c r="P161"/>
      <c r="Q161" s="96" t="s">
        <v>27</v>
      </c>
      <c r="S161" s="96" t="s">
        <v>27</v>
      </c>
      <c r="U161" s="96" t="s">
        <v>27</v>
      </c>
      <c r="V161" s="96" t="s">
        <v>27</v>
      </c>
      <c r="W161" s="96" t="s">
        <v>27</v>
      </c>
    </row>
    <row r="162" spans="1:23" ht="29" x14ac:dyDescent="0.35">
      <c r="A162" s="3" t="s">
        <v>47</v>
      </c>
      <c r="B162" s="6" t="s">
        <v>379</v>
      </c>
      <c r="C162" s="6" t="s">
        <v>28</v>
      </c>
      <c r="D162" s="6" t="s">
        <v>754</v>
      </c>
      <c r="E162" s="96" t="s">
        <v>755</v>
      </c>
      <c r="G162" s="6" t="s">
        <v>27</v>
      </c>
      <c r="H162" s="6" t="s">
        <v>30</v>
      </c>
      <c r="I162" s="6">
        <v>0</v>
      </c>
      <c r="J162"/>
      <c r="K162" s="6" t="s">
        <v>27</v>
      </c>
      <c r="L162"/>
      <c r="M162" s="6" t="s">
        <v>27</v>
      </c>
      <c r="N162"/>
      <c r="O162" s="6" t="s">
        <v>27</v>
      </c>
      <c r="P162"/>
      <c r="Q162" s="96" t="s">
        <v>27</v>
      </c>
      <c r="S162" s="96" t="s">
        <v>27</v>
      </c>
      <c r="U162" s="96" t="s">
        <v>27</v>
      </c>
      <c r="V162" s="96" t="s">
        <v>27</v>
      </c>
      <c r="W162" s="96" t="s">
        <v>27</v>
      </c>
    </row>
    <row r="163" spans="1:23" ht="43.5" x14ac:dyDescent="0.35">
      <c r="A163" s="3" t="s">
        <v>47</v>
      </c>
      <c r="B163" s="6" t="s">
        <v>379</v>
      </c>
      <c r="C163" s="6" t="s">
        <v>40</v>
      </c>
      <c r="D163" s="6" t="s">
        <v>756</v>
      </c>
      <c r="E163" s="96" t="s">
        <v>757</v>
      </c>
      <c r="G163" s="6" t="s">
        <v>758</v>
      </c>
      <c r="H163" s="6" t="s">
        <v>30</v>
      </c>
      <c r="I163" s="6">
        <v>4150000</v>
      </c>
      <c r="J163"/>
      <c r="K163" s="6">
        <v>0</v>
      </c>
      <c r="L163"/>
      <c r="M163" s="6">
        <v>0</v>
      </c>
      <c r="N163"/>
      <c r="O163" s="6">
        <v>1</v>
      </c>
      <c r="P163"/>
      <c r="Q163" s="96" t="s">
        <v>27</v>
      </c>
      <c r="S163" s="96" t="s">
        <v>82</v>
      </c>
      <c r="U163" s="96" t="s">
        <v>570</v>
      </c>
      <c r="V163" s="96" t="s">
        <v>44</v>
      </c>
      <c r="W163" s="96"/>
    </row>
    <row r="164" spans="1:23" ht="43.5" x14ac:dyDescent="0.35">
      <c r="A164" s="3" t="s">
        <v>47</v>
      </c>
      <c r="B164" s="6" t="s">
        <v>379</v>
      </c>
      <c r="C164" s="6" t="s">
        <v>40</v>
      </c>
      <c r="D164" s="6" t="s">
        <v>759</v>
      </c>
      <c r="E164" s="96" t="s">
        <v>760</v>
      </c>
      <c r="G164" s="6" t="s">
        <v>758</v>
      </c>
      <c r="H164" s="6" t="s">
        <v>30</v>
      </c>
      <c r="I164" s="6">
        <v>270000</v>
      </c>
      <c r="J164"/>
      <c r="K164" s="6">
        <v>0</v>
      </c>
      <c r="L164"/>
      <c r="M164" s="6">
        <v>0</v>
      </c>
      <c r="N164"/>
      <c r="O164" s="6">
        <v>1</v>
      </c>
      <c r="P164"/>
      <c r="Q164" s="96" t="s">
        <v>27</v>
      </c>
      <c r="S164" s="96" t="s">
        <v>82</v>
      </c>
      <c r="U164" s="96" t="s">
        <v>570</v>
      </c>
      <c r="V164" s="96" t="s">
        <v>44</v>
      </c>
      <c r="W164" s="96"/>
    </row>
    <row r="165" spans="1:23" ht="43.5" x14ac:dyDescent="0.35">
      <c r="A165" s="3" t="s">
        <v>47</v>
      </c>
      <c r="B165" s="6" t="s">
        <v>379</v>
      </c>
      <c r="C165" s="6" t="s">
        <v>28</v>
      </c>
      <c r="D165" s="6" t="s">
        <v>758</v>
      </c>
      <c r="E165" s="96" t="s">
        <v>761</v>
      </c>
      <c r="G165" s="6" t="s">
        <v>27</v>
      </c>
      <c r="H165" s="6" t="s">
        <v>30</v>
      </c>
      <c r="I165" s="6">
        <v>0</v>
      </c>
      <c r="J165"/>
      <c r="K165" s="6" t="s">
        <v>27</v>
      </c>
      <c r="L165"/>
      <c r="M165" s="6" t="s">
        <v>27</v>
      </c>
      <c r="N165"/>
      <c r="O165" s="6" t="s">
        <v>27</v>
      </c>
      <c r="P165"/>
      <c r="Q165" s="96" t="s">
        <v>27</v>
      </c>
      <c r="S165" s="96" t="s">
        <v>27</v>
      </c>
      <c r="U165" s="96" t="s">
        <v>27</v>
      </c>
      <c r="V165" s="96" t="s">
        <v>27</v>
      </c>
      <c r="W165" s="96" t="s">
        <v>27</v>
      </c>
    </row>
    <row r="166" spans="1:23" ht="43.5" x14ac:dyDescent="0.35">
      <c r="A166" s="3" t="s">
        <v>47</v>
      </c>
      <c r="B166" s="6" t="s">
        <v>379</v>
      </c>
      <c r="C166" s="6" t="s">
        <v>40</v>
      </c>
      <c r="D166" s="6" t="s">
        <v>762</v>
      </c>
      <c r="E166" s="96" t="s">
        <v>763</v>
      </c>
      <c r="G166" s="6" t="s">
        <v>764</v>
      </c>
      <c r="H166" s="6" t="s">
        <v>30</v>
      </c>
      <c r="I166" s="6">
        <v>9350000</v>
      </c>
      <c r="J166"/>
      <c r="K166" s="6">
        <v>0</v>
      </c>
      <c r="L166"/>
      <c r="M166" s="6">
        <v>0</v>
      </c>
      <c r="N166"/>
      <c r="O166" s="6">
        <v>1</v>
      </c>
      <c r="P166"/>
      <c r="Q166" s="96" t="s">
        <v>27</v>
      </c>
      <c r="S166" s="96" t="s">
        <v>734</v>
      </c>
      <c r="U166" s="96" t="s">
        <v>457</v>
      </c>
      <c r="V166" s="96" t="s">
        <v>194</v>
      </c>
      <c r="W166" s="96"/>
    </row>
    <row r="167" spans="1:23" ht="43.5" x14ac:dyDescent="0.35">
      <c r="A167" s="3" t="s">
        <v>47</v>
      </c>
      <c r="B167" s="6" t="s">
        <v>379</v>
      </c>
      <c r="C167" s="6" t="s">
        <v>40</v>
      </c>
      <c r="D167" s="6" t="s">
        <v>765</v>
      </c>
      <c r="E167" s="96" t="s">
        <v>766</v>
      </c>
      <c r="G167" s="6" t="s">
        <v>764</v>
      </c>
      <c r="H167" s="6" t="s">
        <v>30</v>
      </c>
      <c r="I167" s="6">
        <v>270000</v>
      </c>
      <c r="J167"/>
      <c r="K167" s="6">
        <v>0</v>
      </c>
      <c r="L167"/>
      <c r="M167" s="6">
        <v>0</v>
      </c>
      <c r="N167"/>
      <c r="O167" s="6">
        <v>1</v>
      </c>
      <c r="P167"/>
      <c r="Q167" s="96" t="s">
        <v>27</v>
      </c>
      <c r="S167" s="96" t="s">
        <v>734</v>
      </c>
      <c r="U167" s="96" t="s">
        <v>457</v>
      </c>
      <c r="V167" s="96" t="s">
        <v>194</v>
      </c>
      <c r="W167" s="96"/>
    </row>
    <row r="168" spans="1:23" ht="29" x14ac:dyDescent="0.35">
      <c r="A168" s="3" t="s">
        <v>47</v>
      </c>
      <c r="B168" s="6" t="s">
        <v>379</v>
      </c>
      <c r="C168" s="6" t="s">
        <v>28</v>
      </c>
      <c r="D168" s="6" t="s">
        <v>764</v>
      </c>
      <c r="E168" s="96" t="s">
        <v>767</v>
      </c>
      <c r="G168" s="6" t="s">
        <v>27</v>
      </c>
      <c r="H168" s="6" t="s">
        <v>30</v>
      </c>
      <c r="I168" s="6">
        <v>0</v>
      </c>
      <c r="J168"/>
      <c r="K168" s="6" t="s">
        <v>27</v>
      </c>
      <c r="L168"/>
      <c r="M168" s="6" t="s">
        <v>27</v>
      </c>
      <c r="N168"/>
      <c r="O168" s="6" t="s">
        <v>27</v>
      </c>
      <c r="P168"/>
      <c r="Q168" s="96" t="s">
        <v>27</v>
      </c>
      <c r="S168" s="96" t="s">
        <v>27</v>
      </c>
      <c r="U168" s="96" t="s">
        <v>27</v>
      </c>
      <c r="V168" s="96" t="s">
        <v>27</v>
      </c>
      <c r="W168" s="96" t="s">
        <v>27</v>
      </c>
    </row>
    <row r="169" spans="1:23" ht="29" x14ac:dyDescent="0.35">
      <c r="A169" s="3" t="s">
        <v>47</v>
      </c>
      <c r="B169" s="6" t="s">
        <v>379</v>
      </c>
      <c r="C169" s="6" t="s">
        <v>28</v>
      </c>
      <c r="D169" s="6" t="s">
        <v>768</v>
      </c>
      <c r="E169" s="96" t="s">
        <v>769</v>
      </c>
      <c r="G169" s="6" t="s">
        <v>27</v>
      </c>
      <c r="H169" s="6" t="s">
        <v>30</v>
      </c>
      <c r="I169" s="6">
        <v>0</v>
      </c>
      <c r="J169"/>
      <c r="K169" s="6" t="s">
        <v>27</v>
      </c>
      <c r="L169"/>
      <c r="M169" s="6" t="s">
        <v>27</v>
      </c>
      <c r="N169"/>
      <c r="O169" s="6" t="s">
        <v>27</v>
      </c>
      <c r="P169"/>
      <c r="Q169" s="96" t="s">
        <v>27</v>
      </c>
      <c r="S169" s="96" t="s">
        <v>27</v>
      </c>
      <c r="U169" s="96" t="s">
        <v>27</v>
      </c>
      <c r="V169" s="96" t="s">
        <v>27</v>
      </c>
      <c r="W169" s="96" t="s">
        <v>27</v>
      </c>
    </row>
    <row r="170" spans="1:23" x14ac:dyDescent="0.35">
      <c r="A170" s="3" t="s">
        <v>47</v>
      </c>
      <c r="B170" s="6" t="s">
        <v>381</v>
      </c>
      <c r="C170" s="6" t="s">
        <v>28</v>
      </c>
      <c r="D170" s="6" t="s">
        <v>770</v>
      </c>
      <c r="E170" s="96" t="s">
        <v>771</v>
      </c>
      <c r="G170" s="6" t="s">
        <v>27</v>
      </c>
      <c r="H170" s="6" t="s">
        <v>30</v>
      </c>
      <c r="I170" s="6">
        <v>0</v>
      </c>
      <c r="J170"/>
      <c r="K170" s="6" t="s">
        <v>27</v>
      </c>
      <c r="L170"/>
      <c r="M170" s="6" t="s">
        <v>27</v>
      </c>
      <c r="N170"/>
      <c r="O170" s="6" t="s">
        <v>27</v>
      </c>
      <c r="P170"/>
      <c r="Q170" s="96" t="s">
        <v>27</v>
      </c>
      <c r="S170" s="96" t="s">
        <v>27</v>
      </c>
      <c r="U170" s="96" t="s">
        <v>27</v>
      </c>
      <c r="V170" s="96" t="s">
        <v>27</v>
      </c>
      <c r="W170" s="96" t="s">
        <v>27</v>
      </c>
    </row>
    <row r="171" spans="1:23" x14ac:dyDescent="0.35">
      <c r="A171" s="3" t="s">
        <v>47</v>
      </c>
      <c r="B171" s="6" t="s">
        <v>381</v>
      </c>
      <c r="C171" s="6" t="s">
        <v>28</v>
      </c>
      <c r="D171" s="6" t="s">
        <v>772</v>
      </c>
      <c r="E171" s="96" t="s">
        <v>773</v>
      </c>
      <c r="G171" s="6" t="s">
        <v>27</v>
      </c>
      <c r="H171" s="6" t="s">
        <v>30</v>
      </c>
      <c r="I171" s="6">
        <v>0</v>
      </c>
      <c r="J171"/>
      <c r="K171" s="6" t="s">
        <v>27</v>
      </c>
      <c r="L171"/>
      <c r="M171" s="6" t="s">
        <v>27</v>
      </c>
      <c r="N171"/>
      <c r="O171" s="6" t="s">
        <v>27</v>
      </c>
      <c r="P171"/>
      <c r="Q171" s="96" t="s">
        <v>27</v>
      </c>
      <c r="S171" s="96" t="s">
        <v>27</v>
      </c>
      <c r="U171" s="96" t="s">
        <v>27</v>
      </c>
      <c r="V171" s="96" t="s">
        <v>27</v>
      </c>
      <c r="W171" s="96" t="s">
        <v>27</v>
      </c>
    </row>
    <row r="172" spans="1:23" x14ac:dyDescent="0.35">
      <c r="A172" s="3" t="s">
        <v>47</v>
      </c>
      <c r="B172" s="6" t="s">
        <v>381</v>
      </c>
      <c r="C172" s="6" t="s">
        <v>28</v>
      </c>
      <c r="D172" s="6" t="s">
        <v>774</v>
      </c>
      <c r="E172" s="96" t="s">
        <v>775</v>
      </c>
      <c r="G172" s="6" t="s">
        <v>27</v>
      </c>
      <c r="H172" s="6" t="s">
        <v>30</v>
      </c>
      <c r="I172" s="6">
        <v>0</v>
      </c>
      <c r="J172"/>
      <c r="K172" s="6" t="s">
        <v>27</v>
      </c>
      <c r="L172"/>
      <c r="M172" s="6" t="s">
        <v>27</v>
      </c>
      <c r="N172"/>
      <c r="O172" s="6" t="s">
        <v>27</v>
      </c>
      <c r="P172"/>
      <c r="Q172" s="96" t="s">
        <v>27</v>
      </c>
      <c r="S172" s="96" t="s">
        <v>27</v>
      </c>
      <c r="U172" s="96" t="s">
        <v>27</v>
      </c>
      <c r="V172" s="96" t="s">
        <v>27</v>
      </c>
      <c r="W172" s="96" t="s">
        <v>27</v>
      </c>
    </row>
    <row r="173" spans="1:23" ht="58" x14ac:dyDescent="0.35">
      <c r="A173" s="3" t="s">
        <v>41</v>
      </c>
      <c r="B173" s="6" t="s">
        <v>349</v>
      </c>
      <c r="C173" s="6" t="s">
        <v>40</v>
      </c>
      <c r="D173" s="6" t="s">
        <v>776</v>
      </c>
      <c r="E173" s="96" t="s">
        <v>777</v>
      </c>
      <c r="F173" s="7"/>
      <c r="G173" s="6" t="s">
        <v>778</v>
      </c>
      <c r="H173" s="6" t="s">
        <v>17</v>
      </c>
      <c r="I173" s="4">
        <v>506030000</v>
      </c>
      <c r="J173" s="114">
        <v>424462880.63999999</v>
      </c>
      <c r="K173" s="5">
        <v>1</v>
      </c>
      <c r="M173" s="5">
        <v>0.4</v>
      </c>
      <c r="O173" s="5">
        <v>0</v>
      </c>
      <c r="Q173" s="96" t="s">
        <v>147</v>
      </c>
      <c r="S173" s="96" t="s">
        <v>27</v>
      </c>
      <c r="U173" s="96" t="s">
        <v>779</v>
      </c>
      <c r="V173" s="96" t="s">
        <v>146</v>
      </c>
      <c r="W173" s="96"/>
    </row>
    <row r="174" spans="1:23" ht="58" x14ac:dyDescent="0.35">
      <c r="A174" s="3" t="s">
        <v>47</v>
      </c>
      <c r="B174" s="6" t="s">
        <v>349</v>
      </c>
      <c r="C174" s="6" t="s">
        <v>40</v>
      </c>
      <c r="D174" s="6" t="s">
        <v>780</v>
      </c>
      <c r="E174" s="96" t="s">
        <v>781</v>
      </c>
      <c r="F174" s="7"/>
      <c r="G174" s="6" t="s">
        <v>778</v>
      </c>
      <c r="H174" s="6" t="s">
        <v>17</v>
      </c>
      <c r="I174" s="4">
        <v>22120000</v>
      </c>
      <c r="K174" s="5">
        <v>1</v>
      </c>
      <c r="M174" s="5">
        <v>0.4</v>
      </c>
      <c r="O174" s="5">
        <v>0</v>
      </c>
      <c r="Q174" s="96" t="s">
        <v>147</v>
      </c>
      <c r="S174" s="96" t="s">
        <v>27</v>
      </c>
      <c r="U174" s="96" t="s">
        <v>779</v>
      </c>
      <c r="V174" s="96" t="s">
        <v>146</v>
      </c>
      <c r="W174" s="96"/>
    </row>
    <row r="175" spans="1:23" x14ac:dyDescent="0.35">
      <c r="A175" s="3" t="s">
        <v>41</v>
      </c>
      <c r="B175" s="6" t="s">
        <v>349</v>
      </c>
      <c r="C175" s="6" t="s">
        <v>28</v>
      </c>
      <c r="D175" s="6" t="s">
        <v>778</v>
      </c>
      <c r="E175" s="96" t="s">
        <v>782</v>
      </c>
      <c r="F175" s="7"/>
      <c r="G175" s="6" t="s">
        <v>27</v>
      </c>
      <c r="H175" s="6" t="s">
        <v>17</v>
      </c>
      <c r="I175" s="4">
        <v>0</v>
      </c>
      <c r="K175" s="5" t="s">
        <v>27</v>
      </c>
      <c r="O175" s="5" t="s">
        <v>27</v>
      </c>
      <c r="Q175" s="96" t="s">
        <v>27</v>
      </c>
      <c r="S175" s="96" t="s">
        <v>27</v>
      </c>
      <c r="U175" s="96" t="s">
        <v>27</v>
      </c>
      <c r="V175" s="96" t="s">
        <v>27</v>
      </c>
      <c r="W175" s="96" t="s">
        <v>27</v>
      </c>
    </row>
    <row r="176" spans="1:23" ht="43.5" x14ac:dyDescent="0.35">
      <c r="A176" s="3" t="s">
        <v>41</v>
      </c>
      <c r="B176" s="6" t="s">
        <v>349</v>
      </c>
      <c r="C176" s="6" t="s">
        <v>40</v>
      </c>
      <c r="D176" s="6" t="s">
        <v>783</v>
      </c>
      <c r="E176" s="96" t="s">
        <v>784</v>
      </c>
      <c r="F176" s="7"/>
      <c r="G176" s="6" t="s">
        <v>785</v>
      </c>
      <c r="H176" s="6" t="s">
        <v>17</v>
      </c>
      <c r="I176" s="4">
        <v>200180000</v>
      </c>
      <c r="J176" s="1">
        <v>160184868</v>
      </c>
      <c r="K176" s="5">
        <v>1</v>
      </c>
      <c r="M176" s="5">
        <v>0.4</v>
      </c>
      <c r="O176" s="5">
        <v>0</v>
      </c>
      <c r="Q176" s="96" t="s">
        <v>156</v>
      </c>
      <c r="S176" s="96" t="s">
        <v>27</v>
      </c>
      <c r="U176" s="96" t="s">
        <v>786</v>
      </c>
      <c r="V176" s="96" t="s">
        <v>182</v>
      </c>
      <c r="W176" s="96"/>
    </row>
    <row r="177" spans="1:23" ht="43.5" x14ac:dyDescent="0.35">
      <c r="A177" s="3" t="s">
        <v>47</v>
      </c>
      <c r="B177" s="6" t="s">
        <v>349</v>
      </c>
      <c r="C177" s="6" t="s">
        <v>40</v>
      </c>
      <c r="D177" s="6" t="s">
        <v>787</v>
      </c>
      <c r="E177" s="96" t="s">
        <v>788</v>
      </c>
      <c r="F177" s="7"/>
      <c r="G177" s="6" t="s">
        <v>785</v>
      </c>
      <c r="H177" s="6" t="s">
        <v>17</v>
      </c>
      <c r="I177" s="4">
        <v>5380000</v>
      </c>
      <c r="K177" s="5">
        <v>1</v>
      </c>
      <c r="M177" s="5">
        <v>0.4</v>
      </c>
      <c r="O177" s="5">
        <v>0</v>
      </c>
      <c r="Q177" s="96" t="s">
        <v>156</v>
      </c>
      <c r="S177" s="96" t="s">
        <v>27</v>
      </c>
      <c r="U177" s="96" t="s">
        <v>786</v>
      </c>
      <c r="V177" s="96" t="s">
        <v>182</v>
      </c>
      <c r="W177" s="96"/>
    </row>
    <row r="178" spans="1:23" ht="43.5" x14ac:dyDescent="0.35">
      <c r="A178" s="3" t="s">
        <v>47</v>
      </c>
      <c r="B178" s="6" t="s">
        <v>349</v>
      </c>
      <c r="C178" s="6" t="s">
        <v>40</v>
      </c>
      <c r="D178" s="6" t="s">
        <v>789</v>
      </c>
      <c r="E178" s="96" t="s">
        <v>790</v>
      </c>
      <c r="F178" s="7"/>
      <c r="G178" s="6" t="s">
        <v>785</v>
      </c>
      <c r="H178" s="6" t="s">
        <v>17</v>
      </c>
      <c r="I178" s="4">
        <v>1040000</v>
      </c>
      <c r="K178" s="5">
        <v>1</v>
      </c>
      <c r="M178" s="5">
        <v>0.4</v>
      </c>
      <c r="O178" s="5">
        <v>0</v>
      </c>
      <c r="Q178" s="96" t="s">
        <v>156</v>
      </c>
      <c r="S178" s="96" t="s">
        <v>27</v>
      </c>
      <c r="U178" s="96" t="s">
        <v>786</v>
      </c>
      <c r="V178" s="96" t="s">
        <v>182</v>
      </c>
      <c r="W178" s="96"/>
    </row>
    <row r="179" spans="1:23" x14ac:dyDescent="0.35">
      <c r="A179" s="3" t="s">
        <v>41</v>
      </c>
      <c r="B179" s="6" t="s">
        <v>349</v>
      </c>
      <c r="C179" s="6" t="s">
        <v>28</v>
      </c>
      <c r="D179" s="6" t="s">
        <v>785</v>
      </c>
      <c r="E179" s="96" t="s">
        <v>791</v>
      </c>
      <c r="F179" s="7"/>
      <c r="G179" s="6" t="s">
        <v>27</v>
      </c>
      <c r="H179" s="6" t="s">
        <v>17</v>
      </c>
      <c r="I179" s="4">
        <v>0</v>
      </c>
      <c r="K179" s="5" t="s">
        <v>27</v>
      </c>
      <c r="M179" s="5" t="s">
        <v>27</v>
      </c>
      <c r="O179" s="5" t="s">
        <v>27</v>
      </c>
      <c r="Q179" s="96" t="s">
        <v>27</v>
      </c>
      <c r="S179" s="96" t="s">
        <v>27</v>
      </c>
      <c r="U179" s="96" t="s">
        <v>27</v>
      </c>
      <c r="V179" s="96" t="s">
        <v>27</v>
      </c>
      <c r="W179" s="96" t="s">
        <v>27</v>
      </c>
    </row>
    <row r="180" spans="1:23" ht="29" x14ac:dyDescent="0.35">
      <c r="A180" s="3" t="s">
        <v>41</v>
      </c>
      <c r="B180" s="6" t="s">
        <v>349</v>
      </c>
      <c r="C180" s="6" t="s">
        <v>28</v>
      </c>
      <c r="D180" s="6" t="s">
        <v>792</v>
      </c>
      <c r="E180" s="96" t="s">
        <v>793</v>
      </c>
      <c r="F180" s="7"/>
      <c r="G180" s="6" t="s">
        <v>27</v>
      </c>
      <c r="H180" s="6" t="s">
        <v>30</v>
      </c>
      <c r="I180" s="4">
        <v>0</v>
      </c>
      <c r="K180" s="5" t="s">
        <v>27</v>
      </c>
      <c r="M180" s="5" t="s">
        <v>27</v>
      </c>
      <c r="O180" s="5" t="s">
        <v>27</v>
      </c>
      <c r="Q180" s="96" t="s">
        <v>27</v>
      </c>
      <c r="S180" s="96" t="s">
        <v>27</v>
      </c>
      <c r="U180" s="96" t="s">
        <v>27</v>
      </c>
      <c r="V180" s="96" t="s">
        <v>27</v>
      </c>
      <c r="W180" s="96" t="s">
        <v>27</v>
      </c>
    </row>
    <row r="181" spans="1:23" ht="29" x14ac:dyDescent="0.35">
      <c r="A181" s="3" t="s">
        <v>41</v>
      </c>
      <c r="B181" s="6" t="s">
        <v>349</v>
      </c>
      <c r="C181" s="6" t="s">
        <v>28</v>
      </c>
      <c r="D181" s="6" t="s">
        <v>794</v>
      </c>
      <c r="E181" s="96" t="s">
        <v>795</v>
      </c>
      <c r="F181" s="7"/>
      <c r="G181" s="6" t="s">
        <v>27</v>
      </c>
      <c r="H181" s="6" t="s">
        <v>30</v>
      </c>
      <c r="I181" s="4">
        <v>6690000</v>
      </c>
      <c r="K181" s="5">
        <v>1</v>
      </c>
      <c r="M181" s="5">
        <v>0.4</v>
      </c>
      <c r="O181" s="5">
        <v>0</v>
      </c>
      <c r="Q181" s="96" t="s">
        <v>147</v>
      </c>
      <c r="S181" s="96" t="s">
        <v>27</v>
      </c>
      <c r="U181" s="96" t="s">
        <v>421</v>
      </c>
      <c r="V181" s="96" t="s">
        <v>119</v>
      </c>
      <c r="W181" s="96"/>
    </row>
    <row r="182" spans="1:23" x14ac:dyDescent="0.35">
      <c r="A182" s="3" t="s">
        <v>47</v>
      </c>
      <c r="B182" s="6" t="s">
        <v>349</v>
      </c>
      <c r="C182" s="6" t="s">
        <v>28</v>
      </c>
      <c r="D182" s="6" t="s">
        <v>796</v>
      </c>
      <c r="E182" s="96" t="s">
        <v>797</v>
      </c>
      <c r="F182" s="7"/>
      <c r="G182" s="6" t="s">
        <v>27</v>
      </c>
      <c r="H182" s="6" t="s">
        <v>30</v>
      </c>
      <c r="I182" s="4">
        <v>0</v>
      </c>
      <c r="K182" s="5" t="s">
        <v>27</v>
      </c>
      <c r="M182" s="5" t="s">
        <v>27</v>
      </c>
      <c r="O182" s="5" t="s">
        <v>27</v>
      </c>
      <c r="Q182" s="96" t="s">
        <v>27</v>
      </c>
      <c r="S182" s="96" t="s">
        <v>27</v>
      </c>
      <c r="U182" s="96" t="s">
        <v>27</v>
      </c>
      <c r="V182" s="96" t="s">
        <v>27</v>
      </c>
      <c r="W182" s="96" t="s">
        <v>27</v>
      </c>
    </row>
    <row r="183" spans="1:23" ht="29" x14ac:dyDescent="0.35">
      <c r="A183" s="3" t="s">
        <v>47</v>
      </c>
      <c r="B183" s="6" t="s">
        <v>351</v>
      </c>
      <c r="C183" s="6" t="s">
        <v>40</v>
      </c>
      <c r="D183" s="6" t="s">
        <v>798</v>
      </c>
      <c r="E183" s="96" t="s">
        <v>799</v>
      </c>
      <c r="F183" s="7"/>
      <c r="G183" s="6" t="s">
        <v>800</v>
      </c>
      <c r="H183" s="6" t="s">
        <v>17</v>
      </c>
      <c r="I183" s="4">
        <v>431500000</v>
      </c>
      <c r="K183" s="5">
        <v>1</v>
      </c>
      <c r="M183" s="5">
        <v>0.4</v>
      </c>
      <c r="O183" s="5">
        <v>0</v>
      </c>
      <c r="Q183" s="96" t="s">
        <v>252</v>
      </c>
      <c r="S183" s="96" t="s">
        <v>27</v>
      </c>
      <c r="U183" s="96" t="s">
        <v>421</v>
      </c>
      <c r="V183" s="96" t="s">
        <v>113</v>
      </c>
      <c r="W183" s="96" t="s">
        <v>801</v>
      </c>
    </row>
    <row r="184" spans="1:23" ht="29" x14ac:dyDescent="0.35">
      <c r="A184" s="3" t="s">
        <v>41</v>
      </c>
      <c r="B184" s="6" t="s">
        <v>351</v>
      </c>
      <c r="C184" s="6" t="s">
        <v>40</v>
      </c>
      <c r="D184" s="6" t="s">
        <v>802</v>
      </c>
      <c r="E184" s="96" t="s">
        <v>803</v>
      </c>
      <c r="F184" s="7"/>
      <c r="G184" s="6" t="s">
        <v>800</v>
      </c>
      <c r="H184" s="6" t="s">
        <v>17</v>
      </c>
      <c r="I184" s="4">
        <v>118100000</v>
      </c>
      <c r="J184" s="1">
        <v>96342808</v>
      </c>
      <c r="K184" s="5">
        <v>0.4</v>
      </c>
      <c r="M184" s="5">
        <v>0</v>
      </c>
      <c r="O184" s="5">
        <v>1</v>
      </c>
      <c r="Q184" s="96" t="s">
        <v>804</v>
      </c>
      <c r="S184" s="96" t="s">
        <v>106</v>
      </c>
      <c r="U184" s="96" t="s">
        <v>421</v>
      </c>
      <c r="V184" s="96" t="s">
        <v>113</v>
      </c>
      <c r="W184" s="96" t="s">
        <v>801</v>
      </c>
    </row>
    <row r="185" spans="1:23" ht="29" x14ac:dyDescent="0.35">
      <c r="A185" s="3" t="s">
        <v>41</v>
      </c>
      <c r="B185" s="6" t="s">
        <v>351</v>
      </c>
      <c r="C185" s="6" t="s">
        <v>40</v>
      </c>
      <c r="D185" s="6" t="s">
        <v>805</v>
      </c>
      <c r="E185" s="96" t="s">
        <v>806</v>
      </c>
      <c r="F185" s="7"/>
      <c r="G185" s="6" t="s">
        <v>800</v>
      </c>
      <c r="H185" s="6" t="s">
        <v>17</v>
      </c>
      <c r="I185" s="4">
        <v>105100000</v>
      </c>
      <c r="J185" s="1">
        <v>85037919</v>
      </c>
      <c r="K185" s="5">
        <v>1</v>
      </c>
      <c r="M185" s="5">
        <v>1</v>
      </c>
      <c r="O185" s="5">
        <v>0</v>
      </c>
      <c r="Q185" s="96" t="s">
        <v>259</v>
      </c>
      <c r="S185" s="96" t="s">
        <v>27</v>
      </c>
      <c r="U185" s="96" t="s">
        <v>421</v>
      </c>
      <c r="V185" s="96" t="s">
        <v>113</v>
      </c>
      <c r="W185" s="96" t="s">
        <v>801</v>
      </c>
    </row>
    <row r="186" spans="1:23" ht="29" x14ac:dyDescent="0.35">
      <c r="A186" s="3" t="s">
        <v>47</v>
      </c>
      <c r="B186" s="6" t="s">
        <v>351</v>
      </c>
      <c r="C186" s="6" t="s">
        <v>40</v>
      </c>
      <c r="D186" s="6" t="s">
        <v>807</v>
      </c>
      <c r="E186" s="96" t="s">
        <v>808</v>
      </c>
      <c r="F186" s="7"/>
      <c r="G186" s="6" t="s">
        <v>800</v>
      </c>
      <c r="H186" s="6" t="s">
        <v>17</v>
      </c>
      <c r="I186" s="4">
        <v>5800000</v>
      </c>
      <c r="K186" s="5">
        <v>1</v>
      </c>
      <c r="M186" s="5">
        <v>0.4</v>
      </c>
      <c r="O186" s="5">
        <v>0</v>
      </c>
      <c r="Q186" s="96" t="s">
        <v>252</v>
      </c>
      <c r="S186" s="96" t="s">
        <v>27</v>
      </c>
      <c r="U186" s="96" t="s">
        <v>421</v>
      </c>
      <c r="V186" s="96" t="s">
        <v>113</v>
      </c>
      <c r="W186" s="96"/>
    </row>
    <row r="187" spans="1:23" x14ac:dyDescent="0.35">
      <c r="A187" s="3" t="s">
        <v>47</v>
      </c>
      <c r="B187" s="6" t="s">
        <v>351</v>
      </c>
      <c r="C187" s="6" t="s">
        <v>28</v>
      </c>
      <c r="D187" s="6" t="s">
        <v>800</v>
      </c>
      <c r="E187" s="96" t="s">
        <v>809</v>
      </c>
      <c r="F187" s="7"/>
      <c r="G187" s="6" t="s">
        <v>27</v>
      </c>
      <c r="H187" s="6" t="s">
        <v>17</v>
      </c>
      <c r="I187" s="4">
        <v>0</v>
      </c>
      <c r="K187" s="5" t="s">
        <v>27</v>
      </c>
      <c r="M187" s="5" t="s">
        <v>27</v>
      </c>
      <c r="O187" s="5" t="s">
        <v>27</v>
      </c>
      <c r="Q187" s="96" t="s">
        <v>27</v>
      </c>
      <c r="S187" s="96" t="s">
        <v>27</v>
      </c>
      <c r="U187" s="96" t="s">
        <v>27</v>
      </c>
      <c r="V187" s="96" t="s">
        <v>27</v>
      </c>
      <c r="W187" s="96" t="s">
        <v>27</v>
      </c>
    </row>
    <row r="188" spans="1:23" ht="29" x14ac:dyDescent="0.35">
      <c r="A188" s="3" t="s">
        <v>47</v>
      </c>
      <c r="B188" s="6" t="s">
        <v>351</v>
      </c>
      <c r="C188" s="6" t="s">
        <v>28</v>
      </c>
      <c r="D188" s="6" t="s">
        <v>810</v>
      </c>
      <c r="E188" s="96" t="s">
        <v>811</v>
      </c>
      <c r="F188" s="7"/>
      <c r="G188" s="6" t="s">
        <v>27</v>
      </c>
      <c r="H188" s="6" t="s">
        <v>17</v>
      </c>
      <c r="I188" s="4">
        <v>45300000</v>
      </c>
      <c r="K188" s="5">
        <v>1</v>
      </c>
      <c r="M188" s="5">
        <v>0.4</v>
      </c>
      <c r="O188" s="5">
        <v>0</v>
      </c>
      <c r="Q188" s="96" t="s">
        <v>256</v>
      </c>
      <c r="S188" s="96" t="s">
        <v>27</v>
      </c>
      <c r="U188" s="96" t="s">
        <v>421</v>
      </c>
      <c r="V188" s="96" t="s">
        <v>113</v>
      </c>
      <c r="W188" s="96"/>
    </row>
    <row r="189" spans="1:23" ht="29" x14ac:dyDescent="0.35">
      <c r="A189" s="3" t="s">
        <v>47</v>
      </c>
      <c r="B189" s="6" t="s">
        <v>351</v>
      </c>
      <c r="C189" s="6" t="s">
        <v>28</v>
      </c>
      <c r="D189" s="6" t="s">
        <v>812</v>
      </c>
      <c r="E189" s="96" t="s">
        <v>813</v>
      </c>
      <c r="F189" s="7"/>
      <c r="G189" s="6" t="s">
        <v>27</v>
      </c>
      <c r="H189" s="6" t="s">
        <v>17</v>
      </c>
      <c r="I189" s="4">
        <v>16100000</v>
      </c>
      <c r="K189" s="5">
        <v>0.4</v>
      </c>
      <c r="M189" s="5">
        <v>0.4</v>
      </c>
      <c r="O189" s="5">
        <v>0</v>
      </c>
      <c r="Q189" s="96" t="s">
        <v>814</v>
      </c>
      <c r="S189" s="96" t="s">
        <v>27</v>
      </c>
      <c r="U189" s="96" t="s">
        <v>421</v>
      </c>
      <c r="V189" s="96" t="s">
        <v>113</v>
      </c>
      <c r="W189" s="96"/>
    </row>
    <row r="190" spans="1:23" ht="29" x14ac:dyDescent="0.35">
      <c r="A190" s="3" t="s">
        <v>47</v>
      </c>
      <c r="B190" s="6" t="s">
        <v>351</v>
      </c>
      <c r="C190" s="6" t="s">
        <v>28</v>
      </c>
      <c r="D190" s="6" t="s">
        <v>815</v>
      </c>
      <c r="E190" s="96" t="s">
        <v>816</v>
      </c>
      <c r="F190" s="7"/>
      <c r="G190" s="6" t="s">
        <v>27</v>
      </c>
      <c r="H190" s="6" t="s">
        <v>17</v>
      </c>
      <c r="I190" s="4">
        <v>51600000</v>
      </c>
      <c r="K190" s="5">
        <v>1</v>
      </c>
      <c r="M190" s="5">
        <v>0.4</v>
      </c>
      <c r="O190" s="5">
        <v>0</v>
      </c>
      <c r="Q190" s="96" t="s">
        <v>262</v>
      </c>
      <c r="S190" s="96" t="s">
        <v>27</v>
      </c>
      <c r="U190" s="96" t="s">
        <v>421</v>
      </c>
      <c r="V190" s="96" t="s">
        <v>113</v>
      </c>
      <c r="W190" s="96"/>
    </row>
    <row r="191" spans="1:23" x14ac:dyDescent="0.35">
      <c r="A191" s="3" t="s">
        <v>47</v>
      </c>
      <c r="B191" s="6" t="s">
        <v>351</v>
      </c>
      <c r="C191" s="6" t="s">
        <v>28</v>
      </c>
      <c r="D191" s="6" t="s">
        <v>817</v>
      </c>
      <c r="E191" s="96" t="s">
        <v>818</v>
      </c>
      <c r="F191" s="7"/>
      <c r="G191" s="6" t="s">
        <v>27</v>
      </c>
      <c r="H191" s="6" t="s">
        <v>30</v>
      </c>
      <c r="I191" s="4">
        <v>0</v>
      </c>
      <c r="K191" s="5" t="s">
        <v>27</v>
      </c>
      <c r="M191" s="5" t="s">
        <v>27</v>
      </c>
      <c r="O191" s="5" t="s">
        <v>27</v>
      </c>
      <c r="Q191" s="96" t="s">
        <v>27</v>
      </c>
      <c r="S191" s="96" t="s">
        <v>27</v>
      </c>
      <c r="U191" s="96" t="s">
        <v>27</v>
      </c>
      <c r="V191" s="96" t="s">
        <v>27</v>
      </c>
      <c r="W191" s="96" t="s">
        <v>27</v>
      </c>
    </row>
    <row r="192" spans="1:23" ht="29" x14ac:dyDescent="0.35">
      <c r="A192" s="3" t="s">
        <v>47</v>
      </c>
      <c r="B192" s="6" t="s">
        <v>351</v>
      </c>
      <c r="C192" s="6" t="s">
        <v>28</v>
      </c>
      <c r="D192" s="6" t="s">
        <v>819</v>
      </c>
      <c r="E192" s="96" t="s">
        <v>820</v>
      </c>
      <c r="F192" s="7"/>
      <c r="G192" s="6" t="s">
        <v>27</v>
      </c>
      <c r="H192" s="6" t="s">
        <v>30</v>
      </c>
      <c r="I192" s="4">
        <v>26600000</v>
      </c>
      <c r="K192" s="5">
        <v>0.4</v>
      </c>
      <c r="M192" s="5">
        <v>0</v>
      </c>
      <c r="O192" s="5">
        <v>1</v>
      </c>
      <c r="Q192" s="96" t="s">
        <v>275</v>
      </c>
      <c r="S192" s="96" t="s">
        <v>121</v>
      </c>
      <c r="U192" s="96" t="s">
        <v>421</v>
      </c>
      <c r="V192" s="96" t="s">
        <v>113</v>
      </c>
      <c r="W192" s="96"/>
    </row>
    <row r="193" spans="1:23" x14ac:dyDescent="0.35">
      <c r="A193" s="3" t="s">
        <v>47</v>
      </c>
      <c r="B193" s="6" t="s">
        <v>351</v>
      </c>
      <c r="C193" s="6" t="s">
        <v>28</v>
      </c>
      <c r="D193" s="6" t="s">
        <v>821</v>
      </c>
      <c r="E193" s="96" t="s">
        <v>822</v>
      </c>
      <c r="F193" s="7"/>
      <c r="G193" s="6" t="s">
        <v>27</v>
      </c>
      <c r="H193" s="6" t="s">
        <v>30</v>
      </c>
      <c r="I193" s="4">
        <v>0</v>
      </c>
      <c r="K193" s="5" t="s">
        <v>27</v>
      </c>
      <c r="M193" s="5" t="s">
        <v>27</v>
      </c>
      <c r="O193" s="5" t="s">
        <v>27</v>
      </c>
      <c r="Q193" s="96" t="s">
        <v>27</v>
      </c>
      <c r="S193" s="96" t="s">
        <v>27</v>
      </c>
      <c r="U193" s="96" t="s">
        <v>27</v>
      </c>
      <c r="V193" s="96" t="s">
        <v>27</v>
      </c>
      <c r="W193" s="96" t="s">
        <v>27</v>
      </c>
    </row>
    <row r="194" spans="1:23" ht="29" x14ac:dyDescent="0.35">
      <c r="A194" s="3" t="s">
        <v>47</v>
      </c>
      <c r="B194" s="6" t="s">
        <v>351</v>
      </c>
      <c r="C194" s="6" t="s">
        <v>28</v>
      </c>
      <c r="D194" s="6" t="s">
        <v>823</v>
      </c>
      <c r="E194" s="96" t="s">
        <v>824</v>
      </c>
      <c r="F194" s="7"/>
      <c r="G194" s="6" t="s">
        <v>27</v>
      </c>
      <c r="H194" s="6" t="s">
        <v>30</v>
      </c>
      <c r="I194" s="4">
        <v>1000000</v>
      </c>
      <c r="K194" s="5">
        <v>1</v>
      </c>
      <c r="M194" s="5">
        <v>0.4</v>
      </c>
      <c r="O194" s="5">
        <v>0</v>
      </c>
      <c r="Q194" s="96" t="s">
        <v>262</v>
      </c>
      <c r="S194" s="96" t="s">
        <v>27</v>
      </c>
      <c r="U194" s="96" t="s">
        <v>421</v>
      </c>
      <c r="V194" s="96" t="s">
        <v>113</v>
      </c>
      <c r="W194" s="96"/>
    </row>
    <row r="195" spans="1:23" ht="58" x14ac:dyDescent="0.35">
      <c r="A195" s="3" t="s">
        <v>47</v>
      </c>
      <c r="B195" s="6" t="s">
        <v>353</v>
      </c>
      <c r="C195" s="6" t="s">
        <v>28</v>
      </c>
      <c r="D195" s="6" t="s">
        <v>825</v>
      </c>
      <c r="E195" s="96" t="s">
        <v>826</v>
      </c>
      <c r="G195" s="6" t="s">
        <v>27</v>
      </c>
      <c r="H195" s="6" t="s">
        <v>17</v>
      </c>
      <c r="I195" s="6">
        <v>362720000</v>
      </c>
      <c r="J195"/>
      <c r="K195" s="6">
        <v>1</v>
      </c>
      <c r="L195"/>
      <c r="M195" s="6">
        <v>0.4</v>
      </c>
      <c r="N195"/>
      <c r="O195" s="6">
        <v>0</v>
      </c>
      <c r="P195"/>
      <c r="Q195" s="96" t="s">
        <v>141</v>
      </c>
      <c r="S195" s="96" t="s">
        <v>27</v>
      </c>
      <c r="U195" s="96" t="s">
        <v>827</v>
      </c>
      <c r="V195" s="96" t="s">
        <v>134</v>
      </c>
      <c r="W195" s="96"/>
    </row>
    <row r="196" spans="1:23" ht="58" x14ac:dyDescent="0.35">
      <c r="A196" s="3" t="s">
        <v>47</v>
      </c>
      <c r="B196" s="6" t="s">
        <v>353</v>
      </c>
      <c r="C196" s="6" t="s">
        <v>40</v>
      </c>
      <c r="D196" s="6" t="s">
        <v>828</v>
      </c>
      <c r="E196" s="96" t="s">
        <v>829</v>
      </c>
      <c r="G196" s="6" t="s">
        <v>830</v>
      </c>
      <c r="H196" s="6" t="s">
        <v>17</v>
      </c>
      <c r="I196" s="6">
        <v>2700000</v>
      </c>
      <c r="J196"/>
      <c r="K196" s="6">
        <v>1</v>
      </c>
      <c r="L196"/>
      <c r="M196" s="6">
        <v>0.4</v>
      </c>
      <c r="N196"/>
      <c r="O196" s="6">
        <v>0</v>
      </c>
      <c r="P196"/>
      <c r="Q196" s="96" t="s">
        <v>159</v>
      </c>
      <c r="S196" s="96" t="s">
        <v>27</v>
      </c>
      <c r="U196" s="96" t="s">
        <v>827</v>
      </c>
      <c r="V196" s="96" t="s">
        <v>143</v>
      </c>
      <c r="W196" s="96"/>
    </row>
    <row r="197" spans="1:23" ht="58" x14ac:dyDescent="0.35">
      <c r="A197" s="3" t="s">
        <v>47</v>
      </c>
      <c r="B197" s="6" t="s">
        <v>353</v>
      </c>
      <c r="C197" s="6" t="s">
        <v>40</v>
      </c>
      <c r="D197" s="6" t="s">
        <v>831</v>
      </c>
      <c r="E197" s="96" t="s">
        <v>832</v>
      </c>
      <c r="G197" s="6" t="s">
        <v>830</v>
      </c>
      <c r="H197" s="6" t="s">
        <v>17</v>
      </c>
      <c r="I197" s="6">
        <v>2500000</v>
      </c>
      <c r="J197"/>
      <c r="K197" s="6">
        <v>0.4</v>
      </c>
      <c r="L197"/>
      <c r="M197" s="6">
        <v>0</v>
      </c>
      <c r="N197"/>
      <c r="O197" s="6">
        <v>0</v>
      </c>
      <c r="P197"/>
      <c r="Q197" s="96" t="s">
        <v>833</v>
      </c>
      <c r="S197" s="96" t="s">
        <v>27</v>
      </c>
      <c r="U197" s="96" t="s">
        <v>827</v>
      </c>
      <c r="V197" s="96" t="s">
        <v>143</v>
      </c>
      <c r="W197" s="96"/>
    </row>
    <row r="198" spans="1:23" ht="29" x14ac:dyDescent="0.35">
      <c r="A198" s="3" t="s">
        <v>47</v>
      </c>
      <c r="B198" s="6" t="s">
        <v>353</v>
      </c>
      <c r="C198" s="6" t="s">
        <v>28</v>
      </c>
      <c r="D198" s="6" t="s">
        <v>830</v>
      </c>
      <c r="E198" s="96" t="s">
        <v>834</v>
      </c>
      <c r="G198" s="6" t="s">
        <v>27</v>
      </c>
      <c r="H198" s="6" t="s">
        <v>17</v>
      </c>
      <c r="I198" s="6">
        <v>0</v>
      </c>
      <c r="J198"/>
      <c r="K198" s="6" t="s">
        <v>27</v>
      </c>
      <c r="L198"/>
      <c r="M198" s="6" t="s">
        <v>27</v>
      </c>
      <c r="N198"/>
      <c r="O198" s="6" t="s">
        <v>27</v>
      </c>
      <c r="P198"/>
      <c r="Q198" s="96" t="s">
        <v>27</v>
      </c>
      <c r="S198" s="96" t="s">
        <v>27</v>
      </c>
      <c r="U198" s="96" t="s">
        <v>27</v>
      </c>
      <c r="V198" s="96" t="s">
        <v>27</v>
      </c>
      <c r="W198" s="96" t="s">
        <v>27</v>
      </c>
    </row>
    <row r="199" spans="1:23" ht="43.5" x14ac:dyDescent="0.35">
      <c r="A199" s="3" t="s">
        <v>41</v>
      </c>
      <c r="B199" s="6" t="s">
        <v>353</v>
      </c>
      <c r="C199" s="6" t="s">
        <v>28</v>
      </c>
      <c r="D199" s="6" t="s">
        <v>835</v>
      </c>
      <c r="E199" s="96" t="s">
        <v>836</v>
      </c>
      <c r="G199" s="6" t="s">
        <v>27</v>
      </c>
      <c r="H199" s="6" t="s">
        <v>30</v>
      </c>
      <c r="I199" s="6">
        <v>0</v>
      </c>
      <c r="J199"/>
      <c r="K199" s="6" t="s">
        <v>27</v>
      </c>
      <c r="L199"/>
      <c r="M199" s="6" t="s">
        <v>27</v>
      </c>
      <c r="N199"/>
      <c r="O199" s="6" t="s">
        <v>27</v>
      </c>
      <c r="P199"/>
      <c r="Q199" s="96" t="s">
        <v>27</v>
      </c>
      <c r="S199" s="96" t="s">
        <v>27</v>
      </c>
      <c r="U199" s="96" t="s">
        <v>27</v>
      </c>
      <c r="V199" s="96" t="s">
        <v>27</v>
      </c>
      <c r="W199" s="96" t="s">
        <v>27</v>
      </c>
    </row>
    <row r="200" spans="1:23" ht="29" x14ac:dyDescent="0.35">
      <c r="A200" s="3" t="s">
        <v>41</v>
      </c>
      <c r="B200" s="6" t="s">
        <v>353</v>
      </c>
      <c r="C200" s="6" t="s">
        <v>28</v>
      </c>
      <c r="D200" s="6" t="s">
        <v>837</v>
      </c>
      <c r="E200" s="96" t="s">
        <v>838</v>
      </c>
      <c r="G200" s="6" t="s">
        <v>27</v>
      </c>
      <c r="H200" s="6" t="s">
        <v>30</v>
      </c>
      <c r="I200" s="6">
        <v>0</v>
      </c>
      <c r="J200"/>
      <c r="K200" s="6" t="s">
        <v>27</v>
      </c>
      <c r="L200"/>
      <c r="M200" s="6" t="s">
        <v>27</v>
      </c>
      <c r="N200"/>
      <c r="O200" s="6" t="s">
        <v>27</v>
      </c>
      <c r="P200"/>
      <c r="Q200" s="96" t="s">
        <v>27</v>
      </c>
      <c r="S200" s="96" t="s">
        <v>27</v>
      </c>
      <c r="U200" s="96" t="s">
        <v>27</v>
      </c>
      <c r="V200" s="96" t="s">
        <v>27</v>
      </c>
      <c r="W200" s="96" t="s">
        <v>27</v>
      </c>
    </row>
    <row r="201" spans="1:23" ht="58" x14ac:dyDescent="0.35">
      <c r="A201" s="3" t="s">
        <v>47</v>
      </c>
      <c r="B201" s="6" t="s">
        <v>355</v>
      </c>
      <c r="C201" s="6" t="s">
        <v>40</v>
      </c>
      <c r="D201" s="6" t="s">
        <v>839</v>
      </c>
      <c r="E201" s="96" t="s">
        <v>840</v>
      </c>
      <c r="G201" s="6" t="s">
        <v>841</v>
      </c>
      <c r="H201" s="6" t="s">
        <v>17</v>
      </c>
      <c r="I201" s="6">
        <v>62360000</v>
      </c>
      <c r="J201"/>
      <c r="K201" s="6">
        <v>1</v>
      </c>
      <c r="L201"/>
      <c r="M201" s="6">
        <v>1</v>
      </c>
      <c r="N201"/>
      <c r="O201" s="6">
        <v>0</v>
      </c>
      <c r="P201"/>
      <c r="Q201" s="96" t="s">
        <v>193</v>
      </c>
      <c r="S201" s="96" t="s">
        <v>27</v>
      </c>
      <c r="U201" s="96" t="s">
        <v>827</v>
      </c>
      <c r="V201" s="96" t="s">
        <v>143</v>
      </c>
      <c r="W201" s="96" t="s">
        <v>842</v>
      </c>
    </row>
    <row r="202" spans="1:23" ht="58" x14ac:dyDescent="0.35">
      <c r="A202" s="3" t="s">
        <v>41</v>
      </c>
      <c r="B202" s="6" t="s">
        <v>355</v>
      </c>
      <c r="C202" s="6" t="s">
        <v>40</v>
      </c>
      <c r="D202" s="6" t="s">
        <v>843</v>
      </c>
      <c r="E202" s="96" t="s">
        <v>844</v>
      </c>
      <c r="G202" s="6" t="s">
        <v>841</v>
      </c>
      <c r="H202" s="6" t="s">
        <v>17</v>
      </c>
      <c r="I202" s="6">
        <v>77480000</v>
      </c>
      <c r="J202">
        <v>67837072</v>
      </c>
      <c r="K202" s="6">
        <v>1</v>
      </c>
      <c r="L202"/>
      <c r="M202" s="6">
        <v>1</v>
      </c>
      <c r="N202"/>
      <c r="O202" s="6">
        <v>0</v>
      </c>
      <c r="P202"/>
      <c r="Q202" s="96" t="s">
        <v>193</v>
      </c>
      <c r="S202" s="96" t="s">
        <v>27</v>
      </c>
      <c r="U202" s="96" t="s">
        <v>827</v>
      </c>
      <c r="V202" s="96" t="s">
        <v>137</v>
      </c>
      <c r="W202" s="96"/>
    </row>
    <row r="203" spans="1:23" ht="58" x14ac:dyDescent="0.35">
      <c r="A203" s="3" t="s">
        <v>47</v>
      </c>
      <c r="B203" s="6" t="s">
        <v>355</v>
      </c>
      <c r="C203" s="6" t="s">
        <v>40</v>
      </c>
      <c r="D203" s="6" t="s">
        <v>845</v>
      </c>
      <c r="E203" s="96" t="s">
        <v>846</v>
      </c>
      <c r="G203" s="6" t="s">
        <v>841</v>
      </c>
      <c r="H203" s="6" t="s">
        <v>17</v>
      </c>
      <c r="I203" s="6">
        <v>15920000</v>
      </c>
      <c r="J203"/>
      <c r="K203" s="6">
        <v>1</v>
      </c>
      <c r="L203"/>
      <c r="M203" s="6">
        <v>1</v>
      </c>
      <c r="N203"/>
      <c r="O203" s="6">
        <v>0</v>
      </c>
      <c r="P203"/>
      <c r="Q203" s="96" t="s">
        <v>193</v>
      </c>
      <c r="S203" s="96" t="s">
        <v>27</v>
      </c>
      <c r="U203" s="96" t="s">
        <v>827</v>
      </c>
      <c r="V203" s="96" t="s">
        <v>143</v>
      </c>
      <c r="W203" s="96"/>
    </row>
    <row r="204" spans="1:23" ht="58" x14ac:dyDescent="0.35">
      <c r="A204" s="3" t="s">
        <v>47</v>
      </c>
      <c r="B204" s="6" t="s">
        <v>355</v>
      </c>
      <c r="C204" s="6" t="s">
        <v>40</v>
      </c>
      <c r="D204" s="6" t="s">
        <v>847</v>
      </c>
      <c r="E204" s="96" t="s">
        <v>848</v>
      </c>
      <c r="G204" s="6" t="s">
        <v>841</v>
      </c>
      <c r="H204" s="6" t="s">
        <v>17</v>
      </c>
      <c r="I204" s="6">
        <v>3180000</v>
      </c>
      <c r="J204"/>
      <c r="K204" s="6">
        <v>1</v>
      </c>
      <c r="L204"/>
      <c r="M204" s="6">
        <v>1</v>
      </c>
      <c r="N204"/>
      <c r="O204" s="6">
        <v>0</v>
      </c>
      <c r="P204"/>
      <c r="Q204" s="96" t="s">
        <v>193</v>
      </c>
      <c r="S204" s="96" t="s">
        <v>27</v>
      </c>
      <c r="U204" s="96" t="s">
        <v>827</v>
      </c>
      <c r="V204" s="96" t="s">
        <v>143</v>
      </c>
      <c r="W204" s="96"/>
    </row>
    <row r="205" spans="1:23" ht="43.5" x14ac:dyDescent="0.35">
      <c r="A205" s="3" t="s">
        <v>47</v>
      </c>
      <c r="B205" s="6" t="s">
        <v>355</v>
      </c>
      <c r="C205" s="6" t="s">
        <v>28</v>
      </c>
      <c r="D205" s="6" t="s">
        <v>841</v>
      </c>
      <c r="E205" s="96" t="s">
        <v>849</v>
      </c>
      <c r="G205" s="6" t="s">
        <v>27</v>
      </c>
      <c r="H205" s="6" t="s">
        <v>17</v>
      </c>
      <c r="I205" s="6">
        <v>0</v>
      </c>
      <c r="J205"/>
      <c r="K205" s="6" t="s">
        <v>27</v>
      </c>
      <c r="L205"/>
      <c r="M205" s="6" t="s">
        <v>27</v>
      </c>
      <c r="N205"/>
      <c r="O205" s="6" t="s">
        <v>27</v>
      </c>
      <c r="P205"/>
      <c r="Q205" s="96" t="s">
        <v>27</v>
      </c>
      <c r="S205" s="96" t="s">
        <v>27</v>
      </c>
      <c r="U205" s="96" t="s">
        <v>27</v>
      </c>
      <c r="V205" s="96" t="s">
        <v>27</v>
      </c>
      <c r="W205" s="96" t="s">
        <v>27</v>
      </c>
    </row>
    <row r="206" spans="1:23" x14ac:dyDescent="0.35">
      <c r="A206" s="3" t="s">
        <v>47</v>
      </c>
      <c r="B206" s="6" t="s">
        <v>355</v>
      </c>
      <c r="C206" s="6" t="s">
        <v>28</v>
      </c>
      <c r="D206" s="6" t="s">
        <v>850</v>
      </c>
      <c r="E206" s="96" t="s">
        <v>851</v>
      </c>
      <c r="G206" s="6" t="s">
        <v>27</v>
      </c>
      <c r="H206" s="6" t="s">
        <v>30</v>
      </c>
      <c r="I206" s="6">
        <v>0</v>
      </c>
      <c r="J206"/>
      <c r="K206" s="6" t="s">
        <v>27</v>
      </c>
      <c r="L206"/>
      <c r="M206" s="6" t="s">
        <v>27</v>
      </c>
      <c r="N206"/>
      <c r="O206" s="6" t="s">
        <v>27</v>
      </c>
      <c r="P206"/>
      <c r="Q206" s="96" t="s">
        <v>27</v>
      </c>
      <c r="S206" s="96" t="s">
        <v>27</v>
      </c>
      <c r="U206" s="96" t="s">
        <v>27</v>
      </c>
      <c r="V206" s="96" t="s">
        <v>27</v>
      </c>
      <c r="W206" s="96" t="s">
        <v>27</v>
      </c>
    </row>
    <row r="207" spans="1:23" x14ac:dyDescent="0.35">
      <c r="A207" s="3" t="s">
        <v>47</v>
      </c>
      <c r="B207" s="6" t="s">
        <v>355</v>
      </c>
      <c r="C207" s="6" t="s">
        <v>28</v>
      </c>
      <c r="D207" s="6" t="s">
        <v>852</v>
      </c>
      <c r="E207" s="96" t="s">
        <v>853</v>
      </c>
      <c r="G207" s="6" t="s">
        <v>27</v>
      </c>
      <c r="H207" s="6" t="s">
        <v>30</v>
      </c>
      <c r="I207" s="6">
        <v>0</v>
      </c>
      <c r="J207"/>
      <c r="K207" s="6" t="s">
        <v>27</v>
      </c>
      <c r="L207"/>
      <c r="M207" s="6" t="s">
        <v>27</v>
      </c>
      <c r="N207"/>
      <c r="O207" s="6" t="s">
        <v>27</v>
      </c>
      <c r="P207"/>
      <c r="Q207" s="96" t="s">
        <v>27</v>
      </c>
      <c r="S207" s="96" t="s">
        <v>27</v>
      </c>
      <c r="U207" s="96" t="s">
        <v>27</v>
      </c>
      <c r="V207" s="96" t="s">
        <v>27</v>
      </c>
      <c r="W207" s="96" t="s">
        <v>27</v>
      </c>
    </row>
    <row r="208" spans="1:23" ht="29" x14ac:dyDescent="0.35">
      <c r="A208" s="3" t="s">
        <v>47</v>
      </c>
      <c r="B208" s="6" t="s">
        <v>357</v>
      </c>
      <c r="C208" s="6" t="s">
        <v>40</v>
      </c>
      <c r="D208" s="6" t="s">
        <v>854</v>
      </c>
      <c r="E208" s="96" t="s">
        <v>855</v>
      </c>
      <c r="G208" s="6" t="s">
        <v>856</v>
      </c>
      <c r="H208" s="6" t="s">
        <v>17</v>
      </c>
      <c r="I208" s="6">
        <v>27180000</v>
      </c>
      <c r="J208"/>
      <c r="K208" s="6">
        <v>0</v>
      </c>
      <c r="L208"/>
      <c r="M208" s="6">
        <v>0</v>
      </c>
      <c r="N208"/>
      <c r="O208" s="6">
        <v>0</v>
      </c>
      <c r="P208"/>
      <c r="Q208" s="96" t="s">
        <v>27</v>
      </c>
      <c r="S208" s="96" t="s">
        <v>27</v>
      </c>
      <c r="U208" s="96" t="s">
        <v>457</v>
      </c>
      <c r="V208" s="96" t="s">
        <v>194</v>
      </c>
      <c r="W208" s="96"/>
    </row>
    <row r="209" spans="1:23" ht="58" x14ac:dyDescent="0.35">
      <c r="A209" s="3" t="s">
        <v>41</v>
      </c>
      <c r="B209" s="6" t="s">
        <v>357</v>
      </c>
      <c r="C209" s="6" t="s">
        <v>40</v>
      </c>
      <c r="D209" s="6" t="s">
        <v>857</v>
      </c>
      <c r="E209" s="96" t="s">
        <v>858</v>
      </c>
      <c r="F209" s="7" t="s">
        <v>859</v>
      </c>
      <c r="G209" s="6" t="s">
        <v>856</v>
      </c>
      <c r="H209" s="6" t="s">
        <v>17</v>
      </c>
      <c r="I209" s="6">
        <v>5700000</v>
      </c>
      <c r="J209"/>
      <c r="K209" s="6">
        <v>0</v>
      </c>
      <c r="L209"/>
      <c r="M209" s="6">
        <v>0</v>
      </c>
      <c r="N209"/>
      <c r="O209" s="6">
        <v>0</v>
      </c>
      <c r="P209"/>
      <c r="Q209" s="96" t="s">
        <v>27</v>
      </c>
      <c r="S209" s="96" t="s">
        <v>27</v>
      </c>
      <c r="U209" s="96" t="s">
        <v>457</v>
      </c>
      <c r="V209" s="96" t="s">
        <v>192</v>
      </c>
      <c r="W209" s="96"/>
    </row>
    <row r="210" spans="1:23" x14ac:dyDescent="0.35">
      <c r="A210" s="3" t="s">
        <v>47</v>
      </c>
      <c r="B210" s="6" t="s">
        <v>357</v>
      </c>
      <c r="C210" s="6" t="s">
        <v>28</v>
      </c>
      <c r="D210" s="6" t="s">
        <v>856</v>
      </c>
      <c r="E210" s="96" t="s">
        <v>860</v>
      </c>
      <c r="G210" s="6" t="s">
        <v>27</v>
      </c>
      <c r="H210" s="6" t="s">
        <v>17</v>
      </c>
      <c r="I210" s="6">
        <v>0</v>
      </c>
      <c r="J210"/>
      <c r="K210" s="6" t="s">
        <v>27</v>
      </c>
      <c r="L210"/>
      <c r="M210" s="6" t="s">
        <v>27</v>
      </c>
      <c r="N210"/>
      <c r="O210" s="6" t="s">
        <v>27</v>
      </c>
      <c r="P210"/>
      <c r="Q210" s="96" t="s">
        <v>27</v>
      </c>
      <c r="S210" s="96" t="s">
        <v>27</v>
      </c>
      <c r="U210" s="96" t="s">
        <v>27</v>
      </c>
      <c r="V210" s="96" t="s">
        <v>27</v>
      </c>
      <c r="W210" s="96" t="s">
        <v>27</v>
      </c>
    </row>
    <row r="211" spans="1:23" ht="72.5" x14ac:dyDescent="0.35">
      <c r="A211" s="3" t="s">
        <v>47</v>
      </c>
      <c r="B211" s="6" t="s">
        <v>357</v>
      </c>
      <c r="C211" s="6" t="s">
        <v>40</v>
      </c>
      <c r="D211" s="6" t="s">
        <v>861</v>
      </c>
      <c r="E211" s="96" t="s">
        <v>862</v>
      </c>
      <c r="G211" s="6" t="s">
        <v>863</v>
      </c>
      <c r="H211" s="6" t="s">
        <v>30</v>
      </c>
      <c r="I211" s="6">
        <v>39280000</v>
      </c>
      <c r="J211"/>
      <c r="K211" s="6">
        <v>1</v>
      </c>
      <c r="L211"/>
      <c r="M211" s="6">
        <v>0.4</v>
      </c>
      <c r="N211"/>
      <c r="O211" s="6">
        <v>0</v>
      </c>
      <c r="P211"/>
      <c r="Q211" s="96" t="s">
        <v>156</v>
      </c>
      <c r="S211" s="96" t="s">
        <v>27</v>
      </c>
      <c r="U211" s="96" t="s">
        <v>457</v>
      </c>
      <c r="V211" s="96" t="s">
        <v>192</v>
      </c>
      <c r="W211" s="96"/>
    </row>
    <row r="212" spans="1:23" ht="87" x14ac:dyDescent="0.35">
      <c r="A212" s="3" t="s">
        <v>47</v>
      </c>
      <c r="B212" s="6" t="s">
        <v>357</v>
      </c>
      <c r="C212" s="6" t="s">
        <v>40</v>
      </c>
      <c r="D212" s="6" t="s">
        <v>864</v>
      </c>
      <c r="E212" s="96" t="s">
        <v>865</v>
      </c>
      <c r="G212" s="6" t="s">
        <v>863</v>
      </c>
      <c r="H212" s="6" t="s">
        <v>30</v>
      </c>
      <c r="I212" s="6">
        <v>102300000</v>
      </c>
      <c r="J212"/>
      <c r="K212" s="6">
        <v>0</v>
      </c>
      <c r="L212"/>
      <c r="M212" s="6">
        <v>0</v>
      </c>
      <c r="N212"/>
      <c r="O212" s="6">
        <v>0</v>
      </c>
      <c r="P212"/>
      <c r="Q212" s="96" t="s">
        <v>27</v>
      </c>
      <c r="S212" s="96" t="s">
        <v>27</v>
      </c>
      <c r="U212" s="96" t="s">
        <v>457</v>
      </c>
      <c r="V212" s="96" t="s">
        <v>192</v>
      </c>
      <c r="W212" s="96" t="s">
        <v>842</v>
      </c>
    </row>
    <row r="213" spans="1:23" ht="72.5" x14ac:dyDescent="0.35">
      <c r="A213" s="3" t="s">
        <v>41</v>
      </c>
      <c r="B213" s="6" t="s">
        <v>357</v>
      </c>
      <c r="C213" s="6" t="s">
        <v>28</v>
      </c>
      <c r="D213" s="6" t="s">
        <v>863</v>
      </c>
      <c r="E213" s="96" t="s">
        <v>866</v>
      </c>
      <c r="G213" s="6" t="s">
        <v>27</v>
      </c>
      <c r="H213" s="6" t="s">
        <v>30</v>
      </c>
      <c r="I213" s="6">
        <v>0</v>
      </c>
      <c r="J213"/>
      <c r="K213" s="6" t="s">
        <v>27</v>
      </c>
      <c r="L213"/>
      <c r="M213" s="6" t="s">
        <v>27</v>
      </c>
      <c r="N213"/>
      <c r="O213" s="6" t="s">
        <v>27</v>
      </c>
      <c r="P213"/>
      <c r="Q213" s="96" t="s">
        <v>27</v>
      </c>
      <c r="S213" s="96" t="s">
        <v>27</v>
      </c>
      <c r="U213" s="96" t="s">
        <v>27</v>
      </c>
      <c r="V213" s="96" t="s">
        <v>27</v>
      </c>
      <c r="W213" s="96" t="s">
        <v>27</v>
      </c>
    </row>
    <row r="214" spans="1:23" ht="58" x14ac:dyDescent="0.35">
      <c r="A214" s="3" t="s">
        <v>47</v>
      </c>
      <c r="B214" s="6" t="s">
        <v>357</v>
      </c>
      <c r="C214" s="6" t="s">
        <v>28</v>
      </c>
      <c r="D214" s="6" t="s">
        <v>867</v>
      </c>
      <c r="E214" s="96" t="s">
        <v>868</v>
      </c>
      <c r="G214" s="6" t="s">
        <v>27</v>
      </c>
      <c r="H214" s="6" t="s">
        <v>30</v>
      </c>
      <c r="I214" s="6">
        <v>22550000</v>
      </c>
      <c r="J214"/>
      <c r="K214" s="6">
        <v>0</v>
      </c>
      <c r="L214"/>
      <c r="M214" s="6">
        <v>0</v>
      </c>
      <c r="N214"/>
      <c r="O214" s="6">
        <v>0</v>
      </c>
      <c r="P214"/>
      <c r="Q214" s="96" t="s">
        <v>27</v>
      </c>
      <c r="S214" s="96" t="s">
        <v>27</v>
      </c>
      <c r="U214" s="96" t="s">
        <v>457</v>
      </c>
      <c r="V214" s="96" t="s">
        <v>192</v>
      </c>
      <c r="W214" s="96"/>
    </row>
    <row r="215" spans="1:23" ht="43.5" x14ac:dyDescent="0.35">
      <c r="A215" s="3" t="s">
        <v>47</v>
      </c>
      <c r="B215" s="6" t="s">
        <v>357</v>
      </c>
      <c r="C215" s="6" t="s">
        <v>28</v>
      </c>
      <c r="D215" s="6" t="s">
        <v>869</v>
      </c>
      <c r="E215" s="96" t="s">
        <v>870</v>
      </c>
      <c r="G215" s="6" t="s">
        <v>27</v>
      </c>
      <c r="H215" s="6" t="s">
        <v>30</v>
      </c>
      <c r="I215" s="6">
        <v>0</v>
      </c>
      <c r="J215"/>
      <c r="K215" s="6" t="s">
        <v>27</v>
      </c>
      <c r="L215"/>
      <c r="M215" s="6" t="s">
        <v>27</v>
      </c>
      <c r="N215"/>
      <c r="O215" s="6" t="s">
        <v>27</v>
      </c>
      <c r="P215"/>
      <c r="Q215" s="96" t="s">
        <v>27</v>
      </c>
      <c r="S215" s="96" t="s">
        <v>27</v>
      </c>
      <c r="U215" s="96" t="s">
        <v>27</v>
      </c>
      <c r="V215" s="96" t="s">
        <v>27</v>
      </c>
      <c r="W215" s="96" t="s">
        <v>27</v>
      </c>
    </row>
    <row r="216" spans="1:23" ht="29" x14ac:dyDescent="0.35">
      <c r="A216" s="3" t="s">
        <v>47</v>
      </c>
      <c r="B216" s="6" t="s">
        <v>357</v>
      </c>
      <c r="C216" s="6" t="s">
        <v>28</v>
      </c>
      <c r="D216" s="6" t="s">
        <v>871</v>
      </c>
      <c r="E216" s="96" t="s">
        <v>872</v>
      </c>
      <c r="G216" s="6" t="s">
        <v>27</v>
      </c>
      <c r="H216" s="6" t="s">
        <v>30</v>
      </c>
      <c r="I216" s="6">
        <v>0</v>
      </c>
      <c r="J216"/>
      <c r="K216" s="6" t="s">
        <v>27</v>
      </c>
      <c r="L216"/>
      <c r="M216" s="6" t="s">
        <v>27</v>
      </c>
      <c r="N216"/>
      <c r="O216" s="6" t="s">
        <v>27</v>
      </c>
      <c r="P216"/>
      <c r="Q216" s="96" t="s">
        <v>27</v>
      </c>
      <c r="S216" s="96" t="s">
        <v>27</v>
      </c>
      <c r="U216" s="96" t="s">
        <v>27</v>
      </c>
      <c r="V216" s="96" t="s">
        <v>27</v>
      </c>
      <c r="W216" s="96" t="s">
        <v>27</v>
      </c>
    </row>
    <row r="217" spans="1:23" x14ac:dyDescent="0.35">
      <c r="A217" s="3" t="s">
        <v>47</v>
      </c>
      <c r="B217" s="6" t="s">
        <v>357</v>
      </c>
      <c r="C217" s="6" t="s">
        <v>28</v>
      </c>
      <c r="D217" s="6" t="s">
        <v>873</v>
      </c>
      <c r="E217" s="96" t="s">
        <v>874</v>
      </c>
      <c r="G217" s="6" t="s">
        <v>27</v>
      </c>
      <c r="H217" s="6" t="s">
        <v>30</v>
      </c>
      <c r="I217" s="6">
        <v>0</v>
      </c>
      <c r="J217"/>
      <c r="K217" s="6" t="s">
        <v>27</v>
      </c>
      <c r="L217"/>
      <c r="M217" s="6" t="s">
        <v>27</v>
      </c>
      <c r="N217"/>
      <c r="O217" s="6" t="s">
        <v>27</v>
      </c>
      <c r="P217"/>
      <c r="Q217" s="96" t="s">
        <v>27</v>
      </c>
      <c r="S217" s="96" t="s">
        <v>27</v>
      </c>
      <c r="U217" s="96" t="s">
        <v>27</v>
      </c>
      <c r="V217" s="96" t="s">
        <v>27</v>
      </c>
      <c r="W217" s="96" t="s">
        <v>27</v>
      </c>
    </row>
    <row r="218" spans="1:23" ht="43.5" x14ac:dyDescent="0.35">
      <c r="A218" s="3" t="s">
        <v>47</v>
      </c>
      <c r="B218" s="6" t="s">
        <v>357</v>
      </c>
      <c r="C218" s="6" t="s">
        <v>28</v>
      </c>
      <c r="D218" s="6" t="s">
        <v>875</v>
      </c>
      <c r="E218" s="96" t="s">
        <v>876</v>
      </c>
      <c r="G218" s="6" t="s">
        <v>27</v>
      </c>
      <c r="H218" s="6" t="s">
        <v>30</v>
      </c>
      <c r="I218" s="6">
        <v>13040000</v>
      </c>
      <c r="J218"/>
      <c r="K218" s="6">
        <v>0</v>
      </c>
      <c r="L218"/>
      <c r="M218" s="6">
        <v>0</v>
      </c>
      <c r="N218"/>
      <c r="O218" s="6">
        <v>0</v>
      </c>
      <c r="P218"/>
      <c r="Q218" s="96" t="s">
        <v>27</v>
      </c>
      <c r="S218" s="96" t="s">
        <v>27</v>
      </c>
      <c r="U218" s="96" t="s">
        <v>457</v>
      </c>
      <c r="V218" s="96" t="s">
        <v>194</v>
      </c>
      <c r="W218" s="96"/>
    </row>
    <row r="219" spans="1:23" ht="58" x14ac:dyDescent="0.35">
      <c r="A219" s="3" t="s">
        <v>41</v>
      </c>
      <c r="B219" s="6" t="s">
        <v>359</v>
      </c>
      <c r="C219" s="6" t="s">
        <v>40</v>
      </c>
      <c r="D219" s="6" t="s">
        <v>877</v>
      </c>
      <c r="E219" s="96" t="s">
        <v>878</v>
      </c>
      <c r="G219" s="6" t="s">
        <v>879</v>
      </c>
      <c r="H219" s="6" t="s">
        <v>17</v>
      </c>
      <c r="I219" s="6">
        <v>187180000</v>
      </c>
      <c r="J219"/>
      <c r="K219" s="6">
        <v>0</v>
      </c>
      <c r="L219"/>
      <c r="M219" s="6">
        <v>0</v>
      </c>
      <c r="N219"/>
      <c r="O219" s="6">
        <v>1</v>
      </c>
      <c r="P219"/>
      <c r="Q219" s="96" t="s">
        <v>27</v>
      </c>
      <c r="S219" s="96" t="s">
        <v>67</v>
      </c>
      <c r="U219" s="96" t="s">
        <v>457</v>
      </c>
      <c r="V219" s="96" t="s">
        <v>192</v>
      </c>
      <c r="W219" s="96" t="s">
        <v>458</v>
      </c>
    </row>
    <row r="220" spans="1:23" ht="87" x14ac:dyDescent="0.35">
      <c r="A220" s="3" t="s">
        <v>41</v>
      </c>
      <c r="B220" s="6" t="s">
        <v>359</v>
      </c>
      <c r="C220" s="6" t="s">
        <v>40</v>
      </c>
      <c r="D220" s="6" t="s">
        <v>880</v>
      </c>
      <c r="E220" s="96" t="s">
        <v>881</v>
      </c>
      <c r="F220" s="7" t="s">
        <v>882</v>
      </c>
      <c r="G220" s="6" t="s">
        <v>879</v>
      </c>
      <c r="H220" s="6" t="s">
        <v>17</v>
      </c>
      <c r="I220" s="6">
        <v>5110000</v>
      </c>
      <c r="J220">
        <v>0</v>
      </c>
      <c r="K220" s="6">
        <v>0</v>
      </c>
      <c r="L220"/>
      <c r="M220" s="6">
        <v>0</v>
      </c>
      <c r="N220"/>
      <c r="O220" s="6">
        <v>1</v>
      </c>
      <c r="P220"/>
      <c r="Q220" s="96" t="s">
        <v>27</v>
      </c>
      <c r="S220" s="96" t="s">
        <v>67</v>
      </c>
      <c r="U220" s="96" t="s">
        <v>457</v>
      </c>
      <c r="V220" s="96" t="s">
        <v>192</v>
      </c>
      <c r="W220" s="96" t="s">
        <v>883</v>
      </c>
    </row>
    <row r="221" spans="1:23" x14ac:dyDescent="0.35">
      <c r="A221" s="3" t="s">
        <v>41</v>
      </c>
      <c r="B221" s="6" t="s">
        <v>359</v>
      </c>
      <c r="C221" s="6" t="s">
        <v>28</v>
      </c>
      <c r="D221" s="6" t="s">
        <v>879</v>
      </c>
      <c r="E221" s="96" t="s">
        <v>884</v>
      </c>
      <c r="G221" s="6" t="s">
        <v>27</v>
      </c>
      <c r="H221" s="6" t="s">
        <v>17</v>
      </c>
      <c r="I221" s="6">
        <v>0</v>
      </c>
      <c r="J221"/>
      <c r="K221" s="6" t="s">
        <v>27</v>
      </c>
      <c r="L221"/>
      <c r="M221" s="6" t="s">
        <v>27</v>
      </c>
      <c r="N221"/>
      <c r="O221" s="6" t="s">
        <v>27</v>
      </c>
      <c r="P221"/>
      <c r="Q221" s="96" t="s">
        <v>27</v>
      </c>
      <c r="S221" s="96" t="s">
        <v>27</v>
      </c>
      <c r="U221" s="96" t="s">
        <v>27</v>
      </c>
      <c r="V221" s="96" t="s">
        <v>27</v>
      </c>
      <c r="W221" s="96" t="s">
        <v>27</v>
      </c>
    </row>
    <row r="222" spans="1:23" ht="58" x14ac:dyDescent="0.35">
      <c r="A222" s="3" t="s">
        <v>41</v>
      </c>
      <c r="B222" s="6" t="s">
        <v>359</v>
      </c>
      <c r="C222" s="6" t="s">
        <v>40</v>
      </c>
      <c r="D222" s="6" t="s">
        <v>885</v>
      </c>
      <c r="E222" s="96" t="s">
        <v>886</v>
      </c>
      <c r="G222" s="6" t="s">
        <v>887</v>
      </c>
      <c r="H222" s="6" t="s">
        <v>17</v>
      </c>
      <c r="I222" s="4">
        <v>123260000</v>
      </c>
      <c r="J222" s="121">
        <v>106948205.865612</v>
      </c>
      <c r="K222" s="5">
        <v>1</v>
      </c>
      <c r="M222" s="5">
        <v>0.4</v>
      </c>
      <c r="O222" s="5">
        <v>0</v>
      </c>
      <c r="Q222" s="96" t="s">
        <v>156</v>
      </c>
      <c r="S222" s="96" t="s">
        <v>27</v>
      </c>
      <c r="U222" s="96" t="s">
        <v>457</v>
      </c>
      <c r="V222" s="96" t="s">
        <v>192</v>
      </c>
      <c r="W222" s="96" t="s">
        <v>458</v>
      </c>
    </row>
    <row r="223" spans="1:23" ht="87" x14ac:dyDescent="0.35">
      <c r="A223" s="3" t="s">
        <v>41</v>
      </c>
      <c r="B223" s="6" t="s">
        <v>359</v>
      </c>
      <c r="C223" s="6" t="s">
        <v>40</v>
      </c>
      <c r="D223" s="6" t="s">
        <v>888</v>
      </c>
      <c r="E223" s="96" t="s">
        <v>889</v>
      </c>
      <c r="F223" s="7" t="s">
        <v>890</v>
      </c>
      <c r="G223" s="6" t="s">
        <v>887</v>
      </c>
      <c r="H223" s="6" t="s">
        <v>17</v>
      </c>
      <c r="I223" s="4">
        <v>330000</v>
      </c>
      <c r="J223" s="1">
        <v>0</v>
      </c>
      <c r="K223" s="5">
        <v>1</v>
      </c>
      <c r="L223" s="2">
        <v>0</v>
      </c>
      <c r="M223" s="5">
        <v>0.4</v>
      </c>
      <c r="N223" s="2">
        <v>0</v>
      </c>
      <c r="O223" s="5">
        <v>0</v>
      </c>
      <c r="Q223" s="96" t="s">
        <v>156</v>
      </c>
      <c r="R223" t="s">
        <v>27</v>
      </c>
      <c r="S223" s="96" t="s">
        <v>27</v>
      </c>
      <c r="U223" s="96" t="s">
        <v>457</v>
      </c>
      <c r="V223" s="96" t="s">
        <v>192</v>
      </c>
      <c r="W223" s="96" t="s">
        <v>458</v>
      </c>
    </row>
    <row r="224" spans="1:23" ht="101.5" x14ac:dyDescent="0.35">
      <c r="A224" s="3" t="s">
        <v>41</v>
      </c>
      <c r="B224" s="6" t="s">
        <v>359</v>
      </c>
      <c r="C224" s="6" t="s">
        <v>40</v>
      </c>
      <c r="D224" s="6" t="s">
        <v>891</v>
      </c>
      <c r="E224" s="96" t="s">
        <v>892</v>
      </c>
      <c r="F224" s="7" t="s">
        <v>893</v>
      </c>
      <c r="G224" s="6" t="s">
        <v>887</v>
      </c>
      <c r="H224" s="6" t="s">
        <v>17</v>
      </c>
      <c r="I224" s="4">
        <v>2930000</v>
      </c>
      <c r="J224" s="1">
        <v>8386440</v>
      </c>
      <c r="K224" s="5">
        <v>0</v>
      </c>
      <c r="M224" s="5">
        <v>0</v>
      </c>
      <c r="O224" s="5">
        <v>0</v>
      </c>
      <c r="P224" s="2">
        <v>1</v>
      </c>
      <c r="Q224" s="96" t="s">
        <v>27</v>
      </c>
      <c r="S224" s="96" t="s">
        <v>27</v>
      </c>
      <c r="U224" s="96" t="s">
        <v>457</v>
      </c>
      <c r="V224" s="96" t="s">
        <v>192</v>
      </c>
      <c r="W224" s="96" t="s">
        <v>883</v>
      </c>
    </row>
    <row r="225" spans="1:23" x14ac:dyDescent="0.35">
      <c r="A225" s="3" t="s">
        <v>41</v>
      </c>
      <c r="B225" s="6" t="s">
        <v>359</v>
      </c>
      <c r="C225" s="6" t="s">
        <v>28</v>
      </c>
      <c r="D225" s="6" t="s">
        <v>887</v>
      </c>
      <c r="E225" s="96" t="s">
        <v>894</v>
      </c>
      <c r="G225" s="6" t="s">
        <v>27</v>
      </c>
      <c r="H225" s="6" t="s">
        <v>17</v>
      </c>
      <c r="I225" s="4">
        <v>0</v>
      </c>
      <c r="K225" s="5" t="s">
        <v>27</v>
      </c>
      <c r="M225" s="5" t="s">
        <v>27</v>
      </c>
      <c r="O225" s="5" t="s">
        <v>27</v>
      </c>
      <c r="Q225" s="96" t="s">
        <v>27</v>
      </c>
      <c r="S225" s="96" t="s">
        <v>27</v>
      </c>
      <c r="U225" s="96" t="s">
        <v>27</v>
      </c>
      <c r="V225" s="96" t="s">
        <v>27</v>
      </c>
      <c r="W225" s="96" t="s">
        <v>27</v>
      </c>
    </row>
    <row r="226" spans="1:23" ht="58" x14ac:dyDescent="0.35">
      <c r="A226" s="3" t="s">
        <v>47</v>
      </c>
      <c r="B226" s="6" t="s">
        <v>359</v>
      </c>
      <c r="C226" s="6" t="s">
        <v>40</v>
      </c>
      <c r="D226" s="6" t="s">
        <v>895</v>
      </c>
      <c r="E226" s="96" t="s">
        <v>896</v>
      </c>
      <c r="G226" s="6" t="s">
        <v>897</v>
      </c>
      <c r="H226" s="6" t="s">
        <v>30</v>
      </c>
      <c r="I226" s="6">
        <v>80170000</v>
      </c>
      <c r="J226"/>
      <c r="K226" s="6">
        <v>0</v>
      </c>
      <c r="L226"/>
      <c r="M226" s="6">
        <v>0</v>
      </c>
      <c r="N226"/>
      <c r="O226" s="6">
        <v>0</v>
      </c>
      <c r="P226"/>
      <c r="Q226" s="96" t="s">
        <v>27</v>
      </c>
      <c r="S226" s="96" t="s">
        <v>27</v>
      </c>
      <c r="U226" s="96" t="s">
        <v>457</v>
      </c>
      <c r="V226" s="96" t="s">
        <v>192</v>
      </c>
      <c r="W226" s="96" t="s">
        <v>883</v>
      </c>
    </row>
    <row r="227" spans="1:23" ht="58" x14ac:dyDescent="0.35">
      <c r="A227" s="3" t="s">
        <v>47</v>
      </c>
      <c r="B227" s="6" t="s">
        <v>359</v>
      </c>
      <c r="C227" s="6" t="s">
        <v>40</v>
      </c>
      <c r="D227" s="6" t="s">
        <v>898</v>
      </c>
      <c r="E227" s="96" t="s">
        <v>899</v>
      </c>
      <c r="G227" s="6" t="s">
        <v>897</v>
      </c>
      <c r="H227" s="6" t="s">
        <v>30</v>
      </c>
      <c r="I227" s="6">
        <v>19550000</v>
      </c>
      <c r="J227"/>
      <c r="K227" s="6">
        <v>0</v>
      </c>
      <c r="L227"/>
      <c r="M227" s="6">
        <v>0</v>
      </c>
      <c r="N227"/>
      <c r="O227" s="6">
        <v>1</v>
      </c>
      <c r="P227"/>
      <c r="Q227" s="96" t="s">
        <v>27</v>
      </c>
      <c r="S227" s="96" t="s">
        <v>67</v>
      </c>
      <c r="U227" s="96" t="s">
        <v>457</v>
      </c>
      <c r="V227" s="96" t="s">
        <v>192</v>
      </c>
      <c r="W227" s="96" t="s">
        <v>458</v>
      </c>
    </row>
    <row r="228" spans="1:23" ht="29" x14ac:dyDescent="0.35">
      <c r="A228" s="3" t="s">
        <v>41</v>
      </c>
      <c r="B228" s="6" t="s">
        <v>359</v>
      </c>
      <c r="C228" s="6" t="s">
        <v>28</v>
      </c>
      <c r="D228" s="6" t="s">
        <v>897</v>
      </c>
      <c r="E228" s="96" t="s">
        <v>900</v>
      </c>
      <c r="G228" s="6" t="s">
        <v>27</v>
      </c>
      <c r="H228" s="6" t="s">
        <v>30</v>
      </c>
      <c r="I228" s="6">
        <v>0</v>
      </c>
      <c r="J228"/>
      <c r="K228" s="6" t="s">
        <v>27</v>
      </c>
      <c r="L228"/>
      <c r="M228" s="6" t="s">
        <v>27</v>
      </c>
      <c r="N228"/>
      <c r="O228" s="6" t="s">
        <v>27</v>
      </c>
      <c r="P228"/>
      <c r="Q228" s="96" t="s">
        <v>27</v>
      </c>
      <c r="S228" s="96" t="s">
        <v>27</v>
      </c>
      <c r="U228" s="96" t="s">
        <v>27</v>
      </c>
      <c r="V228" s="96" t="s">
        <v>27</v>
      </c>
      <c r="W228" s="96" t="s">
        <v>27</v>
      </c>
    </row>
    <row r="229" spans="1:23" ht="58" x14ac:dyDescent="0.35">
      <c r="A229" s="3" t="s">
        <v>41</v>
      </c>
      <c r="B229" s="6" t="s">
        <v>359</v>
      </c>
      <c r="C229" s="6" t="s">
        <v>40</v>
      </c>
      <c r="D229" s="6" t="s">
        <v>901</v>
      </c>
      <c r="E229" s="96" t="s">
        <v>902</v>
      </c>
      <c r="G229" s="6" t="s">
        <v>903</v>
      </c>
      <c r="H229" s="6" t="s">
        <v>30</v>
      </c>
      <c r="I229" s="6">
        <v>33640000</v>
      </c>
      <c r="J229">
        <v>29651415</v>
      </c>
      <c r="K229" s="6">
        <v>0</v>
      </c>
      <c r="L229"/>
      <c r="M229" s="6">
        <v>0</v>
      </c>
      <c r="N229"/>
      <c r="O229" s="6">
        <v>0</v>
      </c>
      <c r="P229"/>
      <c r="Q229" s="96" t="s">
        <v>27</v>
      </c>
      <c r="S229" s="96" t="s">
        <v>27</v>
      </c>
      <c r="U229" s="96" t="s">
        <v>457</v>
      </c>
      <c r="V229" s="96" t="s">
        <v>206</v>
      </c>
      <c r="W229" s="96" t="s">
        <v>458</v>
      </c>
    </row>
    <row r="230" spans="1:23" ht="29" x14ac:dyDescent="0.35">
      <c r="A230" s="3" t="s">
        <v>47</v>
      </c>
      <c r="B230" s="6" t="s">
        <v>359</v>
      </c>
      <c r="C230" s="6" t="s">
        <v>40</v>
      </c>
      <c r="D230" s="6" t="s">
        <v>904</v>
      </c>
      <c r="E230" s="96" t="s">
        <v>905</v>
      </c>
      <c r="G230" s="6" t="s">
        <v>903</v>
      </c>
      <c r="H230" s="6" t="s">
        <v>30</v>
      </c>
      <c r="I230" s="6">
        <v>16739999</v>
      </c>
      <c r="J230">
        <v>16741683</v>
      </c>
      <c r="K230" s="6">
        <v>0</v>
      </c>
      <c r="L230"/>
      <c r="M230" s="6">
        <v>0</v>
      </c>
      <c r="N230"/>
      <c r="O230" s="6">
        <v>1</v>
      </c>
      <c r="P230"/>
      <c r="Q230" s="96" t="s">
        <v>27</v>
      </c>
      <c r="S230" s="96" t="s">
        <v>79</v>
      </c>
      <c r="U230" s="96" t="s">
        <v>457</v>
      </c>
      <c r="V230" s="96" t="s">
        <v>206</v>
      </c>
      <c r="W230" s="96" t="s">
        <v>458</v>
      </c>
    </row>
    <row r="231" spans="1:23" ht="29" x14ac:dyDescent="0.35">
      <c r="A231" s="3" t="s">
        <v>41</v>
      </c>
      <c r="B231" s="6" t="s">
        <v>359</v>
      </c>
      <c r="C231" s="6" t="s">
        <v>28</v>
      </c>
      <c r="D231" s="6" t="s">
        <v>903</v>
      </c>
      <c r="E231" s="96" t="s">
        <v>906</v>
      </c>
      <c r="G231" s="6" t="s">
        <v>27</v>
      </c>
      <c r="H231" s="6" t="s">
        <v>30</v>
      </c>
      <c r="I231" s="6">
        <v>0</v>
      </c>
      <c r="J231"/>
      <c r="K231" s="6" t="s">
        <v>27</v>
      </c>
      <c r="L231"/>
      <c r="M231" s="6" t="s">
        <v>27</v>
      </c>
      <c r="N231"/>
      <c r="O231" s="6" t="s">
        <v>27</v>
      </c>
      <c r="P231"/>
      <c r="Q231" s="96" t="s">
        <v>27</v>
      </c>
      <c r="S231" s="96" t="s">
        <v>27</v>
      </c>
      <c r="U231" s="96" t="s">
        <v>27</v>
      </c>
      <c r="V231" s="96" t="s">
        <v>27</v>
      </c>
      <c r="W231" s="96" t="s">
        <v>27</v>
      </c>
    </row>
    <row r="232" spans="1:23" ht="58" x14ac:dyDescent="0.35">
      <c r="A232" s="3" t="s">
        <v>41</v>
      </c>
      <c r="B232" s="6" t="s">
        <v>361</v>
      </c>
      <c r="C232" s="6" t="s">
        <v>40</v>
      </c>
      <c r="D232" s="6" t="s">
        <v>907</v>
      </c>
      <c r="E232" s="96" t="s">
        <v>908</v>
      </c>
      <c r="G232" s="6" t="s">
        <v>909</v>
      </c>
      <c r="H232" s="6" t="s">
        <v>17</v>
      </c>
      <c r="I232" s="4">
        <v>140920000</v>
      </c>
      <c r="J232" s="122">
        <v>100518808</v>
      </c>
      <c r="K232" s="5">
        <v>0</v>
      </c>
      <c r="M232" s="5">
        <v>0</v>
      </c>
      <c r="O232" s="5">
        <v>0</v>
      </c>
      <c r="Q232" s="96" t="s">
        <v>27</v>
      </c>
      <c r="S232" s="96" t="s">
        <v>27</v>
      </c>
      <c r="U232" s="96" t="s">
        <v>457</v>
      </c>
      <c r="V232" s="96" t="s">
        <v>198</v>
      </c>
      <c r="W232" s="96" t="s">
        <v>458</v>
      </c>
    </row>
    <row r="233" spans="1:23" ht="43.5" x14ac:dyDescent="0.35">
      <c r="A233" s="3" t="s">
        <v>41</v>
      </c>
      <c r="B233" s="6" t="s">
        <v>361</v>
      </c>
      <c r="C233" s="6" t="s">
        <v>40</v>
      </c>
      <c r="D233" s="6" t="s">
        <v>910</v>
      </c>
      <c r="E233" s="96" t="s">
        <v>911</v>
      </c>
      <c r="G233" s="6" t="s">
        <v>909</v>
      </c>
      <c r="H233" s="6" t="s">
        <v>17</v>
      </c>
      <c r="I233" s="4">
        <v>62960000</v>
      </c>
      <c r="J233" s="122">
        <v>44529411</v>
      </c>
      <c r="K233" s="5">
        <v>1</v>
      </c>
      <c r="M233" s="5">
        <v>0.4</v>
      </c>
      <c r="O233" s="5">
        <v>0</v>
      </c>
      <c r="Q233" s="96" t="s">
        <v>156</v>
      </c>
      <c r="S233" s="96" t="s">
        <v>27</v>
      </c>
      <c r="U233" s="96" t="s">
        <v>457</v>
      </c>
      <c r="V233" s="96" t="s">
        <v>198</v>
      </c>
      <c r="W233" s="96" t="s">
        <v>458</v>
      </c>
    </row>
    <row r="234" spans="1:23" ht="29" x14ac:dyDescent="0.35">
      <c r="A234" s="3" t="s">
        <v>47</v>
      </c>
      <c r="B234" s="6" t="s">
        <v>361</v>
      </c>
      <c r="C234" s="6" t="s">
        <v>28</v>
      </c>
      <c r="D234" s="6" t="s">
        <v>909</v>
      </c>
      <c r="E234" s="96" t="s">
        <v>912</v>
      </c>
      <c r="G234" s="6" t="s">
        <v>27</v>
      </c>
      <c r="H234" s="6" t="s">
        <v>17</v>
      </c>
      <c r="I234" s="4">
        <v>0</v>
      </c>
      <c r="K234" s="5" t="s">
        <v>27</v>
      </c>
      <c r="M234" s="5" t="s">
        <v>27</v>
      </c>
      <c r="O234" s="5" t="s">
        <v>27</v>
      </c>
      <c r="Q234" s="96" t="s">
        <v>27</v>
      </c>
      <c r="S234" s="96" t="s">
        <v>27</v>
      </c>
      <c r="U234" s="96" t="s">
        <v>27</v>
      </c>
      <c r="V234" s="96" t="s">
        <v>27</v>
      </c>
      <c r="W234" s="96" t="s">
        <v>27</v>
      </c>
    </row>
    <row r="235" spans="1:23" ht="29" x14ac:dyDescent="0.35">
      <c r="A235" s="3" t="s">
        <v>41</v>
      </c>
      <c r="B235" s="6" t="s">
        <v>361</v>
      </c>
      <c r="C235" s="6" t="s">
        <v>28</v>
      </c>
      <c r="D235" s="6" t="s">
        <v>913</v>
      </c>
      <c r="E235" s="96" t="s">
        <v>914</v>
      </c>
      <c r="G235" s="6" t="s">
        <v>27</v>
      </c>
      <c r="H235" s="6" t="s">
        <v>30</v>
      </c>
      <c r="I235" s="4">
        <v>0</v>
      </c>
      <c r="K235" s="5" t="s">
        <v>27</v>
      </c>
      <c r="M235" s="5" t="s">
        <v>27</v>
      </c>
      <c r="O235" s="5" t="s">
        <v>27</v>
      </c>
      <c r="Q235" s="96" t="s">
        <v>27</v>
      </c>
      <c r="S235" s="96" t="s">
        <v>27</v>
      </c>
      <c r="U235" s="96" t="s">
        <v>27</v>
      </c>
      <c r="V235" s="96" t="s">
        <v>27</v>
      </c>
      <c r="W235" s="96" t="s">
        <v>27</v>
      </c>
    </row>
    <row r="236" spans="1:23" ht="29" x14ac:dyDescent="0.35">
      <c r="A236" s="3" t="s">
        <v>47</v>
      </c>
      <c r="B236" s="6" t="s">
        <v>361</v>
      </c>
      <c r="C236" s="6" t="s">
        <v>40</v>
      </c>
      <c r="D236" s="6" t="s">
        <v>915</v>
      </c>
      <c r="E236" s="96" t="s">
        <v>916</v>
      </c>
      <c r="G236" s="6" t="s">
        <v>917</v>
      </c>
      <c r="H236" s="6" t="s">
        <v>30</v>
      </c>
      <c r="I236" s="4">
        <v>6730000</v>
      </c>
      <c r="K236" s="5">
        <v>0</v>
      </c>
      <c r="M236" s="5">
        <v>0</v>
      </c>
      <c r="O236" s="5">
        <v>1</v>
      </c>
      <c r="Q236" s="96" t="s">
        <v>27</v>
      </c>
      <c r="S236" s="96" t="s">
        <v>82</v>
      </c>
      <c r="U236" s="96" t="s">
        <v>457</v>
      </c>
      <c r="V236" s="96" t="s">
        <v>198</v>
      </c>
      <c r="W236" s="96" t="s">
        <v>458</v>
      </c>
    </row>
    <row r="237" spans="1:23" ht="29" x14ac:dyDescent="0.35">
      <c r="A237" s="3" t="s">
        <v>47</v>
      </c>
      <c r="B237" s="6" t="s">
        <v>361</v>
      </c>
      <c r="C237" s="6" t="s">
        <v>40</v>
      </c>
      <c r="D237" s="6" t="s">
        <v>918</v>
      </c>
      <c r="E237" s="96" t="s">
        <v>919</v>
      </c>
      <c r="G237" s="6" t="s">
        <v>917</v>
      </c>
      <c r="H237" s="6" t="s">
        <v>30</v>
      </c>
      <c r="I237" s="4">
        <v>2640000</v>
      </c>
      <c r="K237" s="5">
        <v>0</v>
      </c>
      <c r="M237" s="5">
        <v>0</v>
      </c>
      <c r="O237" s="5">
        <v>0</v>
      </c>
      <c r="Q237" s="96" t="s">
        <v>27</v>
      </c>
      <c r="S237" s="96" t="s">
        <v>27</v>
      </c>
      <c r="U237" s="96" t="s">
        <v>457</v>
      </c>
      <c r="V237" s="96" t="s">
        <v>198</v>
      </c>
      <c r="W237" s="96" t="s">
        <v>458</v>
      </c>
    </row>
    <row r="238" spans="1:23" ht="29" x14ac:dyDescent="0.35">
      <c r="A238" s="3" t="s">
        <v>47</v>
      </c>
      <c r="B238" s="6" t="s">
        <v>361</v>
      </c>
      <c r="C238" s="6" t="s">
        <v>28</v>
      </c>
      <c r="D238" s="6" t="s">
        <v>917</v>
      </c>
      <c r="E238" s="96" t="s">
        <v>920</v>
      </c>
      <c r="G238" s="6" t="s">
        <v>27</v>
      </c>
      <c r="H238" s="6" t="s">
        <v>30</v>
      </c>
      <c r="I238" s="4">
        <v>0</v>
      </c>
      <c r="K238" s="5" t="s">
        <v>27</v>
      </c>
      <c r="M238" s="5" t="s">
        <v>27</v>
      </c>
      <c r="O238" s="5" t="s">
        <v>27</v>
      </c>
      <c r="Q238" s="96" t="s">
        <v>27</v>
      </c>
      <c r="S238" s="96" t="s">
        <v>27</v>
      </c>
      <c r="U238" s="96" t="s">
        <v>27</v>
      </c>
      <c r="V238" s="96" t="s">
        <v>27</v>
      </c>
      <c r="W238" s="96" t="s">
        <v>27</v>
      </c>
    </row>
    <row r="239" spans="1:23" x14ac:dyDescent="0.35">
      <c r="A239" s="3" t="s">
        <v>41</v>
      </c>
      <c r="B239" s="6" t="s">
        <v>361</v>
      </c>
      <c r="C239" s="6" t="s">
        <v>28</v>
      </c>
      <c r="D239" s="6" t="s">
        <v>921</v>
      </c>
      <c r="E239" s="96" t="s">
        <v>922</v>
      </c>
      <c r="G239" s="6" t="s">
        <v>27</v>
      </c>
      <c r="H239" s="6" t="s">
        <v>30</v>
      </c>
      <c r="I239" s="4">
        <v>0</v>
      </c>
      <c r="K239" s="5" t="s">
        <v>27</v>
      </c>
      <c r="M239" s="5" t="s">
        <v>27</v>
      </c>
      <c r="O239" s="5" t="s">
        <v>27</v>
      </c>
      <c r="Q239" s="96" t="s">
        <v>27</v>
      </c>
      <c r="S239" s="96" t="s">
        <v>27</v>
      </c>
      <c r="U239" s="96" t="s">
        <v>27</v>
      </c>
      <c r="V239" s="96" t="s">
        <v>27</v>
      </c>
      <c r="W239" s="96" t="s">
        <v>27</v>
      </c>
    </row>
    <row r="240" spans="1:23" x14ac:dyDescent="0.35">
      <c r="A240" s="3" t="s">
        <v>47</v>
      </c>
      <c r="B240" s="6" t="s">
        <v>361</v>
      </c>
      <c r="C240" s="6" t="s">
        <v>28</v>
      </c>
      <c r="D240" s="6" t="s">
        <v>923</v>
      </c>
      <c r="E240" s="96" t="s">
        <v>924</v>
      </c>
      <c r="G240" s="6" t="s">
        <v>27</v>
      </c>
      <c r="H240" s="6" t="s">
        <v>30</v>
      </c>
      <c r="I240" s="4">
        <v>0</v>
      </c>
      <c r="K240" s="5" t="s">
        <v>27</v>
      </c>
      <c r="M240" s="5" t="s">
        <v>27</v>
      </c>
      <c r="O240" s="5" t="s">
        <v>27</v>
      </c>
      <c r="Q240" s="96" t="s">
        <v>27</v>
      </c>
      <c r="S240" s="96" t="s">
        <v>27</v>
      </c>
      <c r="U240" s="96" t="s">
        <v>27</v>
      </c>
      <c r="V240" s="96" t="s">
        <v>27</v>
      </c>
      <c r="W240" s="96" t="s">
        <v>27</v>
      </c>
    </row>
    <row r="241" spans="1:23" ht="29" x14ac:dyDescent="0.35">
      <c r="A241" s="3" t="s">
        <v>41</v>
      </c>
      <c r="B241" s="6" t="s">
        <v>361</v>
      </c>
      <c r="C241" s="6" t="s">
        <v>28</v>
      </c>
      <c r="D241" s="6" t="s">
        <v>925</v>
      </c>
      <c r="E241" s="96" t="s">
        <v>926</v>
      </c>
      <c r="G241" s="6" t="s">
        <v>27</v>
      </c>
      <c r="H241" s="6" t="s">
        <v>30</v>
      </c>
      <c r="I241" s="4">
        <v>0</v>
      </c>
      <c r="K241" s="5" t="s">
        <v>27</v>
      </c>
      <c r="M241" s="5" t="s">
        <v>27</v>
      </c>
      <c r="O241" s="5" t="s">
        <v>27</v>
      </c>
      <c r="Q241" s="96" t="s">
        <v>27</v>
      </c>
      <c r="S241" s="96" t="s">
        <v>27</v>
      </c>
      <c r="U241" s="96" t="s">
        <v>27</v>
      </c>
      <c r="V241" s="96" t="s">
        <v>27</v>
      </c>
      <c r="W241" s="96" t="s">
        <v>27</v>
      </c>
    </row>
    <row r="242" spans="1:23" ht="43.5" x14ac:dyDescent="0.35">
      <c r="A242" s="3" t="s">
        <v>41</v>
      </c>
      <c r="B242" s="6" t="s">
        <v>363</v>
      </c>
      <c r="C242" s="6" t="s">
        <v>28</v>
      </c>
      <c r="D242" s="6" t="s">
        <v>927</v>
      </c>
      <c r="E242" s="96" t="s">
        <v>928</v>
      </c>
      <c r="G242" s="6" t="s">
        <v>27</v>
      </c>
      <c r="H242" s="6" t="s">
        <v>17</v>
      </c>
      <c r="I242" s="4">
        <v>46470000</v>
      </c>
      <c r="J242" s="122">
        <v>36215968</v>
      </c>
      <c r="K242" s="5">
        <v>0</v>
      </c>
      <c r="M242" s="5">
        <v>0</v>
      </c>
      <c r="O242" s="5">
        <v>0</v>
      </c>
      <c r="Q242" s="96" t="s">
        <v>27</v>
      </c>
      <c r="S242" s="96" t="s">
        <v>27</v>
      </c>
      <c r="U242" s="96" t="s">
        <v>570</v>
      </c>
      <c r="V242" s="96" t="s">
        <v>50</v>
      </c>
      <c r="W242" s="96"/>
    </row>
    <row r="243" spans="1:23" ht="43.5" x14ac:dyDescent="0.35">
      <c r="A243" s="3" t="s">
        <v>41</v>
      </c>
      <c r="B243" s="6" t="s">
        <v>363</v>
      </c>
      <c r="C243" s="6" t="s">
        <v>40</v>
      </c>
      <c r="D243" s="6" t="s">
        <v>929</v>
      </c>
      <c r="E243" s="96" t="s">
        <v>930</v>
      </c>
      <c r="G243" s="6" t="s">
        <v>931</v>
      </c>
      <c r="H243" s="6" t="s">
        <v>17</v>
      </c>
      <c r="I243" s="4">
        <v>164590000</v>
      </c>
      <c r="J243" s="122">
        <v>135117656</v>
      </c>
      <c r="K243" s="5">
        <v>0</v>
      </c>
      <c r="M243" s="5">
        <v>0</v>
      </c>
      <c r="O243" s="5">
        <v>0</v>
      </c>
      <c r="Q243" s="96" t="s">
        <v>27</v>
      </c>
      <c r="S243" s="96" t="s">
        <v>27</v>
      </c>
      <c r="U243" s="96" t="s">
        <v>570</v>
      </c>
      <c r="V243" s="96" t="s">
        <v>50</v>
      </c>
      <c r="W243" s="96"/>
    </row>
    <row r="244" spans="1:23" ht="58" x14ac:dyDescent="0.35">
      <c r="A244" s="3" t="s">
        <v>47</v>
      </c>
      <c r="B244" s="6" t="s">
        <v>363</v>
      </c>
      <c r="C244" s="6" t="s">
        <v>40</v>
      </c>
      <c r="D244" s="6" t="s">
        <v>932</v>
      </c>
      <c r="E244" s="96" t="s">
        <v>933</v>
      </c>
      <c r="G244" s="6" t="s">
        <v>931</v>
      </c>
      <c r="H244" s="6" t="s">
        <v>17</v>
      </c>
      <c r="I244" s="4">
        <v>14020000</v>
      </c>
      <c r="K244" s="5">
        <v>0</v>
      </c>
      <c r="M244" s="5">
        <v>0</v>
      </c>
      <c r="O244" s="5">
        <v>1</v>
      </c>
      <c r="Q244" s="96" t="s">
        <v>27</v>
      </c>
      <c r="S244" s="96" t="s">
        <v>64</v>
      </c>
      <c r="U244" s="96" t="s">
        <v>421</v>
      </c>
      <c r="V244" s="96" t="s">
        <v>122</v>
      </c>
      <c r="W244" s="96"/>
    </row>
    <row r="245" spans="1:23" ht="29" x14ac:dyDescent="0.35">
      <c r="A245" s="3" t="s">
        <v>41</v>
      </c>
      <c r="B245" s="6" t="s">
        <v>363</v>
      </c>
      <c r="C245" s="6" t="s">
        <v>28</v>
      </c>
      <c r="D245" s="6" t="s">
        <v>931</v>
      </c>
      <c r="E245" s="96" t="s">
        <v>934</v>
      </c>
      <c r="G245" s="6" t="s">
        <v>27</v>
      </c>
      <c r="H245" s="6" t="s">
        <v>17</v>
      </c>
      <c r="I245" s="4">
        <v>0</v>
      </c>
      <c r="K245" s="5" t="s">
        <v>27</v>
      </c>
      <c r="M245" s="5" t="s">
        <v>27</v>
      </c>
      <c r="O245" s="5" t="s">
        <v>27</v>
      </c>
      <c r="Q245" s="96" t="s">
        <v>27</v>
      </c>
      <c r="S245" s="96" t="s">
        <v>27</v>
      </c>
      <c r="U245" s="96" t="s">
        <v>27</v>
      </c>
      <c r="V245" s="96" t="s">
        <v>27</v>
      </c>
      <c r="W245" s="96" t="s">
        <v>27</v>
      </c>
    </row>
    <row r="246" spans="1:23" ht="43.5" x14ac:dyDescent="0.35">
      <c r="A246" s="3" t="s">
        <v>47</v>
      </c>
      <c r="B246" s="6" t="s">
        <v>363</v>
      </c>
      <c r="C246" s="6" t="s">
        <v>28</v>
      </c>
      <c r="D246" s="6" t="s">
        <v>935</v>
      </c>
      <c r="E246" s="96" t="s">
        <v>936</v>
      </c>
      <c r="G246" s="6" t="s">
        <v>27</v>
      </c>
      <c r="H246" s="6" t="s">
        <v>17</v>
      </c>
      <c r="I246" s="4">
        <v>146270000</v>
      </c>
      <c r="K246" s="5">
        <v>0</v>
      </c>
      <c r="M246" s="5">
        <v>0</v>
      </c>
      <c r="O246" s="5">
        <v>0</v>
      </c>
      <c r="Q246" s="96" t="s">
        <v>27</v>
      </c>
      <c r="S246" s="96" t="s">
        <v>27</v>
      </c>
      <c r="U246" s="96" t="s">
        <v>570</v>
      </c>
      <c r="V246" s="96" t="s">
        <v>50</v>
      </c>
      <c r="W246" s="96"/>
    </row>
    <row r="247" spans="1:23" ht="58" x14ac:dyDescent="0.35">
      <c r="A247" s="3" t="s">
        <v>47</v>
      </c>
      <c r="B247" s="6" t="s">
        <v>363</v>
      </c>
      <c r="C247" s="6" t="s">
        <v>28</v>
      </c>
      <c r="D247" s="6" t="s">
        <v>937</v>
      </c>
      <c r="E247" s="96" t="s">
        <v>938</v>
      </c>
      <c r="G247" s="6" t="s">
        <v>27</v>
      </c>
      <c r="H247" s="6" t="s">
        <v>17</v>
      </c>
      <c r="I247" s="4">
        <v>78660000</v>
      </c>
      <c r="K247" s="5">
        <v>1</v>
      </c>
      <c r="M247" s="5">
        <v>0.4</v>
      </c>
      <c r="O247" s="5">
        <v>0</v>
      </c>
      <c r="Q247" s="96" t="s">
        <v>939</v>
      </c>
      <c r="S247" s="96" t="s">
        <v>27</v>
      </c>
      <c r="U247" s="96" t="s">
        <v>827</v>
      </c>
      <c r="V247" s="96" t="s">
        <v>140</v>
      </c>
      <c r="W247" s="96"/>
    </row>
    <row r="248" spans="1:23" ht="58" x14ac:dyDescent="0.35">
      <c r="A248" s="3" t="s">
        <v>41</v>
      </c>
      <c r="B248" s="6" t="s">
        <v>363</v>
      </c>
      <c r="C248" s="6" t="s">
        <v>28</v>
      </c>
      <c r="D248" s="6" t="s">
        <v>940</v>
      </c>
      <c r="E248" s="96" t="s">
        <v>941</v>
      </c>
      <c r="G248" s="6" t="s">
        <v>27</v>
      </c>
      <c r="H248" s="6" t="s">
        <v>17</v>
      </c>
      <c r="I248" s="4">
        <v>134050000</v>
      </c>
      <c r="K248" s="5">
        <v>0</v>
      </c>
      <c r="M248" s="5">
        <v>0</v>
      </c>
      <c r="O248" s="5">
        <v>1</v>
      </c>
      <c r="Q248" s="96" t="s">
        <v>27</v>
      </c>
      <c r="S248" s="96" t="s">
        <v>64</v>
      </c>
      <c r="U248" s="96" t="s">
        <v>421</v>
      </c>
      <c r="V248" s="96" t="s">
        <v>122</v>
      </c>
      <c r="W248" s="96"/>
    </row>
    <row r="249" spans="1:23" ht="29" x14ac:dyDescent="0.35">
      <c r="A249" s="3" t="s">
        <v>41</v>
      </c>
      <c r="B249" s="6" t="s">
        <v>363</v>
      </c>
      <c r="C249" s="6" t="s">
        <v>28</v>
      </c>
      <c r="D249" s="6" t="s">
        <v>942</v>
      </c>
      <c r="E249" s="96" t="s">
        <v>943</v>
      </c>
      <c r="G249" s="6" t="s">
        <v>27</v>
      </c>
      <c r="H249" s="6" t="s">
        <v>17</v>
      </c>
      <c r="I249" s="4">
        <v>42540000</v>
      </c>
      <c r="J249" s="122">
        <v>31905543</v>
      </c>
      <c r="K249" s="5">
        <v>0</v>
      </c>
      <c r="M249" s="5">
        <v>0</v>
      </c>
      <c r="O249" s="5">
        <v>0</v>
      </c>
      <c r="Q249" s="96" t="s">
        <v>27</v>
      </c>
      <c r="S249" s="96" t="s">
        <v>27</v>
      </c>
      <c r="U249" s="96" t="s">
        <v>421</v>
      </c>
      <c r="V249" s="96" t="s">
        <v>125</v>
      </c>
      <c r="W249" s="96"/>
    </row>
    <row r="250" spans="1:23" ht="43.5" x14ac:dyDescent="0.35">
      <c r="A250" s="3" t="s">
        <v>53</v>
      </c>
      <c r="B250" s="6" t="s">
        <v>363</v>
      </c>
      <c r="C250" s="6" t="s">
        <v>28</v>
      </c>
      <c r="D250" s="6" t="s">
        <v>944</v>
      </c>
      <c r="E250" s="96" t="s">
        <v>945</v>
      </c>
      <c r="G250" s="6" t="s">
        <v>27</v>
      </c>
      <c r="H250" s="6" t="s">
        <v>17</v>
      </c>
      <c r="I250" s="4">
        <v>6630000</v>
      </c>
      <c r="J250" s="1">
        <v>0</v>
      </c>
      <c r="K250" s="5">
        <v>0</v>
      </c>
      <c r="M250" s="5">
        <v>0</v>
      </c>
      <c r="O250" s="5">
        <v>1</v>
      </c>
      <c r="P250" s="2">
        <v>0</v>
      </c>
      <c r="Q250" s="96" t="s">
        <v>27</v>
      </c>
      <c r="R250" t="s">
        <v>27</v>
      </c>
      <c r="S250" s="96" t="s">
        <v>82</v>
      </c>
      <c r="T250" t="s">
        <v>27</v>
      </c>
      <c r="U250" s="96" t="s">
        <v>570</v>
      </c>
      <c r="V250" s="96" t="s">
        <v>50</v>
      </c>
      <c r="W250" s="96"/>
    </row>
    <row r="251" spans="1:23" ht="29" x14ac:dyDescent="0.35">
      <c r="A251" s="3" t="s">
        <v>47</v>
      </c>
      <c r="B251" s="6" t="s">
        <v>363</v>
      </c>
      <c r="C251" s="6" t="s">
        <v>28</v>
      </c>
      <c r="D251" s="6" t="s">
        <v>946</v>
      </c>
      <c r="E251" s="96" t="s">
        <v>947</v>
      </c>
      <c r="G251" s="6" t="s">
        <v>27</v>
      </c>
      <c r="H251" s="6" t="s">
        <v>30</v>
      </c>
      <c r="I251" s="4">
        <v>0</v>
      </c>
      <c r="K251" s="5" t="s">
        <v>27</v>
      </c>
      <c r="M251" s="5" t="s">
        <v>27</v>
      </c>
      <c r="O251" s="5" t="s">
        <v>27</v>
      </c>
      <c r="Q251" s="96" t="s">
        <v>27</v>
      </c>
      <c r="S251" s="96" t="s">
        <v>27</v>
      </c>
      <c r="U251" s="96" t="s">
        <v>27</v>
      </c>
      <c r="V251" s="96" t="s">
        <v>27</v>
      </c>
      <c r="W251" s="96" t="s">
        <v>27</v>
      </c>
    </row>
    <row r="252" spans="1:23" ht="29" x14ac:dyDescent="0.35">
      <c r="A252" s="3" t="s">
        <v>47</v>
      </c>
      <c r="B252" s="6" t="s">
        <v>363</v>
      </c>
      <c r="C252" s="6" t="s">
        <v>28</v>
      </c>
      <c r="D252" s="6" t="s">
        <v>948</v>
      </c>
      <c r="E252" s="96" t="s">
        <v>949</v>
      </c>
      <c r="G252" s="6" t="s">
        <v>27</v>
      </c>
      <c r="H252" s="6" t="s">
        <v>30</v>
      </c>
      <c r="I252" s="4">
        <v>0</v>
      </c>
      <c r="K252" s="5" t="s">
        <v>27</v>
      </c>
      <c r="M252" s="5" t="s">
        <v>27</v>
      </c>
      <c r="O252" s="5" t="s">
        <v>27</v>
      </c>
      <c r="Q252" s="96" t="s">
        <v>27</v>
      </c>
      <c r="S252" s="96" t="s">
        <v>27</v>
      </c>
      <c r="U252" s="96" t="s">
        <v>27</v>
      </c>
      <c r="V252" s="96" t="s">
        <v>27</v>
      </c>
      <c r="W252" s="96" t="s">
        <v>27</v>
      </c>
    </row>
    <row r="253" spans="1:23" x14ac:dyDescent="0.35">
      <c r="A253" s="3" t="s">
        <v>29</v>
      </c>
    </row>
  </sheetData>
  <autoFilter ref="A3:W253" xr:uid="{00000000-0009-0000-0000-000000000000}"/>
  <mergeCells count="18">
    <mergeCell ref="G2:I2"/>
    <mergeCell ref="A1:I1"/>
    <mergeCell ref="U1:U2"/>
    <mergeCell ref="V1:V2"/>
    <mergeCell ref="P1:P2"/>
    <mergeCell ref="O1:O2"/>
    <mergeCell ref="N1:N2"/>
    <mergeCell ref="S1:S2"/>
    <mergeCell ref="M1:M2"/>
    <mergeCell ref="L1:L2"/>
    <mergeCell ref="K1:K2"/>
    <mergeCell ref="J1:J2"/>
    <mergeCell ref="B2:E2"/>
    <mergeCell ref="Q1:Q2"/>
    <mergeCell ref="R1:R2"/>
    <mergeCell ref="W1:W2"/>
    <mergeCell ref="X1:X2"/>
    <mergeCell ref="T1:T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3">
        <x14:dataValidation type="list" allowBlank="1" showInputMessage="1" showErrorMessage="1" xr:uid="{74585454-D2B7-482B-937F-7E10315F9A29}">
          <x14:formula1>
            <xm:f>T1_Pick_List!$C$2:$C$4</xm:f>
          </x14:formula1>
          <xm:sqref>L4:L25 L31:L57 L59:L1048576</xm:sqref>
        </x14:dataValidation>
        <x14:dataValidation type="list" allowBlank="1" showInputMessage="1" showErrorMessage="1" xr:uid="{A656CC37-67D8-451D-8046-EBC39A99803F}">
          <x14:formula1>
            <xm:f>T1_Pick_List!$D$2:$D$4</xm:f>
          </x14:formula1>
          <xm:sqref>N4:N25 N31:N57 N59:N75 N77:N1048576</xm:sqref>
        </x14:dataValidation>
        <x14:dataValidation type="list" allowBlank="1" showInputMessage="1" showErrorMessage="1" xr:uid="{64FD705D-3AA1-4B69-90A7-73353C19192D}">
          <x14:formula1>
            <xm:f>T1_Pick_List!$E$2:$E$4</xm:f>
          </x14:formula1>
          <xm:sqref>P4:P25 P31:P1048576</xm:sqref>
        </x14:dataValidation>
        <x14:dataValidation type="list" allowBlank="1" showInputMessage="1" showErrorMessage="1" xr:uid="{E0A9E6B9-9DE3-431D-BD71-E6FD213EEFAF}">
          <x14:formula1>
            <xm:f>T1_Pick_List!$N$2:$N$46</xm:f>
          </x14:formula1>
          <xm:sqref>T4:T1048576</xm:sqref>
        </x14:dataValidation>
        <x14:dataValidation type="list" allowBlank="1" showInputMessage="1" showErrorMessage="1" xr:uid="{DE19FD11-5B1A-41CA-B284-490B926BB8C5}">
          <x14:formula1>
            <xm:f>T1_Pick_List!$P$2:$P$150</xm:f>
          </x14:formula1>
          <xm:sqref>G4:G8 G11:G152</xm:sqref>
        </x14:dataValidation>
        <x14:dataValidation type="list" allowBlank="1" showInputMessage="1" showErrorMessage="1" xr:uid="{8F19F70C-FCAD-4B7B-B1CB-1E25A2BE8EBE}">
          <x14:formula1>
            <xm:f>T1_Pick_List!$A$2:$A$3</xm:f>
          </x14:formula1>
          <xm:sqref>H4:H8 H11:H152</xm:sqref>
        </x14:dataValidation>
        <x14:dataValidation type="list" allowBlank="1" showInputMessage="1" showErrorMessage="1" xr:uid="{8A5596FB-2808-4AD6-90EE-112D03C2DAD8}">
          <x14:formula1>
            <xm:f>T1_Pick_List!$Q$2:$Q$3</xm:f>
          </x14:formula1>
          <xm:sqref>C4:C152</xm:sqref>
        </x14:dataValidation>
        <x14:dataValidation type="list" allowBlank="1" showInputMessage="1" showErrorMessage="1" xr:uid="{C8224F0F-ED11-4E1F-A1B7-8117A2975134}">
          <x14:formula1>
            <xm:f>T1_Pick_List!$R$2:$R$5</xm:f>
          </x14:formula1>
          <xm:sqref>A4:A252</xm:sqref>
        </x14:dataValidation>
        <x14:dataValidation type="list" allowBlank="1" showInputMessage="1" showErrorMessage="1" xr:uid="{09782B56-5A22-4744-8B8D-7EA92FBB19B7}">
          <x14:formula1>
            <xm:f>Components!$B$4:$B$1048576</xm:f>
          </x14:formula1>
          <xm:sqref>B4:B1048576</xm:sqref>
        </x14:dataValidation>
        <x14:dataValidation type="list" allowBlank="1" showInputMessage="1" showErrorMessage="1" xr:uid="{E0548068-7FF5-4019-85EC-BDA7835EF3C8}">
          <x14:formula1>
            <xm:f>T1_Pick_List!$C$2:$C$5</xm:f>
          </x14:formula1>
          <xm:sqref>K4:K1048576</xm:sqref>
        </x14:dataValidation>
        <x14:dataValidation type="list" allowBlank="1" showInputMessage="1" showErrorMessage="1" xr:uid="{67D33226-7A6B-46A7-9816-0603C22BABDA}">
          <x14:formula1>
            <xm:f>T1_Pick_List!$D$2:$D$5</xm:f>
          </x14:formula1>
          <xm:sqref>M4:M1048576</xm:sqref>
        </x14:dataValidation>
        <x14:dataValidation type="list" allowBlank="1" showInputMessage="1" showErrorMessage="1" xr:uid="{192939FC-A4F6-4906-B7E8-B5DA3B578A13}">
          <x14:formula1>
            <xm:f>T1_Pick_List!$E$2:$E$5</xm:f>
          </x14:formula1>
          <xm:sqref>O4:O1048576</xm:sqref>
        </x14:dataValidation>
        <x14:dataValidation type="list" allowBlank="1" showInputMessage="1" showErrorMessage="1" xr:uid="{E49D91CC-B9FC-4DA8-B8A4-032BFAD2A2F2}">
          <x14:formula1>
            <xm:f>T1_Pick_List!$M$2:$M$182</xm:f>
          </x14:formula1>
          <xm:sqref>Q4:R1048576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T200"/>
  <sheetViews>
    <sheetView tabSelected="1" zoomScale="80" zoomScaleNormal="80" workbookViewId="0">
      <pane xSplit="2" ySplit="3" topLeftCell="C25" activePane="bottomRight" state="frozen"/>
      <selection pane="topRight"/>
      <selection pane="bottomLeft"/>
      <selection pane="bottomRight" activeCell="T26" sqref="T26"/>
    </sheetView>
  </sheetViews>
  <sheetFormatPr defaultRowHeight="14.5" x14ac:dyDescent="0.35"/>
  <cols>
    <col min="1" max="1" width="9.54296875" style="102" customWidth="1"/>
    <col min="2" max="2" width="15.54296875" style="6" customWidth="1"/>
    <col min="3" max="3" width="30.81640625" style="6" customWidth="1"/>
    <col min="4" max="5" width="15.7265625" style="6" customWidth="1"/>
    <col min="6" max="6" width="21" style="6" customWidth="1"/>
    <col min="7" max="7" width="41.1796875" style="85" customWidth="1"/>
    <col min="8" max="8" width="53.81640625" style="85" customWidth="1"/>
    <col min="9" max="9" width="21.81640625" style="4" customWidth="1"/>
    <col min="10" max="10" width="21.81640625" customWidth="1"/>
    <col min="11" max="11" width="15.7265625" style="4" customWidth="1"/>
    <col min="12" max="12" width="17.26953125" customWidth="1"/>
    <col min="13" max="13" width="15.7265625" style="4" customWidth="1"/>
    <col min="14" max="14" width="17" customWidth="1"/>
    <col min="15" max="15" width="15.7265625" style="4" customWidth="1"/>
    <col min="16" max="16" width="20.453125" customWidth="1"/>
    <col min="17" max="17" width="15.7265625" style="4" customWidth="1"/>
    <col min="18" max="18" width="19.7265625" bestFit="1" customWidth="1"/>
    <col min="19" max="19" width="15.7265625" style="4" customWidth="1"/>
    <col min="20" max="20" width="20.1796875" customWidth="1"/>
  </cols>
  <sheetData>
    <row r="1" spans="1:20" ht="94.5" customHeight="1" x14ac:dyDescent="0.35">
      <c r="A1" s="133" t="s">
        <v>950</v>
      </c>
      <c r="B1" s="149"/>
      <c r="C1" s="149"/>
      <c r="D1" s="149"/>
      <c r="E1" s="149"/>
      <c r="F1" s="149"/>
      <c r="G1" s="149"/>
      <c r="H1" s="149"/>
      <c r="I1" s="150"/>
      <c r="J1" s="148" t="s">
        <v>951</v>
      </c>
      <c r="K1" s="136" t="s">
        <v>952</v>
      </c>
      <c r="L1" s="148" t="s">
        <v>953</v>
      </c>
      <c r="M1" s="136" t="s">
        <v>954</v>
      </c>
      <c r="N1" s="148" t="s">
        <v>955</v>
      </c>
      <c r="O1" s="136" t="s">
        <v>956</v>
      </c>
      <c r="P1" s="148" t="s">
        <v>953</v>
      </c>
      <c r="Q1" s="136" t="s">
        <v>956</v>
      </c>
      <c r="R1" s="148" t="s">
        <v>957</v>
      </c>
      <c r="S1" s="136" t="s">
        <v>958</v>
      </c>
      <c r="T1" s="148" t="s">
        <v>957</v>
      </c>
    </row>
    <row r="2" spans="1:20" ht="55.5" customHeight="1" x14ac:dyDescent="0.35">
      <c r="A2" s="101" t="s">
        <v>959</v>
      </c>
      <c r="B2" s="142" t="s">
        <v>960</v>
      </c>
      <c r="C2" s="143"/>
      <c r="D2" s="143"/>
      <c r="E2" s="143"/>
      <c r="F2" s="143"/>
      <c r="G2" s="143"/>
      <c r="H2" s="143"/>
      <c r="I2" s="144"/>
      <c r="J2" s="141"/>
      <c r="K2" s="137"/>
      <c r="L2" s="141"/>
      <c r="M2" s="137"/>
      <c r="N2" s="141"/>
      <c r="O2" s="137"/>
      <c r="P2" s="141"/>
      <c r="Q2" s="137"/>
      <c r="R2" s="141"/>
      <c r="S2" s="137"/>
      <c r="T2" s="141"/>
    </row>
    <row r="3" spans="1:20" ht="37.9" customHeight="1" x14ac:dyDescent="0.35">
      <c r="A3" s="23" t="s">
        <v>343</v>
      </c>
      <c r="B3" s="20" t="s">
        <v>961</v>
      </c>
      <c r="C3" s="20" t="s">
        <v>962</v>
      </c>
      <c r="D3" s="20" t="s">
        <v>404</v>
      </c>
      <c r="E3" s="20" t="s">
        <v>963</v>
      </c>
      <c r="F3" s="20" t="s">
        <v>964</v>
      </c>
      <c r="G3" s="20" t="s">
        <v>965</v>
      </c>
      <c r="H3" s="20" t="s">
        <v>966</v>
      </c>
      <c r="I3" s="20" t="s">
        <v>967</v>
      </c>
      <c r="J3" s="86" t="s">
        <v>968</v>
      </c>
      <c r="K3" s="20" t="s">
        <v>10</v>
      </c>
      <c r="L3" s="86" t="s">
        <v>969</v>
      </c>
      <c r="M3" s="20" t="s">
        <v>970</v>
      </c>
      <c r="N3" s="86" t="s">
        <v>971</v>
      </c>
      <c r="O3" s="20" t="s">
        <v>972</v>
      </c>
      <c r="P3" s="86" t="s">
        <v>973</v>
      </c>
      <c r="Q3" s="20" t="s">
        <v>974</v>
      </c>
      <c r="R3" s="86" t="s">
        <v>975</v>
      </c>
      <c r="S3" s="20" t="s">
        <v>976</v>
      </c>
      <c r="T3" s="86" t="s">
        <v>977</v>
      </c>
    </row>
    <row r="4" spans="1:20" ht="175.5" customHeight="1" x14ac:dyDescent="0.35">
      <c r="A4" s="3" t="s">
        <v>47</v>
      </c>
      <c r="B4" s="96" t="s">
        <v>420</v>
      </c>
      <c r="C4" s="96" t="s">
        <v>425</v>
      </c>
      <c r="D4" s="96" t="s">
        <v>17</v>
      </c>
      <c r="E4" s="96" t="s">
        <v>31</v>
      </c>
      <c r="F4" s="96" t="s">
        <v>978</v>
      </c>
      <c r="G4" s="85" t="s">
        <v>979</v>
      </c>
      <c r="H4" s="103" t="s">
        <v>980</v>
      </c>
      <c r="I4" s="85"/>
      <c r="K4" s="85" t="s">
        <v>981</v>
      </c>
      <c r="M4" s="4">
        <v>0</v>
      </c>
      <c r="O4" s="4">
        <v>120</v>
      </c>
      <c r="Q4" s="4" t="s">
        <v>35</v>
      </c>
      <c r="S4" s="6">
        <v>2026</v>
      </c>
    </row>
    <row r="5" spans="1:20" ht="203" x14ac:dyDescent="0.35">
      <c r="A5" s="3" t="s">
        <v>41</v>
      </c>
      <c r="B5" s="96" t="s">
        <v>429</v>
      </c>
      <c r="C5" s="96" t="s">
        <v>438</v>
      </c>
      <c r="D5" s="96" t="s">
        <v>17</v>
      </c>
      <c r="E5" s="96" t="s">
        <v>31</v>
      </c>
      <c r="F5" s="96" t="s">
        <v>982</v>
      </c>
      <c r="G5" s="96" t="s">
        <v>983</v>
      </c>
      <c r="H5" s="104" t="s">
        <v>984</v>
      </c>
      <c r="I5" s="6"/>
      <c r="K5" s="6" t="s">
        <v>981</v>
      </c>
      <c r="M5" s="6">
        <v>0</v>
      </c>
      <c r="O5" s="6">
        <v>100</v>
      </c>
      <c r="P5">
        <v>83</v>
      </c>
      <c r="Q5" s="6" t="s">
        <v>35</v>
      </c>
      <c r="S5" s="6">
        <v>2026</v>
      </c>
    </row>
    <row r="6" spans="1:20" ht="261" x14ac:dyDescent="0.35">
      <c r="A6" s="3" t="s">
        <v>41</v>
      </c>
      <c r="B6" s="96" t="s">
        <v>442</v>
      </c>
      <c r="C6" s="96" t="s">
        <v>450</v>
      </c>
      <c r="D6" s="96" t="s">
        <v>17</v>
      </c>
      <c r="E6" s="96" t="s">
        <v>31</v>
      </c>
      <c r="F6" s="96" t="s">
        <v>985</v>
      </c>
      <c r="G6" s="96" t="s">
        <v>986</v>
      </c>
      <c r="H6" s="104" t="s">
        <v>987</v>
      </c>
      <c r="I6" s="6"/>
      <c r="K6" s="6" t="s">
        <v>981</v>
      </c>
      <c r="M6" s="6">
        <v>0</v>
      </c>
      <c r="O6" s="6">
        <v>68</v>
      </c>
      <c r="P6">
        <v>52</v>
      </c>
      <c r="Q6" s="6" t="s">
        <v>35</v>
      </c>
      <c r="S6" s="6">
        <v>2026</v>
      </c>
    </row>
    <row r="7" spans="1:20" ht="130.5" x14ac:dyDescent="0.35">
      <c r="A7" s="3" t="s">
        <v>47</v>
      </c>
      <c r="B7" s="96" t="s">
        <v>451</v>
      </c>
      <c r="C7" s="96" t="s">
        <v>452</v>
      </c>
      <c r="D7" s="96" t="s">
        <v>30</v>
      </c>
      <c r="E7" s="96" t="s">
        <v>18</v>
      </c>
      <c r="F7" s="96" t="s">
        <v>988</v>
      </c>
      <c r="G7" s="85" t="s">
        <v>989</v>
      </c>
      <c r="H7" s="103" t="s">
        <v>990</v>
      </c>
      <c r="I7" s="85" t="s">
        <v>991</v>
      </c>
      <c r="K7" s="85"/>
      <c r="M7" s="4" t="s">
        <v>27</v>
      </c>
      <c r="O7" s="4" t="s">
        <v>27</v>
      </c>
      <c r="Q7" s="4" t="s">
        <v>49</v>
      </c>
      <c r="S7" s="6">
        <v>2022</v>
      </c>
    </row>
    <row r="8" spans="1:20" ht="116" x14ac:dyDescent="0.35">
      <c r="A8" s="3" t="s">
        <v>47</v>
      </c>
      <c r="B8" s="96" t="s">
        <v>451</v>
      </c>
      <c r="C8" s="96" t="s">
        <v>452</v>
      </c>
      <c r="D8" s="96" t="s">
        <v>30</v>
      </c>
      <c r="E8" s="96" t="s">
        <v>18</v>
      </c>
      <c r="F8" s="96" t="s">
        <v>992</v>
      </c>
      <c r="G8" s="85" t="s">
        <v>993</v>
      </c>
      <c r="H8" s="103" t="s">
        <v>994</v>
      </c>
      <c r="I8" s="85" t="s">
        <v>995</v>
      </c>
      <c r="K8" s="85"/>
      <c r="M8" s="4" t="s">
        <v>27</v>
      </c>
      <c r="O8" s="4" t="s">
        <v>27</v>
      </c>
      <c r="Q8" s="4" t="s">
        <v>35</v>
      </c>
      <c r="S8" s="6">
        <v>2021</v>
      </c>
    </row>
    <row r="9" spans="1:20" ht="406" x14ac:dyDescent="0.35">
      <c r="A9" s="3" t="s">
        <v>41</v>
      </c>
      <c r="B9" s="96" t="s">
        <v>453</v>
      </c>
      <c r="C9" s="96" t="s">
        <v>454</v>
      </c>
      <c r="D9" s="96" t="s">
        <v>30</v>
      </c>
      <c r="E9" s="96" t="s">
        <v>18</v>
      </c>
      <c r="F9" s="96" t="s">
        <v>996</v>
      </c>
      <c r="G9" s="96" t="s">
        <v>997</v>
      </c>
      <c r="H9" s="104" t="s">
        <v>998</v>
      </c>
      <c r="I9" s="6" t="s">
        <v>999</v>
      </c>
      <c r="K9" s="6"/>
      <c r="M9" s="6" t="s">
        <v>27</v>
      </c>
      <c r="O9" t="s">
        <v>27</v>
      </c>
      <c r="Q9" s="6" t="s">
        <v>49</v>
      </c>
      <c r="S9" s="6">
        <v>2022</v>
      </c>
    </row>
    <row r="10" spans="1:20" ht="130.5" x14ac:dyDescent="0.35">
      <c r="A10" s="3" t="s">
        <v>47</v>
      </c>
      <c r="B10" s="96" t="s">
        <v>455</v>
      </c>
      <c r="C10" s="96" t="s">
        <v>456</v>
      </c>
      <c r="D10" s="96" t="s">
        <v>17</v>
      </c>
      <c r="E10" s="96" t="s">
        <v>31</v>
      </c>
      <c r="F10" s="96" t="s">
        <v>1000</v>
      </c>
      <c r="G10" s="96" t="s">
        <v>1001</v>
      </c>
      <c r="H10" s="104" t="s">
        <v>1002</v>
      </c>
      <c r="I10" s="6"/>
      <c r="K10" s="6" t="s">
        <v>36</v>
      </c>
      <c r="M10" s="6">
        <v>0</v>
      </c>
      <c r="O10">
        <v>7000</v>
      </c>
      <c r="Q10" s="6" t="s">
        <v>22</v>
      </c>
      <c r="S10" s="6">
        <v>2025</v>
      </c>
    </row>
    <row r="11" spans="1:20" ht="87" x14ac:dyDescent="0.35">
      <c r="A11" s="3" t="s">
        <v>41</v>
      </c>
      <c r="B11" s="96" t="s">
        <v>455</v>
      </c>
      <c r="C11" s="96" t="s">
        <v>456</v>
      </c>
      <c r="D11" s="96" t="s">
        <v>17</v>
      </c>
      <c r="E11" s="96" t="s">
        <v>31</v>
      </c>
      <c r="F11" s="96" t="s">
        <v>1003</v>
      </c>
      <c r="G11" s="96" t="s">
        <v>1004</v>
      </c>
      <c r="H11" s="104" t="s">
        <v>1005</v>
      </c>
      <c r="I11" s="6"/>
      <c r="K11" s="6" t="s">
        <v>36</v>
      </c>
      <c r="M11" s="6">
        <v>0</v>
      </c>
      <c r="O11">
        <v>3</v>
      </c>
      <c r="Q11" s="6" t="s">
        <v>49</v>
      </c>
      <c r="S11" s="6">
        <v>2023</v>
      </c>
      <c r="T11">
        <v>2024</v>
      </c>
    </row>
    <row r="12" spans="1:20" ht="217.5" x14ac:dyDescent="0.35">
      <c r="A12" s="3" t="s">
        <v>47</v>
      </c>
      <c r="B12" s="96" t="s">
        <v>459</v>
      </c>
      <c r="C12" s="96" t="s">
        <v>460</v>
      </c>
      <c r="D12" s="96" t="s">
        <v>17</v>
      </c>
      <c r="E12" s="96" t="s">
        <v>31</v>
      </c>
      <c r="F12" s="96" t="s">
        <v>1006</v>
      </c>
      <c r="G12" s="96" t="s">
        <v>1007</v>
      </c>
      <c r="H12" s="104" t="s">
        <v>1008</v>
      </c>
      <c r="I12" s="6"/>
      <c r="K12" s="6" t="s">
        <v>36</v>
      </c>
      <c r="M12" s="6">
        <v>0</v>
      </c>
      <c r="O12">
        <v>200</v>
      </c>
      <c r="Q12" s="6" t="s">
        <v>22</v>
      </c>
      <c r="S12" s="6">
        <v>2026</v>
      </c>
    </row>
    <row r="13" spans="1:20" ht="58" x14ac:dyDescent="0.35">
      <c r="A13" s="3" t="s">
        <v>41</v>
      </c>
      <c r="B13" s="96" t="s">
        <v>461</v>
      </c>
      <c r="C13" s="96" t="s">
        <v>462</v>
      </c>
      <c r="D13" s="96" t="s">
        <v>17</v>
      </c>
      <c r="E13" s="96" t="s">
        <v>31</v>
      </c>
      <c r="F13" s="96" t="s">
        <v>1009</v>
      </c>
      <c r="G13" s="96" t="s">
        <v>1010</v>
      </c>
      <c r="H13" s="104" t="s">
        <v>1011</v>
      </c>
      <c r="I13" s="6"/>
      <c r="K13" s="6" t="s">
        <v>36</v>
      </c>
      <c r="M13" s="6">
        <v>0</v>
      </c>
      <c r="O13">
        <v>4500</v>
      </c>
      <c r="P13">
        <v>4226</v>
      </c>
      <c r="Q13" s="6" t="s">
        <v>49</v>
      </c>
      <c r="S13" s="6">
        <v>2024</v>
      </c>
    </row>
    <row r="14" spans="1:20" ht="72.5" x14ac:dyDescent="0.35">
      <c r="A14" s="3" t="s">
        <v>47</v>
      </c>
      <c r="B14" s="96" t="s">
        <v>463</v>
      </c>
      <c r="C14" s="96" t="s">
        <v>464</v>
      </c>
      <c r="D14" s="96" t="s">
        <v>17</v>
      </c>
      <c r="E14" s="96" t="s">
        <v>18</v>
      </c>
      <c r="F14" s="96" t="s">
        <v>1012</v>
      </c>
      <c r="G14" s="96" t="s">
        <v>1013</v>
      </c>
      <c r="H14" s="104" t="s">
        <v>1014</v>
      </c>
      <c r="I14" s="6" t="s">
        <v>1015</v>
      </c>
      <c r="K14" s="6"/>
      <c r="M14" s="6" t="s">
        <v>27</v>
      </c>
      <c r="O14" t="s">
        <v>27</v>
      </c>
      <c r="Q14" s="6" t="s">
        <v>49</v>
      </c>
      <c r="S14" s="6">
        <v>2021</v>
      </c>
    </row>
    <row r="15" spans="1:20" ht="188.5" x14ac:dyDescent="0.35">
      <c r="A15" s="3" t="s">
        <v>47</v>
      </c>
      <c r="B15" s="96" t="s">
        <v>463</v>
      </c>
      <c r="C15" s="96" t="s">
        <v>464</v>
      </c>
      <c r="D15" s="96" t="s">
        <v>17</v>
      </c>
      <c r="E15" s="96" t="s">
        <v>31</v>
      </c>
      <c r="F15" s="96" t="s">
        <v>1016</v>
      </c>
      <c r="G15" s="96" t="s">
        <v>1017</v>
      </c>
      <c r="H15" s="104" t="s">
        <v>1018</v>
      </c>
      <c r="I15" s="6"/>
      <c r="K15" s="6" t="s">
        <v>36</v>
      </c>
      <c r="M15" s="6">
        <v>0</v>
      </c>
      <c r="O15">
        <v>28</v>
      </c>
      <c r="Q15" s="6" t="s">
        <v>49</v>
      </c>
      <c r="S15" s="6">
        <v>2025</v>
      </c>
    </row>
    <row r="16" spans="1:20" ht="72.5" x14ac:dyDescent="0.35">
      <c r="A16" s="3" t="s">
        <v>41</v>
      </c>
      <c r="B16" s="96" t="s">
        <v>463</v>
      </c>
      <c r="C16" s="96" t="s">
        <v>464</v>
      </c>
      <c r="D16" s="96" t="s">
        <v>17</v>
      </c>
      <c r="E16" s="96" t="s">
        <v>31</v>
      </c>
      <c r="F16" s="96" t="s">
        <v>1019</v>
      </c>
      <c r="G16" s="96" t="s">
        <v>1020</v>
      </c>
      <c r="H16" s="104" t="s">
        <v>1021</v>
      </c>
      <c r="I16" s="6"/>
      <c r="K16" s="6" t="s">
        <v>1022</v>
      </c>
      <c r="M16" s="6">
        <v>9976</v>
      </c>
      <c r="O16">
        <v>17600</v>
      </c>
      <c r="P16">
        <v>15907</v>
      </c>
      <c r="Q16" s="6" t="s">
        <v>22</v>
      </c>
      <c r="S16" s="6">
        <v>2026</v>
      </c>
    </row>
    <row r="17" spans="1:20" ht="87" x14ac:dyDescent="0.35">
      <c r="A17" s="3" t="s">
        <v>47</v>
      </c>
      <c r="B17" s="96" t="s">
        <v>465</v>
      </c>
      <c r="C17" s="96" t="s">
        <v>466</v>
      </c>
      <c r="D17" s="96" t="s">
        <v>30</v>
      </c>
      <c r="E17" s="96" t="s">
        <v>18</v>
      </c>
      <c r="F17" s="96" t="s">
        <v>1023</v>
      </c>
      <c r="G17" s="96" t="s">
        <v>1024</v>
      </c>
      <c r="H17" s="104" t="s">
        <v>1025</v>
      </c>
      <c r="I17" s="6" t="s">
        <v>1026</v>
      </c>
      <c r="K17" s="6"/>
      <c r="M17" s="6" t="s">
        <v>27</v>
      </c>
      <c r="O17" t="s">
        <v>27</v>
      </c>
      <c r="Q17" s="6" t="s">
        <v>22</v>
      </c>
      <c r="S17" s="6">
        <v>2022</v>
      </c>
    </row>
    <row r="18" spans="1:20" ht="188.5" x14ac:dyDescent="0.35">
      <c r="A18" s="3" t="s">
        <v>47</v>
      </c>
      <c r="B18" s="96" t="s">
        <v>465</v>
      </c>
      <c r="C18" s="96" t="s">
        <v>466</v>
      </c>
      <c r="D18" s="96" t="s">
        <v>30</v>
      </c>
      <c r="E18" s="96" t="s">
        <v>18</v>
      </c>
      <c r="F18" s="96" t="s">
        <v>1027</v>
      </c>
      <c r="G18" s="96" t="s">
        <v>1028</v>
      </c>
      <c r="H18" s="104" t="s">
        <v>1029</v>
      </c>
      <c r="I18" s="6" t="s">
        <v>1030</v>
      </c>
      <c r="K18" s="6"/>
      <c r="M18" s="6" t="s">
        <v>27</v>
      </c>
      <c r="O18" t="s">
        <v>27</v>
      </c>
      <c r="Q18" s="6" t="s">
        <v>22</v>
      </c>
      <c r="S18" s="6">
        <v>2022</v>
      </c>
    </row>
    <row r="19" spans="1:20" ht="391.5" x14ac:dyDescent="0.35">
      <c r="A19" s="3" t="s">
        <v>47</v>
      </c>
      <c r="B19" s="96" t="s">
        <v>467</v>
      </c>
      <c r="C19" s="96" t="s">
        <v>468</v>
      </c>
      <c r="D19" s="96" t="s">
        <v>30</v>
      </c>
      <c r="E19" s="96" t="s">
        <v>18</v>
      </c>
      <c r="F19" s="96" t="s">
        <v>1031</v>
      </c>
      <c r="G19" s="96" t="s">
        <v>1032</v>
      </c>
      <c r="H19" s="104" t="s">
        <v>1033</v>
      </c>
      <c r="I19" s="6" t="s">
        <v>1026</v>
      </c>
      <c r="K19" s="6"/>
      <c r="M19" s="6" t="s">
        <v>27</v>
      </c>
      <c r="O19" t="s">
        <v>27</v>
      </c>
      <c r="Q19" s="6" t="s">
        <v>22</v>
      </c>
      <c r="S19" s="6">
        <v>2022</v>
      </c>
    </row>
    <row r="20" spans="1:20" ht="72.5" x14ac:dyDescent="0.35">
      <c r="A20" s="3" t="s">
        <v>47</v>
      </c>
      <c r="B20" s="96" t="s">
        <v>469</v>
      </c>
      <c r="C20" s="96" t="s">
        <v>470</v>
      </c>
      <c r="D20" s="96" t="s">
        <v>17</v>
      </c>
      <c r="E20" s="96" t="s">
        <v>31</v>
      </c>
      <c r="F20" s="96" t="s">
        <v>1034</v>
      </c>
      <c r="G20" s="96" t="s">
        <v>1035</v>
      </c>
      <c r="H20" s="104" t="s">
        <v>1036</v>
      </c>
      <c r="I20" s="6"/>
      <c r="K20" s="6" t="s">
        <v>36</v>
      </c>
      <c r="M20" s="6">
        <v>0</v>
      </c>
      <c r="O20">
        <v>153</v>
      </c>
      <c r="P20">
        <v>112</v>
      </c>
      <c r="Q20" s="6" t="s">
        <v>49</v>
      </c>
      <c r="R20" t="s">
        <v>35</v>
      </c>
      <c r="S20" s="6">
        <v>2025</v>
      </c>
      <c r="T20">
        <v>2026</v>
      </c>
    </row>
    <row r="21" spans="1:20" ht="391.5" x14ac:dyDescent="0.35">
      <c r="A21" s="3" t="s">
        <v>41</v>
      </c>
      <c r="B21" s="96" t="s">
        <v>474</v>
      </c>
      <c r="C21" s="96" t="s">
        <v>485</v>
      </c>
      <c r="D21" s="96" t="s">
        <v>17</v>
      </c>
      <c r="E21" s="96" t="s">
        <v>18</v>
      </c>
      <c r="F21" s="96" t="s">
        <v>1037</v>
      </c>
      <c r="G21" s="96" t="s">
        <v>1038</v>
      </c>
      <c r="H21" s="104" t="s">
        <v>1039</v>
      </c>
      <c r="I21" s="6" t="s">
        <v>1040</v>
      </c>
      <c r="K21" s="6"/>
      <c r="M21" s="6" t="s">
        <v>27</v>
      </c>
      <c r="O21" t="s">
        <v>27</v>
      </c>
      <c r="Q21" s="6" t="s">
        <v>22</v>
      </c>
      <c r="S21" s="6">
        <v>2024</v>
      </c>
    </row>
    <row r="22" spans="1:20" ht="174" x14ac:dyDescent="0.35">
      <c r="A22" s="3" t="s">
        <v>41</v>
      </c>
      <c r="B22" s="96" t="s">
        <v>474</v>
      </c>
      <c r="C22" s="96" t="s">
        <v>485</v>
      </c>
      <c r="D22" s="96" t="s">
        <v>17</v>
      </c>
      <c r="E22" s="96" t="s">
        <v>31</v>
      </c>
      <c r="F22" s="96" t="s">
        <v>1041</v>
      </c>
      <c r="G22" s="96" t="s">
        <v>1042</v>
      </c>
      <c r="H22" s="104" t="s">
        <v>1043</v>
      </c>
      <c r="I22" s="6"/>
      <c r="K22" s="6" t="s">
        <v>36</v>
      </c>
      <c r="M22" s="6">
        <v>0</v>
      </c>
      <c r="O22">
        <v>2400</v>
      </c>
      <c r="P22">
        <v>1602</v>
      </c>
      <c r="Q22" s="6" t="s">
        <v>49</v>
      </c>
      <c r="R22" t="s">
        <v>35</v>
      </c>
      <c r="S22" s="6">
        <v>2025</v>
      </c>
      <c r="T22">
        <v>2026</v>
      </c>
    </row>
    <row r="23" spans="1:20" ht="58" x14ac:dyDescent="0.35">
      <c r="A23" s="3" t="s">
        <v>47</v>
      </c>
      <c r="B23" s="96" t="s">
        <v>486</v>
      </c>
      <c r="C23" s="96" t="s">
        <v>487</v>
      </c>
      <c r="D23" s="96" t="s">
        <v>17</v>
      </c>
      <c r="E23" s="96" t="s">
        <v>31</v>
      </c>
      <c r="F23" s="96" t="s">
        <v>1044</v>
      </c>
      <c r="G23" s="85" t="s">
        <v>1045</v>
      </c>
      <c r="H23" s="103" t="s">
        <v>1046</v>
      </c>
      <c r="I23" s="85"/>
      <c r="K23" s="85" t="s">
        <v>36</v>
      </c>
      <c r="M23" s="4">
        <v>0</v>
      </c>
      <c r="O23" s="4">
        <v>3</v>
      </c>
      <c r="Q23" s="4" t="s">
        <v>49</v>
      </c>
      <c r="S23" s="6">
        <v>2023</v>
      </c>
    </row>
    <row r="24" spans="1:20" ht="43.5" x14ac:dyDescent="0.35">
      <c r="A24" s="3" t="s">
        <v>47</v>
      </c>
      <c r="B24" s="96" t="s">
        <v>486</v>
      </c>
      <c r="C24" s="96" t="s">
        <v>487</v>
      </c>
      <c r="D24" s="96" t="s">
        <v>17</v>
      </c>
      <c r="E24" s="96" t="s">
        <v>31</v>
      </c>
      <c r="F24" s="96" t="s">
        <v>1047</v>
      </c>
      <c r="G24" s="85" t="s">
        <v>1048</v>
      </c>
      <c r="H24" s="103" t="s">
        <v>1049</v>
      </c>
      <c r="I24" s="85"/>
      <c r="K24" s="85" t="s">
        <v>36</v>
      </c>
      <c r="M24" s="4">
        <v>0</v>
      </c>
      <c r="O24" s="4">
        <v>19</v>
      </c>
      <c r="Q24" s="4" t="s">
        <v>49</v>
      </c>
      <c r="S24" s="6">
        <v>2025</v>
      </c>
    </row>
    <row r="25" spans="1:20" ht="232" x14ac:dyDescent="0.35">
      <c r="A25" s="3" t="s">
        <v>47</v>
      </c>
      <c r="B25" s="96" t="s">
        <v>490</v>
      </c>
      <c r="C25" s="96" t="s">
        <v>495</v>
      </c>
      <c r="D25" s="96" t="s">
        <v>17</v>
      </c>
      <c r="E25" s="96" t="s">
        <v>31</v>
      </c>
      <c r="F25" s="96" t="s">
        <v>1050</v>
      </c>
      <c r="G25" s="85" t="s">
        <v>1051</v>
      </c>
      <c r="H25" s="103" t="s">
        <v>1052</v>
      </c>
      <c r="I25" s="85"/>
      <c r="K25" s="85" t="s">
        <v>36</v>
      </c>
      <c r="M25" s="4">
        <v>0</v>
      </c>
      <c r="O25" s="4">
        <v>55</v>
      </c>
      <c r="Q25" s="4" t="s">
        <v>35</v>
      </c>
      <c r="S25" s="6">
        <v>2025</v>
      </c>
    </row>
    <row r="26" spans="1:20" ht="130.5" x14ac:dyDescent="0.35">
      <c r="A26" s="3" t="s">
        <v>47</v>
      </c>
      <c r="B26" s="96" t="s">
        <v>496</v>
      </c>
      <c r="C26" s="96" t="s">
        <v>497</v>
      </c>
      <c r="D26" s="96" t="s">
        <v>17</v>
      </c>
      <c r="E26" s="96" t="s">
        <v>31</v>
      </c>
      <c r="F26" s="96" t="s">
        <v>1053</v>
      </c>
      <c r="G26" s="96" t="s">
        <v>1054</v>
      </c>
      <c r="H26" s="104" t="s">
        <v>1055</v>
      </c>
      <c r="I26" s="6"/>
      <c r="K26" s="6" t="s">
        <v>36</v>
      </c>
      <c r="M26" s="6">
        <v>0</v>
      </c>
      <c r="O26">
        <v>197</v>
      </c>
      <c r="P26">
        <v>0</v>
      </c>
      <c r="Q26" s="6" t="s">
        <v>49</v>
      </c>
      <c r="R26" s="203"/>
      <c r="S26" s="6">
        <v>2024</v>
      </c>
      <c r="T26" s="203"/>
    </row>
    <row r="27" spans="1:20" ht="145" x14ac:dyDescent="0.35">
      <c r="A27" s="3" t="s">
        <v>47</v>
      </c>
      <c r="B27" s="96" t="s">
        <v>498</v>
      </c>
      <c r="C27" s="96" t="s">
        <v>499</v>
      </c>
      <c r="D27" s="96" t="s">
        <v>30</v>
      </c>
      <c r="E27" s="96" t="s">
        <v>18</v>
      </c>
      <c r="F27" s="96" t="s">
        <v>1056</v>
      </c>
      <c r="G27" s="96" t="s">
        <v>1057</v>
      </c>
      <c r="H27" s="104" t="s">
        <v>1058</v>
      </c>
      <c r="I27" s="6" t="s">
        <v>1059</v>
      </c>
      <c r="K27" s="6"/>
      <c r="M27" s="6" t="s">
        <v>27</v>
      </c>
      <c r="O27" t="s">
        <v>27</v>
      </c>
      <c r="Q27" s="6" t="s">
        <v>22</v>
      </c>
      <c r="S27" s="6">
        <v>2022</v>
      </c>
    </row>
    <row r="28" spans="1:20" ht="72.5" x14ac:dyDescent="0.35">
      <c r="A28" s="3" t="s">
        <v>47</v>
      </c>
      <c r="B28" s="96" t="s">
        <v>498</v>
      </c>
      <c r="C28" s="96" t="s">
        <v>499</v>
      </c>
      <c r="D28" s="96" t="s">
        <v>30</v>
      </c>
      <c r="E28" s="96" t="s">
        <v>31</v>
      </c>
      <c r="F28" s="96" t="s">
        <v>1060</v>
      </c>
      <c r="G28" s="96" t="s">
        <v>1061</v>
      </c>
      <c r="H28" s="104" t="s">
        <v>1062</v>
      </c>
      <c r="I28" s="6"/>
      <c r="K28" s="6" t="s">
        <v>1063</v>
      </c>
      <c r="M28" s="6">
        <v>0</v>
      </c>
      <c r="O28">
        <v>40</v>
      </c>
      <c r="Q28" s="6" t="s">
        <v>49</v>
      </c>
      <c r="S28" s="6">
        <v>2025</v>
      </c>
    </row>
    <row r="29" spans="1:20" ht="174" x14ac:dyDescent="0.35">
      <c r="A29" s="3" t="s">
        <v>47</v>
      </c>
      <c r="B29" s="96" t="s">
        <v>502</v>
      </c>
      <c r="C29" s="96" t="s">
        <v>501</v>
      </c>
      <c r="D29" s="96" t="s">
        <v>30</v>
      </c>
      <c r="E29" s="96" t="s">
        <v>18</v>
      </c>
      <c r="F29" s="96" t="s">
        <v>1064</v>
      </c>
      <c r="G29" s="96" t="s">
        <v>1065</v>
      </c>
      <c r="H29" s="104" t="s">
        <v>1066</v>
      </c>
      <c r="I29" s="6" t="s">
        <v>1067</v>
      </c>
      <c r="K29" s="6"/>
      <c r="M29" s="6" t="s">
        <v>27</v>
      </c>
      <c r="O29" t="s">
        <v>27</v>
      </c>
      <c r="Q29" s="6" t="s">
        <v>35</v>
      </c>
      <c r="S29" s="6">
        <v>2022</v>
      </c>
    </row>
    <row r="30" spans="1:20" ht="130.5" x14ac:dyDescent="0.35">
      <c r="A30" s="3" t="s">
        <v>47</v>
      </c>
      <c r="B30" s="96" t="s">
        <v>504</v>
      </c>
      <c r="C30" s="96" t="s">
        <v>505</v>
      </c>
      <c r="D30" s="96" t="s">
        <v>30</v>
      </c>
      <c r="E30" s="96" t="s">
        <v>18</v>
      </c>
      <c r="F30" s="96" t="s">
        <v>1068</v>
      </c>
      <c r="G30" s="85" t="s">
        <v>1069</v>
      </c>
      <c r="H30" s="103" t="s">
        <v>1070</v>
      </c>
      <c r="I30" s="85" t="s">
        <v>1071</v>
      </c>
      <c r="K30" s="85"/>
      <c r="M30" s="4" t="s">
        <v>27</v>
      </c>
      <c r="O30" s="4" t="s">
        <v>27</v>
      </c>
      <c r="Q30" s="4" t="s">
        <v>49</v>
      </c>
      <c r="S30" s="6">
        <v>2023</v>
      </c>
    </row>
    <row r="31" spans="1:20" ht="29" x14ac:dyDescent="0.35">
      <c r="A31" s="3" t="s">
        <v>47</v>
      </c>
      <c r="B31" s="96" t="s">
        <v>504</v>
      </c>
      <c r="C31" s="96" t="s">
        <v>505</v>
      </c>
      <c r="D31" s="96" t="s">
        <v>30</v>
      </c>
      <c r="E31" s="96" t="s">
        <v>31</v>
      </c>
      <c r="F31" s="96" t="s">
        <v>1072</v>
      </c>
      <c r="G31" s="85" t="s">
        <v>1073</v>
      </c>
      <c r="H31" s="103" t="s">
        <v>1074</v>
      </c>
      <c r="I31" s="85"/>
      <c r="K31" s="85" t="s">
        <v>36</v>
      </c>
      <c r="M31" s="4">
        <v>0</v>
      </c>
      <c r="O31" s="4">
        <v>19</v>
      </c>
      <c r="Q31" s="4" t="s">
        <v>35</v>
      </c>
      <c r="S31" s="6">
        <v>2025</v>
      </c>
    </row>
    <row r="32" spans="1:20" ht="130.5" x14ac:dyDescent="0.35">
      <c r="A32" s="3" t="s">
        <v>47</v>
      </c>
      <c r="B32" s="96" t="s">
        <v>506</v>
      </c>
      <c r="C32" s="96" t="s">
        <v>507</v>
      </c>
      <c r="D32" s="96" t="s">
        <v>30</v>
      </c>
      <c r="E32" s="96" t="s">
        <v>18</v>
      </c>
      <c r="F32" s="96" t="s">
        <v>1075</v>
      </c>
      <c r="G32" s="96" t="s">
        <v>1076</v>
      </c>
      <c r="H32" s="104" t="s">
        <v>1077</v>
      </c>
      <c r="I32" s="6" t="s">
        <v>1078</v>
      </c>
      <c r="K32" s="6"/>
      <c r="M32" s="6" t="s">
        <v>27</v>
      </c>
      <c r="O32" t="s">
        <v>27</v>
      </c>
      <c r="Q32" s="6" t="s">
        <v>22</v>
      </c>
      <c r="S32" s="6">
        <v>2023</v>
      </c>
    </row>
    <row r="33" spans="1:19" ht="87" x14ac:dyDescent="0.35">
      <c r="A33" s="3" t="s">
        <v>47</v>
      </c>
      <c r="B33" s="96" t="s">
        <v>508</v>
      </c>
      <c r="C33" s="96" t="s">
        <v>509</v>
      </c>
      <c r="D33" s="96" t="s">
        <v>30</v>
      </c>
      <c r="E33" s="96" t="s">
        <v>18</v>
      </c>
      <c r="F33" s="96" t="s">
        <v>1079</v>
      </c>
      <c r="G33" s="96" t="s">
        <v>1080</v>
      </c>
      <c r="H33" s="104" t="s">
        <v>1081</v>
      </c>
      <c r="I33" s="6" t="s">
        <v>1082</v>
      </c>
      <c r="K33" s="6"/>
      <c r="M33" s="6" t="s">
        <v>27</v>
      </c>
      <c r="O33" t="s">
        <v>27</v>
      </c>
      <c r="Q33" s="6" t="s">
        <v>35</v>
      </c>
      <c r="S33" s="6">
        <v>2022</v>
      </c>
    </row>
    <row r="34" spans="1:19" ht="29" x14ac:dyDescent="0.35">
      <c r="A34" s="3" t="s">
        <v>47</v>
      </c>
      <c r="B34" s="96" t="s">
        <v>512</v>
      </c>
      <c r="C34" s="96" t="s">
        <v>513</v>
      </c>
      <c r="D34" s="96" t="s">
        <v>17</v>
      </c>
      <c r="E34" s="96" t="s">
        <v>31</v>
      </c>
      <c r="F34" s="96" t="s">
        <v>1083</v>
      </c>
      <c r="G34" s="85" t="s">
        <v>1084</v>
      </c>
      <c r="H34" s="103" t="s">
        <v>1085</v>
      </c>
      <c r="I34" s="85"/>
      <c r="K34" s="85" t="s">
        <v>36</v>
      </c>
      <c r="M34" s="4">
        <v>0</v>
      </c>
      <c r="O34" s="4">
        <v>150</v>
      </c>
      <c r="Q34" s="4" t="s">
        <v>49</v>
      </c>
      <c r="S34" s="6">
        <v>2025</v>
      </c>
    </row>
    <row r="35" spans="1:19" ht="43.5" x14ac:dyDescent="0.35">
      <c r="A35" s="3" t="s">
        <v>41</v>
      </c>
      <c r="B35" s="96" t="s">
        <v>516</v>
      </c>
      <c r="C35" s="96" t="s">
        <v>521</v>
      </c>
      <c r="D35" s="96" t="s">
        <v>17</v>
      </c>
      <c r="E35" s="96" t="s">
        <v>31</v>
      </c>
      <c r="F35" s="96" t="s">
        <v>1086</v>
      </c>
      <c r="G35" s="85" t="s">
        <v>1087</v>
      </c>
      <c r="H35" s="103" t="s">
        <v>1088</v>
      </c>
      <c r="I35" s="85"/>
      <c r="K35" s="85" t="s">
        <v>36</v>
      </c>
      <c r="M35" s="4">
        <v>0</v>
      </c>
      <c r="O35" s="4">
        <v>56</v>
      </c>
      <c r="P35">
        <v>28</v>
      </c>
      <c r="Q35" s="4" t="s">
        <v>49</v>
      </c>
      <c r="S35" s="6">
        <v>2025</v>
      </c>
    </row>
    <row r="36" spans="1:19" ht="58" x14ac:dyDescent="0.35">
      <c r="A36" s="3" t="s">
        <v>41</v>
      </c>
      <c r="B36" s="96" t="s">
        <v>528</v>
      </c>
      <c r="C36" s="96" t="s">
        <v>533</v>
      </c>
      <c r="D36" s="96" t="s">
        <v>17</v>
      </c>
      <c r="E36" s="96" t="s">
        <v>31</v>
      </c>
      <c r="F36" s="96" t="s">
        <v>1089</v>
      </c>
      <c r="G36" s="96" t="s">
        <v>1090</v>
      </c>
      <c r="H36" s="104" t="s">
        <v>1091</v>
      </c>
      <c r="I36" s="6"/>
      <c r="K36" s="6" t="s">
        <v>36</v>
      </c>
      <c r="M36" s="6">
        <v>0</v>
      </c>
      <c r="O36">
        <v>112</v>
      </c>
      <c r="P36">
        <v>72</v>
      </c>
      <c r="Q36" s="6" t="s">
        <v>35</v>
      </c>
      <c r="S36" s="6">
        <v>2025</v>
      </c>
    </row>
    <row r="37" spans="1:19" ht="43.5" x14ac:dyDescent="0.35">
      <c r="A37" s="3" t="s">
        <v>47</v>
      </c>
      <c r="B37" s="96" t="s">
        <v>536</v>
      </c>
      <c r="C37" s="96" t="s">
        <v>541</v>
      </c>
      <c r="D37" s="96" t="s">
        <v>17</v>
      </c>
      <c r="E37" s="96" t="s">
        <v>31</v>
      </c>
      <c r="F37" s="96" t="s">
        <v>1092</v>
      </c>
      <c r="G37" s="96" t="s">
        <v>1093</v>
      </c>
      <c r="H37" s="104" t="s">
        <v>1094</v>
      </c>
      <c r="I37" s="6"/>
      <c r="K37" s="6" t="s">
        <v>36</v>
      </c>
      <c r="M37" s="6">
        <v>0</v>
      </c>
      <c r="O37">
        <v>244</v>
      </c>
      <c r="Q37" s="6" t="s">
        <v>49</v>
      </c>
      <c r="S37" s="6">
        <v>2025</v>
      </c>
    </row>
    <row r="38" spans="1:19" ht="43.5" x14ac:dyDescent="0.35">
      <c r="A38" s="3" t="s">
        <v>41</v>
      </c>
      <c r="B38" s="96" t="s">
        <v>544</v>
      </c>
      <c r="C38" s="96" t="s">
        <v>547</v>
      </c>
      <c r="D38" s="96" t="s">
        <v>17</v>
      </c>
      <c r="E38" s="96" t="s">
        <v>31</v>
      </c>
      <c r="F38" s="96" t="s">
        <v>1095</v>
      </c>
      <c r="G38" s="96" t="s">
        <v>1096</v>
      </c>
      <c r="H38" s="104" t="s">
        <v>1097</v>
      </c>
      <c r="I38" s="6"/>
      <c r="K38" s="6" t="s">
        <v>36</v>
      </c>
      <c r="M38" s="6">
        <v>0</v>
      </c>
      <c r="O38">
        <v>900</v>
      </c>
      <c r="P38">
        <v>336</v>
      </c>
      <c r="Q38" s="6" t="s">
        <v>35</v>
      </c>
      <c r="S38" s="6">
        <v>2025</v>
      </c>
    </row>
    <row r="39" spans="1:19" ht="246.5" x14ac:dyDescent="0.35">
      <c r="A39" s="3" t="s">
        <v>47</v>
      </c>
      <c r="B39" s="96" t="s">
        <v>550</v>
      </c>
      <c r="C39" s="96" t="s">
        <v>557</v>
      </c>
      <c r="D39" s="96" t="s">
        <v>30</v>
      </c>
      <c r="E39" s="96" t="s">
        <v>18</v>
      </c>
      <c r="F39" s="96" t="s">
        <v>1098</v>
      </c>
      <c r="G39" s="85" t="s">
        <v>1099</v>
      </c>
      <c r="H39" s="103" t="s">
        <v>1100</v>
      </c>
      <c r="I39" s="85" t="s">
        <v>1101</v>
      </c>
      <c r="K39" s="85"/>
      <c r="M39" s="4" t="s">
        <v>27</v>
      </c>
      <c r="O39" s="4" t="s">
        <v>27</v>
      </c>
      <c r="Q39" s="4" t="s">
        <v>35</v>
      </c>
      <c r="S39" s="6">
        <v>2025</v>
      </c>
    </row>
    <row r="40" spans="1:19" ht="145" x14ac:dyDescent="0.35">
      <c r="A40" s="3" t="s">
        <v>41</v>
      </c>
      <c r="B40" s="96" t="s">
        <v>564</v>
      </c>
      <c r="C40" s="96" t="s">
        <v>573</v>
      </c>
      <c r="D40" s="96" t="s">
        <v>17</v>
      </c>
      <c r="E40" s="96" t="s">
        <v>31</v>
      </c>
      <c r="F40" s="96" t="s">
        <v>1102</v>
      </c>
      <c r="G40" s="85" t="s">
        <v>1103</v>
      </c>
      <c r="H40" s="103" t="s">
        <v>1104</v>
      </c>
      <c r="I40" s="85"/>
      <c r="K40" s="85" t="s">
        <v>36</v>
      </c>
      <c r="M40" s="4">
        <v>0</v>
      </c>
      <c r="O40" s="4">
        <v>210</v>
      </c>
      <c r="P40">
        <v>441</v>
      </c>
      <c r="Q40" s="4" t="s">
        <v>35</v>
      </c>
      <c r="S40" s="6">
        <v>2024</v>
      </c>
    </row>
    <row r="41" spans="1:19" ht="174" x14ac:dyDescent="0.35">
      <c r="A41" s="3" t="s">
        <v>41</v>
      </c>
      <c r="B41" s="96" t="s">
        <v>564</v>
      </c>
      <c r="C41" s="96" t="s">
        <v>573</v>
      </c>
      <c r="D41" s="96" t="s">
        <v>17</v>
      </c>
      <c r="E41" s="96" t="s">
        <v>31</v>
      </c>
      <c r="F41" s="96" t="s">
        <v>1105</v>
      </c>
      <c r="G41" s="85" t="s">
        <v>1103</v>
      </c>
      <c r="H41" s="103" t="s">
        <v>1106</v>
      </c>
      <c r="I41" s="85"/>
      <c r="K41" s="85" t="s">
        <v>36</v>
      </c>
      <c r="M41" s="4">
        <v>0</v>
      </c>
      <c r="O41" s="4">
        <v>1400</v>
      </c>
      <c r="P41">
        <v>2939</v>
      </c>
      <c r="Q41" s="4" t="s">
        <v>35</v>
      </c>
      <c r="S41" s="6">
        <v>2026</v>
      </c>
    </row>
    <row r="42" spans="1:19" ht="130.5" x14ac:dyDescent="0.35">
      <c r="A42" s="3" t="s">
        <v>41</v>
      </c>
      <c r="B42" s="96" t="s">
        <v>564</v>
      </c>
      <c r="C42" s="96" t="s">
        <v>573</v>
      </c>
      <c r="D42" s="96" t="s">
        <v>17</v>
      </c>
      <c r="E42" s="96" t="s">
        <v>31</v>
      </c>
      <c r="F42" s="96" t="s">
        <v>1107</v>
      </c>
      <c r="G42" s="85" t="s">
        <v>1108</v>
      </c>
      <c r="H42" s="103" t="s">
        <v>1109</v>
      </c>
      <c r="I42" s="85"/>
      <c r="K42" s="85" t="s">
        <v>36</v>
      </c>
      <c r="M42" s="4">
        <v>0</v>
      </c>
      <c r="O42" s="4">
        <v>387</v>
      </c>
      <c r="P42">
        <v>154</v>
      </c>
      <c r="Q42" s="4" t="s">
        <v>35</v>
      </c>
      <c r="S42" s="6">
        <v>2024</v>
      </c>
    </row>
    <row r="43" spans="1:19" ht="145" x14ac:dyDescent="0.35">
      <c r="A43" s="3" t="s">
        <v>41</v>
      </c>
      <c r="B43" s="96" t="s">
        <v>564</v>
      </c>
      <c r="C43" s="96" t="s">
        <v>573</v>
      </c>
      <c r="D43" s="96" t="s">
        <v>17</v>
      </c>
      <c r="E43" s="96" t="s">
        <v>31</v>
      </c>
      <c r="F43" s="96" t="s">
        <v>1110</v>
      </c>
      <c r="G43" s="85" t="s">
        <v>1108</v>
      </c>
      <c r="H43" s="103" t="s">
        <v>1111</v>
      </c>
      <c r="I43" s="85"/>
      <c r="K43" s="85" t="s">
        <v>36</v>
      </c>
      <c r="M43" s="4">
        <v>0</v>
      </c>
      <c r="O43" s="4">
        <v>2580</v>
      </c>
      <c r="P43">
        <v>1024</v>
      </c>
      <c r="Q43" s="4" t="s">
        <v>35</v>
      </c>
      <c r="S43" s="6">
        <v>2026</v>
      </c>
    </row>
    <row r="44" spans="1:19" ht="58" x14ac:dyDescent="0.35">
      <c r="A44" s="3" t="s">
        <v>47</v>
      </c>
      <c r="B44" s="96" t="s">
        <v>576</v>
      </c>
      <c r="C44" s="96" t="s">
        <v>579</v>
      </c>
      <c r="D44" s="96" t="s">
        <v>17</v>
      </c>
      <c r="E44" s="96" t="s">
        <v>31</v>
      </c>
      <c r="F44" s="96" t="s">
        <v>1112</v>
      </c>
      <c r="G44" s="96" t="s">
        <v>1113</v>
      </c>
      <c r="H44" s="104" t="s">
        <v>1114</v>
      </c>
      <c r="I44" s="6"/>
      <c r="K44" s="6" t="s">
        <v>36</v>
      </c>
      <c r="M44" s="6">
        <v>0</v>
      </c>
      <c r="O44">
        <v>650</v>
      </c>
      <c r="Q44" s="6" t="s">
        <v>35</v>
      </c>
      <c r="S44" s="6">
        <v>2026</v>
      </c>
    </row>
    <row r="45" spans="1:19" ht="58" x14ac:dyDescent="0.35">
      <c r="A45" s="3" t="s">
        <v>47</v>
      </c>
      <c r="B45" s="96" t="s">
        <v>576</v>
      </c>
      <c r="C45" s="96" t="s">
        <v>579</v>
      </c>
      <c r="D45" s="96" t="s">
        <v>17</v>
      </c>
      <c r="E45" s="96" t="s">
        <v>31</v>
      </c>
      <c r="F45" s="96" t="s">
        <v>1115</v>
      </c>
      <c r="G45" s="96" t="s">
        <v>1116</v>
      </c>
      <c r="H45" s="104" t="s">
        <v>1117</v>
      </c>
      <c r="I45" s="6"/>
      <c r="K45" s="6" t="s">
        <v>36</v>
      </c>
      <c r="M45" s="6">
        <v>0</v>
      </c>
      <c r="O45">
        <v>91</v>
      </c>
      <c r="Q45" s="6" t="s">
        <v>22</v>
      </c>
      <c r="S45" s="6">
        <v>2025</v>
      </c>
    </row>
    <row r="46" spans="1:19" ht="130.5" x14ac:dyDescent="0.35">
      <c r="A46" s="3" t="s">
        <v>47</v>
      </c>
      <c r="B46" s="96" t="s">
        <v>580</v>
      </c>
      <c r="C46" s="96" t="s">
        <v>581</v>
      </c>
      <c r="D46" s="96" t="s">
        <v>17</v>
      </c>
      <c r="E46" s="96" t="s">
        <v>31</v>
      </c>
      <c r="F46" s="96" t="s">
        <v>1118</v>
      </c>
      <c r="G46" s="85" t="s">
        <v>1119</v>
      </c>
      <c r="H46" s="103" t="s">
        <v>1120</v>
      </c>
      <c r="I46" s="85"/>
      <c r="K46" s="85" t="s">
        <v>36</v>
      </c>
      <c r="M46" s="4">
        <v>0</v>
      </c>
      <c r="O46" s="4">
        <v>270</v>
      </c>
      <c r="Q46" s="4" t="s">
        <v>43</v>
      </c>
      <c r="S46" s="6">
        <v>2025</v>
      </c>
    </row>
    <row r="47" spans="1:19" ht="58" x14ac:dyDescent="0.35">
      <c r="A47" s="3" t="s">
        <v>47</v>
      </c>
      <c r="B47" s="96" t="s">
        <v>580</v>
      </c>
      <c r="C47" s="96" t="s">
        <v>581</v>
      </c>
      <c r="D47" s="96" t="s">
        <v>17</v>
      </c>
      <c r="E47" s="96" t="s">
        <v>31</v>
      </c>
      <c r="F47" s="96" t="s">
        <v>1121</v>
      </c>
      <c r="G47" s="85" t="s">
        <v>1122</v>
      </c>
      <c r="H47" s="103" t="s">
        <v>1123</v>
      </c>
      <c r="I47" s="85"/>
      <c r="K47" s="85" t="s">
        <v>36</v>
      </c>
      <c r="M47" s="4">
        <v>0</v>
      </c>
      <c r="O47" s="4">
        <v>26</v>
      </c>
      <c r="Q47" s="4" t="s">
        <v>22</v>
      </c>
      <c r="S47" s="6">
        <v>2025</v>
      </c>
    </row>
    <row r="48" spans="1:19" ht="217.5" x14ac:dyDescent="0.35">
      <c r="A48" s="3" t="s">
        <v>47</v>
      </c>
      <c r="B48" s="96" t="s">
        <v>582</v>
      </c>
      <c r="C48" s="96" t="s">
        <v>583</v>
      </c>
      <c r="D48" s="96" t="s">
        <v>30</v>
      </c>
      <c r="E48" s="96" t="s">
        <v>18</v>
      </c>
      <c r="F48" s="96" t="s">
        <v>1124</v>
      </c>
      <c r="G48" s="96" t="s">
        <v>1125</v>
      </c>
      <c r="H48" s="104" t="s">
        <v>1126</v>
      </c>
      <c r="I48" s="6" t="s">
        <v>1127</v>
      </c>
      <c r="K48" s="6"/>
      <c r="M48" s="6" t="s">
        <v>27</v>
      </c>
      <c r="O48" t="s">
        <v>27</v>
      </c>
      <c r="Q48" s="6" t="s">
        <v>22</v>
      </c>
      <c r="S48" s="6">
        <v>2023</v>
      </c>
    </row>
    <row r="49" spans="1:20" ht="58" x14ac:dyDescent="0.35">
      <c r="A49" s="3" t="s">
        <v>41</v>
      </c>
      <c r="B49" s="96" t="s">
        <v>582</v>
      </c>
      <c r="C49" s="96" t="s">
        <v>583</v>
      </c>
      <c r="D49" s="96" t="s">
        <v>30</v>
      </c>
      <c r="E49" s="96" t="s">
        <v>18</v>
      </c>
      <c r="F49" s="96" t="s">
        <v>1128</v>
      </c>
      <c r="G49" s="96" t="s">
        <v>1129</v>
      </c>
      <c r="H49" s="104" t="s">
        <v>1130</v>
      </c>
      <c r="I49" s="6" t="s">
        <v>1131</v>
      </c>
      <c r="K49" s="6"/>
      <c r="M49" s="6" t="s">
        <v>27</v>
      </c>
      <c r="O49" t="s">
        <v>27</v>
      </c>
      <c r="Q49" s="6" t="s">
        <v>49</v>
      </c>
      <c r="S49" s="6">
        <v>2023</v>
      </c>
    </row>
    <row r="50" spans="1:20" ht="159.5" x14ac:dyDescent="0.35">
      <c r="A50" s="3" t="s">
        <v>47</v>
      </c>
      <c r="B50" s="96" t="s">
        <v>582</v>
      </c>
      <c r="C50" s="96" t="s">
        <v>583</v>
      </c>
      <c r="D50" s="96" t="s">
        <v>30</v>
      </c>
      <c r="E50" s="96" t="s">
        <v>18</v>
      </c>
      <c r="F50" s="96" t="s">
        <v>1132</v>
      </c>
      <c r="G50" s="96" t="s">
        <v>1133</v>
      </c>
      <c r="H50" s="104" t="s">
        <v>1134</v>
      </c>
      <c r="I50" s="6" t="s">
        <v>1135</v>
      </c>
      <c r="K50" s="6"/>
      <c r="M50" s="6" t="s">
        <v>27</v>
      </c>
      <c r="O50" t="s">
        <v>27</v>
      </c>
      <c r="Q50" s="6" t="s">
        <v>49</v>
      </c>
      <c r="S50" s="6">
        <v>2025</v>
      </c>
    </row>
    <row r="51" spans="1:20" ht="188.5" x14ac:dyDescent="0.35">
      <c r="A51" s="3" t="s">
        <v>41</v>
      </c>
      <c r="B51" s="96" t="s">
        <v>584</v>
      </c>
      <c r="C51" s="96" t="s">
        <v>585</v>
      </c>
      <c r="D51" s="96" t="s">
        <v>30</v>
      </c>
      <c r="E51" s="96" t="s">
        <v>18</v>
      </c>
      <c r="F51" s="96" t="s">
        <v>1136</v>
      </c>
      <c r="G51" s="85" t="s">
        <v>1137</v>
      </c>
      <c r="H51" s="103" t="s">
        <v>1138</v>
      </c>
      <c r="I51" s="85" t="s">
        <v>1139</v>
      </c>
      <c r="K51" s="85"/>
      <c r="M51" s="4" t="s">
        <v>27</v>
      </c>
      <c r="O51" s="4" t="s">
        <v>27</v>
      </c>
      <c r="Q51" s="4" t="s">
        <v>22</v>
      </c>
      <c r="S51" s="6">
        <v>2024</v>
      </c>
    </row>
    <row r="52" spans="1:20" ht="101.5" x14ac:dyDescent="0.35">
      <c r="A52" s="3" t="s">
        <v>47</v>
      </c>
      <c r="B52" s="96" t="s">
        <v>586</v>
      </c>
      <c r="C52" s="96" t="s">
        <v>587</v>
      </c>
      <c r="D52" s="96" t="s">
        <v>30</v>
      </c>
      <c r="E52" s="96" t="s">
        <v>18</v>
      </c>
      <c r="F52" s="96" t="s">
        <v>1140</v>
      </c>
      <c r="G52" s="85" t="s">
        <v>1141</v>
      </c>
      <c r="H52" s="103" t="s">
        <v>1142</v>
      </c>
      <c r="I52" s="85" t="s">
        <v>1143</v>
      </c>
      <c r="K52" s="85"/>
      <c r="M52" s="4" t="s">
        <v>27</v>
      </c>
      <c r="O52" s="4" t="s">
        <v>27</v>
      </c>
      <c r="Q52" s="4" t="s">
        <v>35</v>
      </c>
      <c r="S52" s="6">
        <v>2022</v>
      </c>
    </row>
    <row r="53" spans="1:20" ht="58" x14ac:dyDescent="0.35">
      <c r="A53" s="3" t="s">
        <v>41</v>
      </c>
      <c r="B53" s="96" t="s">
        <v>586</v>
      </c>
      <c r="C53" s="96" t="s">
        <v>587</v>
      </c>
      <c r="D53" s="96" t="s">
        <v>30</v>
      </c>
      <c r="E53" s="96" t="s">
        <v>31</v>
      </c>
      <c r="F53" s="96" t="s">
        <v>1144</v>
      </c>
      <c r="G53" s="85" t="s">
        <v>1145</v>
      </c>
      <c r="H53" s="103" t="s">
        <v>1146</v>
      </c>
      <c r="I53" s="85"/>
      <c r="K53" s="85" t="s">
        <v>36</v>
      </c>
      <c r="M53" s="4">
        <v>0</v>
      </c>
      <c r="O53" s="4">
        <v>9</v>
      </c>
      <c r="Q53" s="4" t="s">
        <v>22</v>
      </c>
      <c r="S53" s="6">
        <v>2024</v>
      </c>
    </row>
    <row r="54" spans="1:20" ht="290" x14ac:dyDescent="0.35">
      <c r="A54" s="3" t="s">
        <v>41</v>
      </c>
      <c r="B54" s="96" t="s">
        <v>590</v>
      </c>
      <c r="C54" s="96" t="s">
        <v>601</v>
      </c>
      <c r="D54" s="96" t="s">
        <v>17</v>
      </c>
      <c r="E54" s="96" t="s">
        <v>18</v>
      </c>
      <c r="F54" s="96" t="s">
        <v>1147</v>
      </c>
      <c r="G54" s="85" t="s">
        <v>1148</v>
      </c>
      <c r="H54" s="103" t="s">
        <v>1149</v>
      </c>
      <c r="I54" s="85" t="s">
        <v>1150</v>
      </c>
      <c r="K54" s="85"/>
      <c r="M54" s="4" t="s">
        <v>27</v>
      </c>
      <c r="O54" s="4" t="s">
        <v>27</v>
      </c>
      <c r="Q54" s="4" t="s">
        <v>35</v>
      </c>
      <c r="S54" s="6">
        <v>2025</v>
      </c>
    </row>
    <row r="55" spans="1:20" ht="145" x14ac:dyDescent="0.35">
      <c r="A55" s="3" t="s">
        <v>41</v>
      </c>
      <c r="B55" s="96" t="s">
        <v>602</v>
      </c>
      <c r="C55" s="96" t="s">
        <v>603</v>
      </c>
      <c r="D55" s="96" t="s">
        <v>17</v>
      </c>
      <c r="E55" s="96" t="s">
        <v>31</v>
      </c>
      <c r="F55" s="96" t="s">
        <v>1151</v>
      </c>
      <c r="G55" s="85" t="s">
        <v>1152</v>
      </c>
      <c r="H55" s="103" t="s">
        <v>1153</v>
      </c>
      <c r="I55" s="85"/>
      <c r="K55" s="85" t="s">
        <v>1154</v>
      </c>
      <c r="M55" s="4">
        <v>0</v>
      </c>
      <c r="O55" s="4">
        <v>100</v>
      </c>
      <c r="Q55" s="4" t="s">
        <v>35</v>
      </c>
      <c r="R55" t="s">
        <v>49</v>
      </c>
      <c r="S55" s="6">
        <v>2024</v>
      </c>
    </row>
    <row r="56" spans="1:20" ht="159.5" x14ac:dyDescent="0.35">
      <c r="A56" s="3" t="s">
        <v>47</v>
      </c>
      <c r="B56" s="96" t="s">
        <v>605</v>
      </c>
      <c r="C56" s="96" t="s">
        <v>606</v>
      </c>
      <c r="D56" s="96" t="s">
        <v>30</v>
      </c>
      <c r="E56" s="96" t="s">
        <v>18</v>
      </c>
      <c r="F56" s="96" t="s">
        <v>1155</v>
      </c>
      <c r="G56" s="96" t="s">
        <v>1156</v>
      </c>
      <c r="H56" s="104" t="s">
        <v>1157</v>
      </c>
      <c r="I56" s="6" t="s">
        <v>1158</v>
      </c>
      <c r="K56" s="6"/>
      <c r="M56" s="6" t="s">
        <v>27</v>
      </c>
      <c r="O56" t="s">
        <v>27</v>
      </c>
      <c r="Q56" s="6" t="s">
        <v>22</v>
      </c>
      <c r="S56" s="6">
        <v>2023</v>
      </c>
    </row>
    <row r="57" spans="1:20" ht="43.5" x14ac:dyDescent="0.35">
      <c r="A57" s="3" t="s">
        <v>47</v>
      </c>
      <c r="B57" s="96" t="s">
        <v>605</v>
      </c>
      <c r="C57" s="96" t="s">
        <v>606</v>
      </c>
      <c r="D57" s="96" t="s">
        <v>30</v>
      </c>
      <c r="E57" s="96" t="s">
        <v>18</v>
      </c>
      <c r="F57" s="96" t="s">
        <v>1159</v>
      </c>
      <c r="G57" s="96" t="s">
        <v>1160</v>
      </c>
      <c r="H57" s="104" t="s">
        <v>1161</v>
      </c>
      <c r="I57" s="6" t="s">
        <v>1162</v>
      </c>
      <c r="K57" s="6"/>
      <c r="M57" s="6" t="s">
        <v>27</v>
      </c>
      <c r="O57" t="s">
        <v>27</v>
      </c>
      <c r="Q57" s="6" t="s">
        <v>49</v>
      </c>
      <c r="S57" s="6">
        <v>2024</v>
      </c>
    </row>
    <row r="58" spans="1:20" ht="246.5" x14ac:dyDescent="0.35">
      <c r="A58" s="3" t="s">
        <v>47</v>
      </c>
      <c r="B58" s="96" t="s">
        <v>607</v>
      </c>
      <c r="C58" s="96" t="s">
        <v>608</v>
      </c>
      <c r="D58" s="96" t="s">
        <v>30</v>
      </c>
      <c r="E58" s="96" t="s">
        <v>18</v>
      </c>
      <c r="F58" s="96" t="s">
        <v>1163</v>
      </c>
      <c r="G58" s="96" t="s">
        <v>1164</v>
      </c>
      <c r="H58" s="104" t="s">
        <v>1165</v>
      </c>
      <c r="I58" s="6" t="s">
        <v>1166</v>
      </c>
      <c r="K58" s="6"/>
      <c r="M58" s="6" t="s">
        <v>27</v>
      </c>
      <c r="O58" t="s">
        <v>27</v>
      </c>
      <c r="Q58" s="6" t="s">
        <v>22</v>
      </c>
      <c r="S58" s="6">
        <v>2023</v>
      </c>
    </row>
    <row r="59" spans="1:20" ht="290" x14ac:dyDescent="0.35">
      <c r="A59" s="3" t="s">
        <v>41</v>
      </c>
      <c r="B59" s="96" t="s">
        <v>609</v>
      </c>
      <c r="C59" s="96" t="s">
        <v>610</v>
      </c>
      <c r="D59" s="96" t="s">
        <v>30</v>
      </c>
      <c r="E59" s="96" t="s">
        <v>18</v>
      </c>
      <c r="F59" s="96" t="s">
        <v>1167</v>
      </c>
      <c r="G59" s="96" t="s">
        <v>1168</v>
      </c>
      <c r="H59" s="104" t="s">
        <v>1169</v>
      </c>
      <c r="I59" s="96" t="s">
        <v>1170</v>
      </c>
      <c r="J59" s="96" t="s">
        <v>1171</v>
      </c>
      <c r="K59" s="6"/>
      <c r="M59" s="6" t="s">
        <v>27</v>
      </c>
      <c r="O59" t="s">
        <v>27</v>
      </c>
      <c r="Q59" s="6" t="s">
        <v>35</v>
      </c>
      <c r="S59" s="6">
        <v>2023</v>
      </c>
    </row>
    <row r="60" spans="1:20" ht="217.5" x14ac:dyDescent="0.35">
      <c r="A60" s="3" t="s">
        <v>47</v>
      </c>
      <c r="B60" s="96" t="s">
        <v>609</v>
      </c>
      <c r="C60" s="96" t="s">
        <v>610</v>
      </c>
      <c r="D60" s="96" t="s">
        <v>30</v>
      </c>
      <c r="E60" s="96" t="s">
        <v>18</v>
      </c>
      <c r="F60" s="96" t="s">
        <v>1172</v>
      </c>
      <c r="G60" s="96" t="s">
        <v>1173</v>
      </c>
      <c r="H60" s="104" t="s">
        <v>1174</v>
      </c>
      <c r="I60" s="6" t="s">
        <v>1175</v>
      </c>
      <c r="K60" s="6"/>
      <c r="M60" s="6" t="s">
        <v>27</v>
      </c>
      <c r="O60" t="s">
        <v>27</v>
      </c>
      <c r="Q60" s="6" t="s">
        <v>22</v>
      </c>
      <c r="S60" s="6">
        <v>2022</v>
      </c>
    </row>
    <row r="61" spans="1:20" ht="87" x14ac:dyDescent="0.35">
      <c r="A61" s="3" t="s">
        <v>41</v>
      </c>
      <c r="B61" s="96" t="s">
        <v>613</v>
      </c>
      <c r="C61" s="96" t="s">
        <v>621</v>
      </c>
      <c r="D61" s="96" t="s">
        <v>17</v>
      </c>
      <c r="E61" s="96" t="s">
        <v>31</v>
      </c>
      <c r="F61" s="96" t="s">
        <v>1176</v>
      </c>
      <c r="G61" s="85" t="s">
        <v>1177</v>
      </c>
      <c r="H61" s="103" t="s">
        <v>1178</v>
      </c>
      <c r="I61" s="85"/>
      <c r="K61" s="85" t="s">
        <v>1179</v>
      </c>
      <c r="M61" s="4">
        <v>0</v>
      </c>
      <c r="O61" s="4">
        <v>80500</v>
      </c>
      <c r="P61">
        <v>24909</v>
      </c>
      <c r="Q61" s="4" t="s">
        <v>49</v>
      </c>
      <c r="S61" s="6">
        <v>2024</v>
      </c>
      <c r="T61">
        <v>2025</v>
      </c>
    </row>
    <row r="62" spans="1:20" ht="87" x14ac:dyDescent="0.35">
      <c r="A62" s="3" t="s">
        <v>41</v>
      </c>
      <c r="B62" s="96" t="s">
        <v>613</v>
      </c>
      <c r="C62" s="96" t="s">
        <v>621</v>
      </c>
      <c r="D62" s="96" t="s">
        <v>17</v>
      </c>
      <c r="E62" s="96" t="s">
        <v>31</v>
      </c>
      <c r="F62" s="96" t="s">
        <v>1180</v>
      </c>
      <c r="G62" s="85" t="s">
        <v>1181</v>
      </c>
      <c r="H62" s="103" t="s">
        <v>1182</v>
      </c>
      <c r="I62" s="85"/>
      <c r="K62" s="85" t="s">
        <v>1179</v>
      </c>
      <c r="M62" s="4">
        <v>0</v>
      </c>
      <c r="O62" s="4">
        <v>77500</v>
      </c>
      <c r="P62">
        <v>111931</v>
      </c>
      <c r="Q62" s="4" t="s">
        <v>49</v>
      </c>
      <c r="S62" s="6">
        <v>2024</v>
      </c>
      <c r="T62">
        <v>2025</v>
      </c>
    </row>
    <row r="63" spans="1:20" ht="43.5" x14ac:dyDescent="0.35">
      <c r="A63" s="3" t="s">
        <v>47</v>
      </c>
      <c r="B63" s="96" t="s">
        <v>624</v>
      </c>
      <c r="C63" s="96" t="s">
        <v>630</v>
      </c>
      <c r="D63" s="96" t="s">
        <v>17</v>
      </c>
      <c r="E63" s="96" t="s">
        <v>18</v>
      </c>
      <c r="F63" s="96" t="s">
        <v>1183</v>
      </c>
      <c r="G63" s="85" t="s">
        <v>1184</v>
      </c>
      <c r="H63" s="103" t="s">
        <v>1185</v>
      </c>
      <c r="I63" s="85" t="s">
        <v>1186</v>
      </c>
      <c r="K63" s="85"/>
      <c r="M63" s="4" t="s">
        <v>27</v>
      </c>
      <c r="O63" s="4" t="s">
        <v>27</v>
      </c>
      <c r="Q63" s="4" t="s">
        <v>35</v>
      </c>
      <c r="S63" s="6">
        <v>2026</v>
      </c>
    </row>
    <row r="64" spans="1:20" ht="58" x14ac:dyDescent="0.35">
      <c r="A64" s="3" t="s">
        <v>41</v>
      </c>
      <c r="B64" s="96" t="s">
        <v>624</v>
      </c>
      <c r="C64" s="96" t="s">
        <v>630</v>
      </c>
      <c r="D64" s="96" t="s">
        <v>17</v>
      </c>
      <c r="E64" s="96" t="s">
        <v>18</v>
      </c>
      <c r="F64" s="96" t="s">
        <v>1187</v>
      </c>
      <c r="G64" s="85" t="s">
        <v>1188</v>
      </c>
      <c r="H64" s="103" t="s">
        <v>1189</v>
      </c>
      <c r="I64" s="85" t="s">
        <v>1190</v>
      </c>
      <c r="K64" s="85"/>
      <c r="M64" s="4" t="s">
        <v>27</v>
      </c>
      <c r="O64" s="4" t="s">
        <v>27</v>
      </c>
      <c r="Q64" s="4" t="s">
        <v>43</v>
      </c>
      <c r="S64" s="6">
        <v>2023</v>
      </c>
      <c r="T64">
        <v>2024</v>
      </c>
    </row>
    <row r="65" spans="1:19" ht="87" x14ac:dyDescent="0.35">
      <c r="A65" s="3" t="s">
        <v>41</v>
      </c>
      <c r="B65" s="96" t="s">
        <v>624</v>
      </c>
      <c r="C65" s="96" t="s">
        <v>630</v>
      </c>
      <c r="D65" s="96" t="s">
        <v>17</v>
      </c>
      <c r="E65" s="96" t="s">
        <v>18</v>
      </c>
      <c r="F65" s="96" t="s">
        <v>1191</v>
      </c>
      <c r="G65" s="85" t="s">
        <v>1192</v>
      </c>
      <c r="H65" s="103" t="s">
        <v>1193</v>
      </c>
      <c r="I65" s="85" t="s">
        <v>1194</v>
      </c>
      <c r="K65" s="85"/>
      <c r="M65" s="4" t="s">
        <v>27</v>
      </c>
      <c r="O65" s="4" t="s">
        <v>27</v>
      </c>
      <c r="Q65" s="4" t="s">
        <v>22</v>
      </c>
      <c r="R65" t="s">
        <v>49</v>
      </c>
      <c r="S65" s="6">
        <v>2025</v>
      </c>
    </row>
    <row r="66" spans="1:19" ht="116" x14ac:dyDescent="0.35">
      <c r="A66" s="3" t="s">
        <v>47</v>
      </c>
      <c r="B66" s="96" t="s">
        <v>624</v>
      </c>
      <c r="C66" s="96" t="s">
        <v>630</v>
      </c>
      <c r="D66" s="96" t="s">
        <v>17</v>
      </c>
      <c r="E66" s="96" t="s">
        <v>31</v>
      </c>
      <c r="F66" s="96" t="s">
        <v>1195</v>
      </c>
      <c r="G66" s="85" t="s">
        <v>1196</v>
      </c>
      <c r="H66" s="103" t="s">
        <v>1197</v>
      </c>
      <c r="I66" s="85"/>
      <c r="K66" s="85" t="s">
        <v>36</v>
      </c>
      <c r="M66" s="4">
        <v>0</v>
      </c>
      <c r="O66" s="4">
        <v>6000</v>
      </c>
      <c r="Q66" s="4" t="s">
        <v>35</v>
      </c>
      <c r="S66" s="6">
        <v>2026</v>
      </c>
    </row>
    <row r="67" spans="1:19" ht="87" x14ac:dyDescent="0.35">
      <c r="A67" s="3" t="s">
        <v>47</v>
      </c>
      <c r="B67" s="96" t="s">
        <v>631</v>
      </c>
      <c r="C67" s="96" t="s">
        <v>632</v>
      </c>
      <c r="D67" s="96" t="s">
        <v>30</v>
      </c>
      <c r="E67" s="96" t="s">
        <v>18</v>
      </c>
      <c r="F67" s="96" t="s">
        <v>1198</v>
      </c>
      <c r="G67" s="96" t="s">
        <v>1199</v>
      </c>
      <c r="H67" s="104" t="s">
        <v>1200</v>
      </c>
      <c r="I67" s="6" t="s">
        <v>1201</v>
      </c>
      <c r="K67" s="6"/>
      <c r="M67" s="6" t="s">
        <v>27</v>
      </c>
      <c r="O67" t="s">
        <v>27</v>
      </c>
      <c r="Q67" s="6" t="s">
        <v>49</v>
      </c>
      <c r="S67" s="6">
        <v>2021</v>
      </c>
    </row>
    <row r="68" spans="1:19" ht="116" x14ac:dyDescent="0.35">
      <c r="A68" s="3" t="s">
        <v>47</v>
      </c>
      <c r="B68" s="96" t="s">
        <v>631</v>
      </c>
      <c r="C68" s="96" t="s">
        <v>632</v>
      </c>
      <c r="D68" s="96" t="s">
        <v>30</v>
      </c>
      <c r="E68" s="96" t="s">
        <v>18</v>
      </c>
      <c r="F68" s="96" t="s">
        <v>1202</v>
      </c>
      <c r="G68" s="96" t="s">
        <v>1203</v>
      </c>
      <c r="H68" s="104" t="s">
        <v>1204</v>
      </c>
      <c r="I68" s="6" t="s">
        <v>1205</v>
      </c>
      <c r="K68" s="6"/>
      <c r="M68" s="6" t="s">
        <v>27</v>
      </c>
      <c r="O68" t="s">
        <v>27</v>
      </c>
      <c r="Q68" s="6" t="s">
        <v>22</v>
      </c>
      <c r="S68" s="6">
        <v>2023</v>
      </c>
    </row>
    <row r="69" spans="1:19" ht="72.5" x14ac:dyDescent="0.35">
      <c r="A69" s="3" t="s">
        <v>47</v>
      </c>
      <c r="B69" s="96" t="s">
        <v>633</v>
      </c>
      <c r="C69" s="96" t="s">
        <v>634</v>
      </c>
      <c r="D69" s="96" t="s">
        <v>30</v>
      </c>
      <c r="E69" s="96" t="s">
        <v>18</v>
      </c>
      <c r="F69" s="96" t="s">
        <v>1206</v>
      </c>
      <c r="G69" s="96" t="s">
        <v>1207</v>
      </c>
      <c r="H69" s="104" t="s">
        <v>1208</v>
      </c>
      <c r="I69" s="6" t="s">
        <v>1209</v>
      </c>
      <c r="K69" s="6"/>
      <c r="M69" s="6" t="s">
        <v>27</v>
      </c>
      <c r="O69" t="s">
        <v>27</v>
      </c>
      <c r="Q69" s="6" t="s">
        <v>43</v>
      </c>
      <c r="S69" s="6">
        <v>2021</v>
      </c>
    </row>
    <row r="70" spans="1:19" ht="217.5" x14ac:dyDescent="0.35">
      <c r="A70" s="3" t="s">
        <v>41</v>
      </c>
      <c r="B70" s="96" t="s">
        <v>637</v>
      </c>
      <c r="C70" s="96" t="s">
        <v>648</v>
      </c>
      <c r="D70" s="96" t="s">
        <v>17</v>
      </c>
      <c r="E70" s="96" t="s">
        <v>18</v>
      </c>
      <c r="F70" s="96" t="s">
        <v>1210</v>
      </c>
      <c r="G70" s="96" t="s">
        <v>1211</v>
      </c>
      <c r="H70" s="104" t="s">
        <v>1212</v>
      </c>
      <c r="I70" s="6" t="s">
        <v>1213</v>
      </c>
      <c r="K70" s="6"/>
      <c r="M70" s="6" t="s">
        <v>27</v>
      </c>
      <c r="O70" t="s">
        <v>27</v>
      </c>
      <c r="Q70" s="6" t="s">
        <v>49</v>
      </c>
      <c r="S70" s="6">
        <v>2023</v>
      </c>
    </row>
    <row r="71" spans="1:19" ht="116" x14ac:dyDescent="0.35">
      <c r="A71" s="3" t="s">
        <v>41</v>
      </c>
      <c r="B71" s="96" t="s">
        <v>637</v>
      </c>
      <c r="C71" s="96" t="s">
        <v>648</v>
      </c>
      <c r="D71" s="96" t="s">
        <v>17</v>
      </c>
      <c r="E71" s="96" t="s">
        <v>31</v>
      </c>
      <c r="F71" s="96" t="s">
        <v>1214</v>
      </c>
      <c r="G71" s="96" t="s">
        <v>1215</v>
      </c>
      <c r="H71" s="104" t="s">
        <v>1216</v>
      </c>
      <c r="I71" s="6"/>
      <c r="K71" s="6" t="s">
        <v>36</v>
      </c>
      <c r="L71" t="s">
        <v>1217</v>
      </c>
      <c r="M71" s="6">
        <v>0</v>
      </c>
      <c r="O71">
        <v>240</v>
      </c>
      <c r="P71">
        <v>100</v>
      </c>
      <c r="Q71" s="6" t="s">
        <v>49</v>
      </c>
      <c r="S71" s="6">
        <v>2023</v>
      </c>
    </row>
    <row r="72" spans="1:19" ht="72.5" x14ac:dyDescent="0.35">
      <c r="A72" s="3" t="s">
        <v>47</v>
      </c>
      <c r="B72" s="96" t="s">
        <v>651</v>
      </c>
      <c r="C72" s="96" t="s">
        <v>665</v>
      </c>
      <c r="D72" s="96" t="s">
        <v>17</v>
      </c>
      <c r="E72" s="96" t="s">
        <v>18</v>
      </c>
      <c r="F72" s="96" t="s">
        <v>1218</v>
      </c>
      <c r="G72" s="85" t="s">
        <v>1219</v>
      </c>
      <c r="H72" s="103" t="s">
        <v>1220</v>
      </c>
      <c r="I72" s="85" t="s">
        <v>1221</v>
      </c>
      <c r="K72" s="85"/>
      <c r="M72" s="4" t="s">
        <v>27</v>
      </c>
      <c r="O72" s="4" t="s">
        <v>27</v>
      </c>
      <c r="Q72" s="4" t="s">
        <v>35</v>
      </c>
      <c r="S72" s="6">
        <v>2026</v>
      </c>
    </row>
    <row r="73" spans="1:19" ht="87" x14ac:dyDescent="0.35">
      <c r="A73" s="3" t="s">
        <v>41</v>
      </c>
      <c r="B73" s="96" t="s">
        <v>651</v>
      </c>
      <c r="C73" s="96" t="s">
        <v>665</v>
      </c>
      <c r="D73" s="96" t="s">
        <v>17</v>
      </c>
      <c r="E73" s="96" t="s">
        <v>18</v>
      </c>
      <c r="F73" s="96" t="s">
        <v>1222</v>
      </c>
      <c r="G73" s="85" t="s">
        <v>1223</v>
      </c>
      <c r="H73" s="103" t="s">
        <v>1224</v>
      </c>
      <c r="I73" s="85" t="s">
        <v>1225</v>
      </c>
      <c r="J73" s="7" t="s">
        <v>1226</v>
      </c>
      <c r="K73" s="85"/>
      <c r="M73" s="4" t="s">
        <v>27</v>
      </c>
      <c r="O73" s="4" t="s">
        <v>27</v>
      </c>
      <c r="Q73" s="4" t="s">
        <v>49</v>
      </c>
      <c r="S73" s="6">
        <v>2024</v>
      </c>
    </row>
    <row r="74" spans="1:19" ht="101.5" x14ac:dyDescent="0.35">
      <c r="A74" s="3" t="s">
        <v>47</v>
      </c>
      <c r="B74" s="96" t="s">
        <v>651</v>
      </c>
      <c r="C74" s="96" t="s">
        <v>665</v>
      </c>
      <c r="D74" s="96" t="s">
        <v>17</v>
      </c>
      <c r="E74" s="96" t="s">
        <v>18</v>
      </c>
      <c r="F74" s="96" t="s">
        <v>1227</v>
      </c>
      <c r="G74" s="85" t="s">
        <v>1228</v>
      </c>
      <c r="H74" s="103" t="s">
        <v>1229</v>
      </c>
      <c r="I74" s="85"/>
      <c r="K74" s="85" t="s">
        <v>36</v>
      </c>
      <c r="M74" s="4">
        <v>0</v>
      </c>
      <c r="O74" s="4">
        <v>45</v>
      </c>
      <c r="Q74" s="4" t="s">
        <v>49</v>
      </c>
      <c r="S74" s="6">
        <v>2024</v>
      </c>
    </row>
    <row r="75" spans="1:19" ht="58" x14ac:dyDescent="0.35">
      <c r="A75" s="3" t="s">
        <v>47</v>
      </c>
      <c r="B75" s="96" t="s">
        <v>651</v>
      </c>
      <c r="C75" s="96" t="s">
        <v>665</v>
      </c>
      <c r="D75" s="96" t="s">
        <v>17</v>
      </c>
      <c r="E75" s="96" t="s">
        <v>31</v>
      </c>
      <c r="F75" s="96" t="s">
        <v>1230</v>
      </c>
      <c r="G75" s="85" t="s">
        <v>1231</v>
      </c>
      <c r="H75" s="103" t="s">
        <v>1232</v>
      </c>
      <c r="I75" s="85"/>
      <c r="K75" s="85" t="s">
        <v>36</v>
      </c>
      <c r="M75" s="4">
        <v>0</v>
      </c>
      <c r="O75" s="4">
        <v>700</v>
      </c>
      <c r="Q75" s="4" t="s">
        <v>49</v>
      </c>
      <c r="S75" s="6">
        <v>2022</v>
      </c>
    </row>
    <row r="76" spans="1:19" ht="72.5" x14ac:dyDescent="0.35">
      <c r="A76" s="3" t="s">
        <v>41</v>
      </c>
      <c r="B76" s="96" t="s">
        <v>651</v>
      </c>
      <c r="C76" s="96" t="s">
        <v>665</v>
      </c>
      <c r="D76" s="96" t="s">
        <v>17</v>
      </c>
      <c r="E76" s="96" t="s">
        <v>31</v>
      </c>
      <c r="F76" s="96" t="s">
        <v>1233</v>
      </c>
      <c r="G76" s="85" t="s">
        <v>1234</v>
      </c>
      <c r="H76" s="103" t="s">
        <v>1235</v>
      </c>
      <c r="I76" s="85"/>
      <c r="K76" s="85" t="s">
        <v>1236</v>
      </c>
      <c r="L76" t="s">
        <v>1217</v>
      </c>
      <c r="M76" s="4">
        <v>0</v>
      </c>
      <c r="O76" s="4">
        <v>310</v>
      </c>
      <c r="P76">
        <v>100</v>
      </c>
      <c r="Q76" s="4" t="s">
        <v>49</v>
      </c>
      <c r="S76" s="6">
        <v>2024</v>
      </c>
    </row>
    <row r="77" spans="1:19" ht="72.5" x14ac:dyDescent="0.35">
      <c r="A77" s="3" t="s">
        <v>47</v>
      </c>
      <c r="B77" s="96" t="s">
        <v>668</v>
      </c>
      <c r="C77" s="96" t="s">
        <v>675</v>
      </c>
      <c r="D77" s="96" t="s">
        <v>17</v>
      </c>
      <c r="E77" s="96" t="s">
        <v>31</v>
      </c>
      <c r="F77" s="96" t="s">
        <v>1237</v>
      </c>
      <c r="G77" s="96" t="s">
        <v>1238</v>
      </c>
      <c r="H77" s="104" t="s">
        <v>1239</v>
      </c>
      <c r="I77" s="6"/>
      <c r="K77" s="6" t="s">
        <v>36</v>
      </c>
      <c r="M77" s="6">
        <v>0</v>
      </c>
      <c r="O77">
        <v>2</v>
      </c>
      <c r="Q77" s="6" t="s">
        <v>35</v>
      </c>
      <c r="S77" s="6">
        <v>2026</v>
      </c>
    </row>
    <row r="78" spans="1:19" ht="43.5" x14ac:dyDescent="0.35">
      <c r="A78" s="3" t="s">
        <v>47</v>
      </c>
      <c r="B78" s="96" t="s">
        <v>668</v>
      </c>
      <c r="C78" s="96" t="s">
        <v>675</v>
      </c>
      <c r="D78" s="96" t="s">
        <v>17</v>
      </c>
      <c r="E78" s="96" t="s">
        <v>31</v>
      </c>
      <c r="F78" s="96" t="s">
        <v>1240</v>
      </c>
      <c r="G78" s="96" t="s">
        <v>1241</v>
      </c>
      <c r="H78" s="104" t="s">
        <v>1242</v>
      </c>
      <c r="I78" s="6"/>
      <c r="K78" s="6" t="s">
        <v>36</v>
      </c>
      <c r="M78" s="6">
        <v>0</v>
      </c>
      <c r="O78">
        <v>7</v>
      </c>
      <c r="Q78" s="6" t="s">
        <v>35</v>
      </c>
      <c r="S78" s="6">
        <v>2026</v>
      </c>
    </row>
    <row r="79" spans="1:19" ht="58" x14ac:dyDescent="0.35">
      <c r="A79" s="3" t="s">
        <v>47</v>
      </c>
      <c r="B79" s="96" t="s">
        <v>678</v>
      </c>
      <c r="C79" s="96" t="s">
        <v>688</v>
      </c>
      <c r="D79" s="96" t="s">
        <v>17</v>
      </c>
      <c r="E79" s="96" t="s">
        <v>18</v>
      </c>
      <c r="F79" s="96" t="s">
        <v>1243</v>
      </c>
      <c r="G79" s="96" t="s">
        <v>1244</v>
      </c>
      <c r="H79" s="104" t="s">
        <v>1245</v>
      </c>
      <c r="I79" s="6" t="s">
        <v>1246</v>
      </c>
      <c r="K79" s="6"/>
      <c r="M79" s="6" t="s">
        <v>27</v>
      </c>
      <c r="O79" t="s">
        <v>27</v>
      </c>
      <c r="Q79" s="6" t="s">
        <v>49</v>
      </c>
      <c r="S79" s="6">
        <v>2021</v>
      </c>
    </row>
    <row r="80" spans="1:19" ht="72.5" x14ac:dyDescent="0.35">
      <c r="A80" s="3" t="s">
        <v>47</v>
      </c>
      <c r="B80" s="96" t="s">
        <v>678</v>
      </c>
      <c r="C80" s="96" t="s">
        <v>688</v>
      </c>
      <c r="D80" s="96" t="s">
        <v>17</v>
      </c>
      <c r="E80" s="96" t="s">
        <v>18</v>
      </c>
      <c r="F80" s="96" t="s">
        <v>1247</v>
      </c>
      <c r="G80" s="96" t="s">
        <v>1248</v>
      </c>
      <c r="H80" s="104" t="s">
        <v>1249</v>
      </c>
      <c r="I80" s="6" t="s">
        <v>1250</v>
      </c>
      <c r="K80" s="6"/>
      <c r="M80" s="6" t="s">
        <v>27</v>
      </c>
      <c r="O80" t="s">
        <v>27</v>
      </c>
      <c r="Q80" s="6" t="s">
        <v>43</v>
      </c>
      <c r="S80" s="6">
        <v>2022</v>
      </c>
    </row>
    <row r="81" spans="1:20" ht="130.5" x14ac:dyDescent="0.35">
      <c r="A81" s="3" t="s">
        <v>47</v>
      </c>
      <c r="B81" s="96" t="s">
        <v>678</v>
      </c>
      <c r="C81" s="96" t="s">
        <v>688</v>
      </c>
      <c r="D81" s="96" t="s">
        <v>17</v>
      </c>
      <c r="E81" s="96" t="s">
        <v>18</v>
      </c>
      <c r="F81" s="96" t="s">
        <v>1251</v>
      </c>
      <c r="G81" s="96" t="s">
        <v>1252</v>
      </c>
      <c r="H81" s="104" t="s">
        <v>1253</v>
      </c>
      <c r="I81" s="6" t="s">
        <v>1254</v>
      </c>
      <c r="K81" s="6"/>
      <c r="M81" s="6" t="s">
        <v>27</v>
      </c>
      <c r="O81" t="s">
        <v>27</v>
      </c>
      <c r="Q81" s="6" t="s">
        <v>49</v>
      </c>
      <c r="S81" s="6">
        <v>2021</v>
      </c>
    </row>
    <row r="82" spans="1:20" ht="87" x14ac:dyDescent="0.35">
      <c r="A82" s="3" t="s">
        <v>53</v>
      </c>
      <c r="B82" s="96" t="s">
        <v>678</v>
      </c>
      <c r="C82" s="96" t="s">
        <v>688</v>
      </c>
      <c r="D82" s="96" t="s">
        <v>17</v>
      </c>
      <c r="E82" s="96" t="s">
        <v>31</v>
      </c>
      <c r="F82" s="96" t="s">
        <v>1255</v>
      </c>
      <c r="G82" s="96" t="s">
        <v>1256</v>
      </c>
      <c r="H82" s="104" t="s">
        <v>1257</v>
      </c>
      <c r="I82" s="6"/>
      <c r="K82" s="6" t="s">
        <v>1063</v>
      </c>
      <c r="M82" s="6">
        <v>0</v>
      </c>
      <c r="O82">
        <v>100</v>
      </c>
      <c r="P82">
        <v>0</v>
      </c>
      <c r="Q82" s="6" t="s">
        <v>35</v>
      </c>
      <c r="S82" s="6">
        <v>2026</v>
      </c>
    </row>
    <row r="83" spans="1:20" ht="72.5" x14ac:dyDescent="0.35">
      <c r="A83" s="3" t="s">
        <v>47</v>
      </c>
      <c r="B83" s="96" t="s">
        <v>678</v>
      </c>
      <c r="C83" s="96" t="s">
        <v>688</v>
      </c>
      <c r="D83" s="96" t="s">
        <v>17</v>
      </c>
      <c r="E83" s="96" t="s">
        <v>31</v>
      </c>
      <c r="F83" s="96" t="s">
        <v>1258</v>
      </c>
      <c r="G83" s="96" t="s">
        <v>1259</v>
      </c>
      <c r="H83" s="104" t="s">
        <v>1260</v>
      </c>
      <c r="I83" s="6"/>
      <c r="K83" s="6" t="s">
        <v>36</v>
      </c>
      <c r="M83" s="6">
        <v>0</v>
      </c>
      <c r="O83">
        <v>20</v>
      </c>
      <c r="Q83" s="6" t="s">
        <v>49</v>
      </c>
      <c r="S83" s="6">
        <v>2024</v>
      </c>
    </row>
    <row r="84" spans="1:20" ht="101.5" x14ac:dyDescent="0.35">
      <c r="A84" s="3" t="s">
        <v>47</v>
      </c>
      <c r="B84" s="96" t="s">
        <v>689</v>
      </c>
      <c r="C84" s="96" t="s">
        <v>690</v>
      </c>
      <c r="D84" s="96" t="s">
        <v>30</v>
      </c>
      <c r="E84" s="96" t="s">
        <v>18</v>
      </c>
      <c r="F84" s="96" t="s">
        <v>1261</v>
      </c>
      <c r="G84" s="96" t="s">
        <v>1262</v>
      </c>
      <c r="H84" s="104" t="s">
        <v>1263</v>
      </c>
      <c r="I84" s="6" t="s">
        <v>1264</v>
      </c>
      <c r="K84" s="6"/>
      <c r="M84" s="6" t="s">
        <v>27</v>
      </c>
      <c r="O84" t="s">
        <v>27</v>
      </c>
      <c r="Q84" s="6" t="s">
        <v>22</v>
      </c>
      <c r="S84" s="6">
        <v>2022</v>
      </c>
    </row>
    <row r="85" spans="1:20" ht="72.5" x14ac:dyDescent="0.35">
      <c r="A85" s="3" t="s">
        <v>47</v>
      </c>
      <c r="B85" s="96" t="s">
        <v>691</v>
      </c>
      <c r="C85" s="96" t="s">
        <v>692</v>
      </c>
      <c r="D85" s="96" t="s">
        <v>30</v>
      </c>
      <c r="E85" s="96" t="s">
        <v>18</v>
      </c>
      <c r="F85" s="96" t="s">
        <v>1265</v>
      </c>
      <c r="G85" s="96" t="s">
        <v>1266</v>
      </c>
      <c r="H85" s="104" t="s">
        <v>1267</v>
      </c>
      <c r="I85" s="6" t="s">
        <v>1268</v>
      </c>
      <c r="K85" s="6"/>
      <c r="M85" s="6" t="s">
        <v>27</v>
      </c>
      <c r="O85" t="s">
        <v>27</v>
      </c>
      <c r="Q85" s="6" t="s">
        <v>49</v>
      </c>
      <c r="S85" s="6">
        <v>2021</v>
      </c>
    </row>
    <row r="86" spans="1:20" ht="116" x14ac:dyDescent="0.35">
      <c r="A86" s="3" t="s">
        <v>47</v>
      </c>
      <c r="B86" s="96" t="s">
        <v>693</v>
      </c>
      <c r="C86" s="96" t="s">
        <v>694</v>
      </c>
      <c r="D86" s="96" t="s">
        <v>30</v>
      </c>
      <c r="E86" s="96" t="s">
        <v>18</v>
      </c>
      <c r="F86" s="96" t="s">
        <v>1269</v>
      </c>
      <c r="G86" s="96" t="s">
        <v>1270</v>
      </c>
      <c r="H86" s="104" t="s">
        <v>1271</v>
      </c>
      <c r="I86" s="6" t="s">
        <v>1272</v>
      </c>
      <c r="K86" s="6"/>
      <c r="M86" s="6" t="s">
        <v>27</v>
      </c>
      <c r="O86" t="s">
        <v>27</v>
      </c>
      <c r="Q86" s="6" t="s">
        <v>22</v>
      </c>
      <c r="S86" s="6">
        <v>2023</v>
      </c>
    </row>
    <row r="87" spans="1:20" ht="72.5" x14ac:dyDescent="0.35">
      <c r="A87" s="3" t="s">
        <v>47</v>
      </c>
      <c r="B87" s="96" t="s">
        <v>697</v>
      </c>
      <c r="C87" s="96" t="s">
        <v>700</v>
      </c>
      <c r="D87" s="96" t="s">
        <v>17</v>
      </c>
      <c r="E87" s="96" t="s">
        <v>18</v>
      </c>
      <c r="F87" s="96" t="s">
        <v>1273</v>
      </c>
      <c r="G87" s="85" t="s">
        <v>1274</v>
      </c>
      <c r="H87" s="103" t="s">
        <v>1275</v>
      </c>
      <c r="I87" s="85" t="s">
        <v>1276</v>
      </c>
      <c r="K87" s="85"/>
      <c r="M87" s="4" t="s">
        <v>27</v>
      </c>
      <c r="O87" s="4" t="s">
        <v>27</v>
      </c>
      <c r="Q87" s="4" t="s">
        <v>49</v>
      </c>
      <c r="S87" s="6">
        <v>2024</v>
      </c>
    </row>
    <row r="88" spans="1:20" ht="159.5" x14ac:dyDescent="0.35">
      <c r="A88" s="3" t="s">
        <v>47</v>
      </c>
      <c r="B88" s="96" t="s">
        <v>697</v>
      </c>
      <c r="C88" s="96" t="s">
        <v>700</v>
      </c>
      <c r="D88" s="96" t="s">
        <v>17</v>
      </c>
      <c r="E88" s="96" t="s">
        <v>31</v>
      </c>
      <c r="F88" s="96" t="s">
        <v>1277</v>
      </c>
      <c r="G88" s="85" t="s">
        <v>1278</v>
      </c>
      <c r="H88" s="103" t="s">
        <v>1279</v>
      </c>
      <c r="I88" s="85"/>
      <c r="K88" s="85" t="s">
        <v>36</v>
      </c>
      <c r="M88" s="4">
        <v>0</v>
      </c>
      <c r="O88" s="4">
        <v>2</v>
      </c>
      <c r="Q88" s="4" t="s">
        <v>22</v>
      </c>
      <c r="S88" s="6">
        <v>2025</v>
      </c>
    </row>
    <row r="89" spans="1:20" ht="66.75" customHeight="1" x14ac:dyDescent="0.35">
      <c r="A89" s="3" t="s">
        <v>47</v>
      </c>
      <c r="B89" s="96" t="s">
        <v>697</v>
      </c>
      <c r="C89" s="96" t="s">
        <v>700</v>
      </c>
      <c r="D89" s="96" t="s">
        <v>17</v>
      </c>
      <c r="E89" s="96" t="s">
        <v>31</v>
      </c>
      <c r="F89" s="96" t="s">
        <v>1280</v>
      </c>
      <c r="G89" s="85" t="s">
        <v>1278</v>
      </c>
      <c r="H89" s="103" t="s">
        <v>1281</v>
      </c>
      <c r="I89" s="85"/>
      <c r="K89" s="85" t="s">
        <v>36</v>
      </c>
      <c r="M89" s="4">
        <v>2</v>
      </c>
      <c r="O89" s="4">
        <v>16</v>
      </c>
      <c r="Q89" s="4" t="s">
        <v>35</v>
      </c>
      <c r="S89" s="6">
        <v>2026</v>
      </c>
    </row>
    <row r="90" spans="1:20" ht="159.5" x14ac:dyDescent="0.35">
      <c r="A90" s="3" t="s">
        <v>41</v>
      </c>
      <c r="B90" s="96" t="s">
        <v>703</v>
      </c>
      <c r="C90" s="96" t="s">
        <v>706</v>
      </c>
      <c r="D90" s="96" t="s">
        <v>17</v>
      </c>
      <c r="E90" s="96" t="s">
        <v>31</v>
      </c>
      <c r="F90" s="96" t="s">
        <v>1282</v>
      </c>
      <c r="G90" s="85" t="s">
        <v>1283</v>
      </c>
      <c r="H90" s="103" t="s">
        <v>1284</v>
      </c>
      <c r="I90" s="85"/>
      <c r="K90" s="85" t="s">
        <v>36</v>
      </c>
      <c r="M90" s="4">
        <v>8</v>
      </c>
      <c r="N90">
        <v>4</v>
      </c>
      <c r="O90" s="4">
        <v>42</v>
      </c>
      <c r="P90">
        <v>34</v>
      </c>
      <c r="Q90" s="4" t="s">
        <v>35</v>
      </c>
      <c r="S90" s="6">
        <v>2026</v>
      </c>
    </row>
    <row r="91" spans="1:20" ht="159.5" x14ac:dyDescent="0.35">
      <c r="A91" s="3" t="s">
        <v>41</v>
      </c>
      <c r="B91" s="96" t="s">
        <v>703</v>
      </c>
      <c r="C91" s="96" t="s">
        <v>706</v>
      </c>
      <c r="D91" s="96" t="s">
        <v>17</v>
      </c>
      <c r="E91" s="96" t="s">
        <v>31</v>
      </c>
      <c r="F91" s="96" t="s">
        <v>1285</v>
      </c>
      <c r="G91" s="85" t="s">
        <v>1283</v>
      </c>
      <c r="H91" s="103" t="s">
        <v>1286</v>
      </c>
      <c r="I91" s="85"/>
      <c r="K91" s="85" t="s">
        <v>36</v>
      </c>
      <c r="M91" s="4">
        <v>0</v>
      </c>
      <c r="O91" s="4">
        <v>8</v>
      </c>
      <c r="P91">
        <v>4</v>
      </c>
      <c r="Q91" s="4" t="s">
        <v>49</v>
      </c>
      <c r="S91" s="6">
        <v>2024</v>
      </c>
    </row>
    <row r="92" spans="1:20" ht="116" x14ac:dyDescent="0.35">
      <c r="A92" s="3" t="s">
        <v>41</v>
      </c>
      <c r="B92" s="96" t="s">
        <v>709</v>
      </c>
      <c r="C92" s="96" t="s">
        <v>716</v>
      </c>
      <c r="D92" s="96" t="s">
        <v>17</v>
      </c>
      <c r="E92" s="96" t="s">
        <v>18</v>
      </c>
      <c r="F92" s="96" t="s">
        <v>1287</v>
      </c>
      <c r="G92" s="85" t="s">
        <v>1288</v>
      </c>
      <c r="H92" s="103" t="s">
        <v>1289</v>
      </c>
      <c r="I92" s="85" t="s">
        <v>1290</v>
      </c>
      <c r="K92" s="85"/>
      <c r="M92" s="4" t="s">
        <v>27</v>
      </c>
      <c r="O92" s="4" t="s">
        <v>27</v>
      </c>
      <c r="Q92" s="4" t="s">
        <v>49</v>
      </c>
      <c r="S92" s="6">
        <v>2024</v>
      </c>
      <c r="T92">
        <v>2025</v>
      </c>
    </row>
    <row r="93" spans="1:20" ht="217.5" x14ac:dyDescent="0.35">
      <c r="A93" s="3" t="s">
        <v>47</v>
      </c>
      <c r="B93" s="96" t="s">
        <v>709</v>
      </c>
      <c r="C93" s="96" t="s">
        <v>716</v>
      </c>
      <c r="D93" s="96" t="s">
        <v>17</v>
      </c>
      <c r="E93" s="96" t="s">
        <v>31</v>
      </c>
      <c r="F93" s="96" t="s">
        <v>1291</v>
      </c>
      <c r="G93" s="85" t="s">
        <v>1292</v>
      </c>
      <c r="H93" s="103" t="s">
        <v>1293</v>
      </c>
      <c r="I93" s="85"/>
      <c r="K93" s="85" t="s">
        <v>36</v>
      </c>
      <c r="M93" s="4">
        <v>0</v>
      </c>
      <c r="O93" s="4">
        <v>5</v>
      </c>
      <c r="Q93" s="4" t="s">
        <v>43</v>
      </c>
      <c r="S93" s="6">
        <v>2022</v>
      </c>
    </row>
    <row r="94" spans="1:20" ht="101.5" x14ac:dyDescent="0.35">
      <c r="A94" s="3" t="s">
        <v>47</v>
      </c>
      <c r="B94" s="96" t="s">
        <v>709</v>
      </c>
      <c r="C94" s="96" t="s">
        <v>716</v>
      </c>
      <c r="D94" s="96" t="s">
        <v>17</v>
      </c>
      <c r="E94" s="96" t="s">
        <v>31</v>
      </c>
      <c r="F94" s="96" t="s">
        <v>1294</v>
      </c>
      <c r="G94" s="85" t="s">
        <v>1295</v>
      </c>
      <c r="H94" s="103" t="s">
        <v>1296</v>
      </c>
      <c r="I94" s="85"/>
      <c r="K94" s="85" t="s">
        <v>36</v>
      </c>
      <c r="M94" s="4">
        <v>0</v>
      </c>
      <c r="O94" s="4">
        <v>2</v>
      </c>
      <c r="Q94" s="4" t="s">
        <v>49</v>
      </c>
      <c r="S94" s="6">
        <v>2024</v>
      </c>
    </row>
    <row r="95" spans="1:20" ht="232" x14ac:dyDescent="0.35">
      <c r="A95" s="3" t="s">
        <v>47</v>
      </c>
      <c r="B95" s="96" t="s">
        <v>719</v>
      </c>
      <c r="C95" s="96" t="s">
        <v>722</v>
      </c>
      <c r="D95" s="96" t="s">
        <v>17</v>
      </c>
      <c r="E95" s="96" t="s">
        <v>18</v>
      </c>
      <c r="F95" s="96" t="s">
        <v>1297</v>
      </c>
      <c r="G95" s="96" t="s">
        <v>1298</v>
      </c>
      <c r="H95" s="104" t="s">
        <v>1299</v>
      </c>
      <c r="I95" s="6" t="s">
        <v>1300</v>
      </c>
      <c r="K95" s="6"/>
      <c r="M95" s="6" t="s">
        <v>27</v>
      </c>
      <c r="O95" t="s">
        <v>27</v>
      </c>
      <c r="Q95" s="6" t="s">
        <v>35</v>
      </c>
      <c r="S95" s="6">
        <v>2022</v>
      </c>
    </row>
    <row r="96" spans="1:20" ht="43.5" x14ac:dyDescent="0.35">
      <c r="A96" s="3" t="s">
        <v>41</v>
      </c>
      <c r="B96" s="96" t="s">
        <v>719</v>
      </c>
      <c r="C96" s="96" t="s">
        <v>722</v>
      </c>
      <c r="D96" s="96" t="s">
        <v>17</v>
      </c>
      <c r="E96" s="96" t="s">
        <v>31</v>
      </c>
      <c r="F96" s="96" t="s">
        <v>1301</v>
      </c>
      <c r="G96" s="96" t="s">
        <v>1302</v>
      </c>
      <c r="H96" s="104" t="s">
        <v>1303</v>
      </c>
      <c r="I96" s="6"/>
      <c r="K96" s="6" t="s">
        <v>36</v>
      </c>
      <c r="M96" s="6">
        <v>0</v>
      </c>
      <c r="O96" s="4">
        <v>20</v>
      </c>
      <c r="P96">
        <v>19</v>
      </c>
      <c r="Q96" s="6" t="s">
        <v>49</v>
      </c>
      <c r="S96" s="6">
        <v>2024</v>
      </c>
    </row>
    <row r="97" spans="1:19" ht="43.5" x14ac:dyDescent="0.35">
      <c r="A97" s="3" t="s">
        <v>41</v>
      </c>
      <c r="B97" s="96" t="s">
        <v>719</v>
      </c>
      <c r="C97" s="96" t="s">
        <v>722</v>
      </c>
      <c r="D97" s="96" t="s">
        <v>17</v>
      </c>
      <c r="E97" s="96" t="s">
        <v>31</v>
      </c>
      <c r="F97" s="96" t="s">
        <v>1304</v>
      </c>
      <c r="G97" s="96" t="s">
        <v>1302</v>
      </c>
      <c r="H97" s="104" t="s">
        <v>1305</v>
      </c>
      <c r="I97" s="6"/>
      <c r="K97" s="6" t="s">
        <v>36</v>
      </c>
      <c r="M97" s="6">
        <v>20</v>
      </c>
      <c r="N97">
        <v>19</v>
      </c>
      <c r="O97" s="4">
        <v>43</v>
      </c>
      <c r="P97">
        <v>41</v>
      </c>
      <c r="Q97" s="6" t="s">
        <v>35</v>
      </c>
      <c r="S97" s="6">
        <v>2026</v>
      </c>
    </row>
    <row r="98" spans="1:19" ht="43.5" x14ac:dyDescent="0.35">
      <c r="A98" s="3" t="s">
        <v>47</v>
      </c>
      <c r="B98" s="96" t="s">
        <v>725</v>
      </c>
      <c r="C98" s="96" t="s">
        <v>728</v>
      </c>
      <c r="D98" s="96" t="s">
        <v>17</v>
      </c>
      <c r="E98" s="96" t="s">
        <v>31</v>
      </c>
      <c r="F98" s="96" t="s">
        <v>1306</v>
      </c>
      <c r="G98" s="96" t="s">
        <v>1307</v>
      </c>
      <c r="H98" s="104" t="s">
        <v>1308</v>
      </c>
      <c r="I98" s="6"/>
      <c r="K98" s="6" t="s">
        <v>36</v>
      </c>
      <c r="M98" s="6">
        <v>29</v>
      </c>
      <c r="O98">
        <v>600</v>
      </c>
      <c r="Q98" s="6" t="s">
        <v>35</v>
      </c>
      <c r="S98" s="6">
        <v>2026</v>
      </c>
    </row>
    <row r="99" spans="1:19" ht="101.5" x14ac:dyDescent="0.35">
      <c r="A99" s="3" t="s">
        <v>41</v>
      </c>
      <c r="B99" s="96" t="s">
        <v>725</v>
      </c>
      <c r="C99" s="96" t="s">
        <v>728</v>
      </c>
      <c r="D99" s="96" t="s">
        <v>17</v>
      </c>
      <c r="E99" s="96" t="s">
        <v>31</v>
      </c>
      <c r="F99" s="96" t="s">
        <v>1309</v>
      </c>
      <c r="G99" s="96" t="s">
        <v>1310</v>
      </c>
      <c r="H99" s="104" t="s">
        <v>1311</v>
      </c>
      <c r="I99" s="6"/>
      <c r="K99" s="6" t="s">
        <v>36</v>
      </c>
      <c r="M99" s="6">
        <v>0</v>
      </c>
      <c r="O99" s="4">
        <v>20</v>
      </c>
      <c r="P99">
        <v>17</v>
      </c>
      <c r="Q99" s="6" t="s">
        <v>35</v>
      </c>
      <c r="S99" s="6">
        <v>2026</v>
      </c>
    </row>
    <row r="100" spans="1:19" ht="116" x14ac:dyDescent="0.35">
      <c r="A100" s="3" t="s">
        <v>47</v>
      </c>
      <c r="B100" s="96" t="s">
        <v>731</v>
      </c>
      <c r="C100" s="96" t="s">
        <v>739</v>
      </c>
      <c r="D100" s="96" t="s">
        <v>17</v>
      </c>
      <c r="E100" s="96" t="s">
        <v>18</v>
      </c>
      <c r="F100" s="96" t="s">
        <v>1312</v>
      </c>
      <c r="G100" s="96" t="s">
        <v>1313</v>
      </c>
      <c r="H100" s="104" t="s">
        <v>1314</v>
      </c>
      <c r="I100" s="6" t="s">
        <v>1315</v>
      </c>
      <c r="K100" s="6"/>
      <c r="M100" s="6" t="s">
        <v>27</v>
      </c>
      <c r="O100" t="s">
        <v>27</v>
      </c>
      <c r="Q100" s="6" t="s">
        <v>49</v>
      </c>
      <c r="S100" s="6">
        <v>2022</v>
      </c>
    </row>
    <row r="101" spans="1:19" ht="101.5" x14ac:dyDescent="0.35">
      <c r="A101" s="3" t="s">
        <v>47</v>
      </c>
      <c r="B101" s="96" t="s">
        <v>731</v>
      </c>
      <c r="C101" s="96" t="s">
        <v>739</v>
      </c>
      <c r="D101" s="96" t="s">
        <v>17</v>
      </c>
      <c r="E101" s="96" t="s">
        <v>18</v>
      </c>
      <c r="F101" s="96" t="s">
        <v>1316</v>
      </c>
      <c r="G101" s="96" t="s">
        <v>1317</v>
      </c>
      <c r="H101" s="104" t="s">
        <v>1318</v>
      </c>
      <c r="I101" s="6" t="s">
        <v>1319</v>
      </c>
      <c r="K101" s="6"/>
      <c r="M101" s="6" t="s">
        <v>27</v>
      </c>
      <c r="O101" t="s">
        <v>27</v>
      </c>
      <c r="Q101" s="6" t="s">
        <v>35</v>
      </c>
      <c r="S101" s="6">
        <v>2025</v>
      </c>
    </row>
    <row r="102" spans="1:19" ht="72.5" x14ac:dyDescent="0.35">
      <c r="A102" s="3" t="s">
        <v>47</v>
      </c>
      <c r="B102" s="96" t="s">
        <v>731</v>
      </c>
      <c r="C102" s="96" t="s">
        <v>739</v>
      </c>
      <c r="D102" s="96" t="s">
        <v>17</v>
      </c>
      <c r="E102" s="96" t="s">
        <v>31</v>
      </c>
      <c r="F102" s="96" t="s">
        <v>1320</v>
      </c>
      <c r="G102" s="96" t="s">
        <v>1321</v>
      </c>
      <c r="H102" s="104" t="s">
        <v>1322</v>
      </c>
      <c r="I102" s="6"/>
      <c r="K102" s="6" t="s">
        <v>36</v>
      </c>
      <c r="M102" s="6">
        <v>70</v>
      </c>
      <c r="O102">
        <v>1000</v>
      </c>
      <c r="Q102" s="6" t="s">
        <v>49</v>
      </c>
      <c r="S102" s="6">
        <v>2024</v>
      </c>
    </row>
    <row r="103" spans="1:19" ht="72.5" x14ac:dyDescent="0.35">
      <c r="A103" s="3" t="s">
        <v>41</v>
      </c>
      <c r="B103" s="96" t="s">
        <v>742</v>
      </c>
      <c r="C103" s="96" t="s">
        <v>749</v>
      </c>
      <c r="D103" s="96" t="s">
        <v>17</v>
      </c>
      <c r="E103" s="96" t="s">
        <v>31</v>
      </c>
      <c r="F103" s="96" t="s">
        <v>1323</v>
      </c>
      <c r="G103" s="96" t="s">
        <v>1324</v>
      </c>
      <c r="H103" s="104" t="s">
        <v>1325</v>
      </c>
      <c r="I103" s="6"/>
      <c r="K103" s="6" t="s">
        <v>36</v>
      </c>
      <c r="M103" s="6">
        <v>1000</v>
      </c>
      <c r="O103" s="6">
        <v>172800</v>
      </c>
      <c r="P103">
        <v>102409</v>
      </c>
      <c r="Q103" s="6" t="s">
        <v>35</v>
      </c>
      <c r="S103" s="6">
        <v>2026</v>
      </c>
    </row>
    <row r="104" spans="1:19" ht="101.5" x14ac:dyDescent="0.35">
      <c r="A104" s="3" t="s">
        <v>47</v>
      </c>
      <c r="B104" s="96" t="s">
        <v>742</v>
      </c>
      <c r="C104" s="96" t="s">
        <v>749</v>
      </c>
      <c r="D104" s="96" t="s">
        <v>17</v>
      </c>
      <c r="E104" s="96" t="s">
        <v>31</v>
      </c>
      <c r="F104" s="96" t="s">
        <v>1326</v>
      </c>
      <c r="G104" s="96" t="s">
        <v>1324</v>
      </c>
      <c r="H104" s="104" t="s">
        <v>1327</v>
      </c>
      <c r="I104" s="6"/>
      <c r="K104" s="6" t="s">
        <v>36</v>
      </c>
      <c r="M104" s="6">
        <v>0</v>
      </c>
      <c r="O104">
        <v>1000</v>
      </c>
      <c r="Q104" s="6" t="s">
        <v>35</v>
      </c>
      <c r="S104" s="6">
        <v>2022</v>
      </c>
    </row>
    <row r="105" spans="1:19" ht="58" x14ac:dyDescent="0.35">
      <c r="A105" s="3" t="s">
        <v>47</v>
      </c>
      <c r="B105" s="96" t="s">
        <v>750</v>
      </c>
      <c r="C105" s="96" t="s">
        <v>751</v>
      </c>
      <c r="D105" s="96" t="s">
        <v>30</v>
      </c>
      <c r="E105" s="96" t="s">
        <v>18</v>
      </c>
      <c r="F105" s="96" t="s">
        <v>1328</v>
      </c>
      <c r="G105" s="85" t="s">
        <v>1329</v>
      </c>
      <c r="H105" s="103" t="s">
        <v>1330</v>
      </c>
      <c r="I105" s="85" t="s">
        <v>1331</v>
      </c>
      <c r="K105" s="85"/>
      <c r="M105" s="4" t="s">
        <v>27</v>
      </c>
      <c r="O105" s="4" t="s">
        <v>27</v>
      </c>
      <c r="Q105" s="4" t="s">
        <v>49</v>
      </c>
      <c r="S105" s="6">
        <v>2022</v>
      </c>
    </row>
    <row r="106" spans="1:19" ht="43.5" x14ac:dyDescent="0.35">
      <c r="A106" s="3" t="s">
        <v>47</v>
      </c>
      <c r="B106" s="96" t="s">
        <v>750</v>
      </c>
      <c r="C106" s="96" t="s">
        <v>751</v>
      </c>
      <c r="D106" s="96" t="s">
        <v>30</v>
      </c>
      <c r="E106" s="96" t="s">
        <v>18</v>
      </c>
      <c r="F106" s="96" t="s">
        <v>1332</v>
      </c>
      <c r="G106" s="85" t="s">
        <v>1333</v>
      </c>
      <c r="H106" s="103" t="s">
        <v>1334</v>
      </c>
      <c r="I106" s="85" t="s">
        <v>1335</v>
      </c>
      <c r="K106" s="85"/>
      <c r="M106" s="4" t="s">
        <v>27</v>
      </c>
      <c r="O106" s="4" t="s">
        <v>27</v>
      </c>
      <c r="Q106" s="4" t="s">
        <v>49</v>
      </c>
      <c r="S106" s="6">
        <v>2023</v>
      </c>
    </row>
    <row r="107" spans="1:19" ht="87" x14ac:dyDescent="0.35">
      <c r="A107" s="3" t="s">
        <v>47</v>
      </c>
      <c r="B107" s="96" t="s">
        <v>752</v>
      </c>
      <c r="C107" s="96" t="s">
        <v>753</v>
      </c>
      <c r="D107" s="96" t="s">
        <v>30</v>
      </c>
      <c r="E107" s="96" t="s">
        <v>18</v>
      </c>
      <c r="F107" s="96" t="s">
        <v>1336</v>
      </c>
      <c r="G107" s="85" t="s">
        <v>1337</v>
      </c>
      <c r="H107" s="103" t="s">
        <v>1338</v>
      </c>
      <c r="I107" s="85" t="s">
        <v>1339</v>
      </c>
      <c r="K107" s="85"/>
      <c r="M107" s="4" t="s">
        <v>27</v>
      </c>
      <c r="O107" s="4" t="s">
        <v>27</v>
      </c>
      <c r="Q107" s="4" t="s">
        <v>49</v>
      </c>
      <c r="S107" s="6">
        <v>2023</v>
      </c>
    </row>
    <row r="108" spans="1:19" ht="87" x14ac:dyDescent="0.35">
      <c r="A108" s="3" t="s">
        <v>47</v>
      </c>
      <c r="B108" s="96" t="s">
        <v>754</v>
      </c>
      <c r="C108" s="96" t="s">
        <v>755</v>
      </c>
      <c r="D108" s="96" t="s">
        <v>30</v>
      </c>
      <c r="E108" s="96" t="s">
        <v>18</v>
      </c>
      <c r="F108" s="96" t="s">
        <v>1340</v>
      </c>
      <c r="G108" s="96" t="s">
        <v>1341</v>
      </c>
      <c r="H108" s="104" t="s">
        <v>1342</v>
      </c>
      <c r="I108" s="6" t="s">
        <v>1343</v>
      </c>
      <c r="K108" s="6"/>
      <c r="M108" s="6" t="s">
        <v>27</v>
      </c>
      <c r="O108" t="s">
        <v>27</v>
      </c>
      <c r="Q108" s="6" t="s">
        <v>49</v>
      </c>
      <c r="S108" s="6">
        <v>2022</v>
      </c>
    </row>
    <row r="109" spans="1:19" ht="116" x14ac:dyDescent="0.35">
      <c r="A109" s="3" t="s">
        <v>47</v>
      </c>
      <c r="B109" s="96" t="s">
        <v>758</v>
      </c>
      <c r="C109" s="96" t="s">
        <v>761</v>
      </c>
      <c r="D109" s="96" t="s">
        <v>30</v>
      </c>
      <c r="E109" s="96" t="s">
        <v>18</v>
      </c>
      <c r="F109" s="96" t="s">
        <v>1344</v>
      </c>
      <c r="G109" s="96" t="s">
        <v>1345</v>
      </c>
      <c r="H109" s="104" t="s">
        <v>1346</v>
      </c>
      <c r="I109" s="6" t="s">
        <v>1347</v>
      </c>
      <c r="K109" s="6"/>
      <c r="M109" s="6" t="s">
        <v>27</v>
      </c>
      <c r="O109" t="s">
        <v>27</v>
      </c>
      <c r="Q109" s="6" t="s">
        <v>49</v>
      </c>
      <c r="S109" s="6">
        <v>2021</v>
      </c>
    </row>
    <row r="110" spans="1:19" ht="159.5" x14ac:dyDescent="0.35">
      <c r="A110" s="3" t="s">
        <v>47</v>
      </c>
      <c r="B110" s="96" t="s">
        <v>770</v>
      </c>
      <c r="C110" s="96" t="s">
        <v>771</v>
      </c>
      <c r="D110" s="96" t="s">
        <v>30</v>
      </c>
      <c r="E110" s="96" t="s">
        <v>18</v>
      </c>
      <c r="F110" s="96" t="s">
        <v>1348</v>
      </c>
      <c r="G110" s="96" t="s">
        <v>1349</v>
      </c>
      <c r="H110" s="104" t="s">
        <v>1350</v>
      </c>
      <c r="I110" s="6" t="s">
        <v>1351</v>
      </c>
      <c r="K110" s="6"/>
      <c r="M110" s="6" t="s">
        <v>27</v>
      </c>
      <c r="O110" t="s">
        <v>27</v>
      </c>
      <c r="Q110" s="6" t="s">
        <v>22</v>
      </c>
      <c r="S110" s="6">
        <v>2023</v>
      </c>
    </row>
    <row r="111" spans="1:19" ht="58" x14ac:dyDescent="0.35">
      <c r="A111" s="3" t="s">
        <v>47</v>
      </c>
      <c r="B111" s="96" t="s">
        <v>772</v>
      </c>
      <c r="C111" s="96" t="s">
        <v>773</v>
      </c>
      <c r="D111" s="96" t="s">
        <v>30</v>
      </c>
      <c r="E111" s="96" t="s">
        <v>18</v>
      </c>
      <c r="F111" s="96" t="s">
        <v>1352</v>
      </c>
      <c r="G111" s="96" t="s">
        <v>1353</v>
      </c>
      <c r="H111" s="104" t="s">
        <v>1354</v>
      </c>
      <c r="I111" s="6" t="s">
        <v>1355</v>
      </c>
      <c r="K111" s="6"/>
      <c r="M111" s="6" t="s">
        <v>27</v>
      </c>
      <c r="O111" t="s">
        <v>27</v>
      </c>
      <c r="Q111" s="6" t="s">
        <v>49</v>
      </c>
      <c r="S111" s="6">
        <v>2021</v>
      </c>
    </row>
    <row r="112" spans="1:19" ht="130.5" x14ac:dyDescent="0.35">
      <c r="A112" s="3" t="s">
        <v>47</v>
      </c>
      <c r="B112" s="96" t="s">
        <v>774</v>
      </c>
      <c r="C112" s="96" t="s">
        <v>775</v>
      </c>
      <c r="D112" s="96" t="s">
        <v>30</v>
      </c>
      <c r="E112" s="96" t="s">
        <v>18</v>
      </c>
      <c r="F112" s="96" t="s">
        <v>1356</v>
      </c>
      <c r="G112" s="96" t="s">
        <v>1357</v>
      </c>
      <c r="H112" s="104" t="s">
        <v>1358</v>
      </c>
      <c r="I112" s="6" t="s">
        <v>1359</v>
      </c>
      <c r="K112" s="6"/>
      <c r="M112" s="6" t="s">
        <v>27</v>
      </c>
      <c r="O112" t="s">
        <v>27</v>
      </c>
      <c r="Q112" s="6" t="s">
        <v>35</v>
      </c>
      <c r="S112" s="6">
        <v>2026</v>
      </c>
    </row>
    <row r="113" spans="1:19" ht="188.5" x14ac:dyDescent="0.35">
      <c r="A113" s="3" t="s">
        <v>41</v>
      </c>
      <c r="B113" s="96" t="s">
        <v>778</v>
      </c>
      <c r="C113" s="96" t="s">
        <v>782</v>
      </c>
      <c r="D113" s="96" t="s">
        <v>17</v>
      </c>
      <c r="E113" s="96" t="s">
        <v>31</v>
      </c>
      <c r="F113" s="96" t="s">
        <v>1360</v>
      </c>
      <c r="G113" s="96" t="s">
        <v>1361</v>
      </c>
      <c r="H113" s="104" t="s">
        <v>1362</v>
      </c>
      <c r="I113" s="6"/>
      <c r="K113" s="6" t="s">
        <v>36</v>
      </c>
      <c r="M113" s="6">
        <v>0</v>
      </c>
      <c r="O113">
        <v>18000</v>
      </c>
      <c r="P113">
        <v>13000</v>
      </c>
      <c r="Q113" s="6" t="s">
        <v>49</v>
      </c>
      <c r="S113" s="6">
        <v>2024</v>
      </c>
    </row>
    <row r="114" spans="1:19" ht="188.5" x14ac:dyDescent="0.35">
      <c r="A114" s="3" t="s">
        <v>41</v>
      </c>
      <c r="B114" s="96" t="s">
        <v>778</v>
      </c>
      <c r="C114" s="96" t="s">
        <v>782</v>
      </c>
      <c r="D114" s="96" t="s">
        <v>17</v>
      </c>
      <c r="E114" s="96" t="s">
        <v>31</v>
      </c>
      <c r="F114" s="96" t="s">
        <v>1363</v>
      </c>
      <c r="G114" s="96" t="s">
        <v>1361</v>
      </c>
      <c r="H114" s="104" t="s">
        <v>1364</v>
      </c>
      <c r="I114" s="6"/>
      <c r="K114" s="6" t="s">
        <v>36</v>
      </c>
      <c r="M114" s="6">
        <v>18000</v>
      </c>
      <c r="N114">
        <v>13000</v>
      </c>
      <c r="O114">
        <v>30000</v>
      </c>
      <c r="P114">
        <v>25367</v>
      </c>
      <c r="Q114" s="6" t="s">
        <v>35</v>
      </c>
      <c r="S114" s="6">
        <v>2026</v>
      </c>
    </row>
    <row r="115" spans="1:19" ht="145" x14ac:dyDescent="0.35">
      <c r="A115" s="3" t="s">
        <v>41</v>
      </c>
      <c r="B115" s="96" t="s">
        <v>785</v>
      </c>
      <c r="C115" s="96" t="s">
        <v>791</v>
      </c>
      <c r="D115" s="96" t="s">
        <v>17</v>
      </c>
      <c r="E115" s="96" t="s">
        <v>31</v>
      </c>
      <c r="F115" s="96" t="s">
        <v>1365</v>
      </c>
      <c r="G115" s="96" t="s">
        <v>1366</v>
      </c>
      <c r="H115" s="104" t="s">
        <v>1367</v>
      </c>
      <c r="I115" s="6"/>
      <c r="K115" s="6" t="s">
        <v>1179</v>
      </c>
      <c r="M115" s="6">
        <v>0</v>
      </c>
      <c r="O115">
        <v>60000</v>
      </c>
      <c r="P115">
        <v>48011</v>
      </c>
      <c r="Q115" s="6" t="s">
        <v>49</v>
      </c>
      <c r="S115" s="6">
        <v>2024</v>
      </c>
    </row>
    <row r="116" spans="1:19" ht="130.5" x14ac:dyDescent="0.35">
      <c r="A116" s="3" t="s">
        <v>41</v>
      </c>
      <c r="B116" s="96" t="s">
        <v>785</v>
      </c>
      <c r="C116" s="96" t="s">
        <v>791</v>
      </c>
      <c r="D116" s="96" t="s">
        <v>17</v>
      </c>
      <c r="E116" s="96" t="s">
        <v>31</v>
      </c>
      <c r="F116" s="96" t="s">
        <v>1368</v>
      </c>
      <c r="G116" s="96" t="s">
        <v>1366</v>
      </c>
      <c r="H116" s="104" t="s">
        <v>1369</v>
      </c>
      <c r="I116" s="6"/>
      <c r="K116" s="6" t="s">
        <v>1179</v>
      </c>
      <c r="M116" s="6">
        <v>60000</v>
      </c>
      <c r="N116">
        <v>48011</v>
      </c>
      <c r="O116">
        <v>117000</v>
      </c>
      <c r="P116">
        <v>93622</v>
      </c>
      <c r="Q116" s="6" t="s">
        <v>35</v>
      </c>
      <c r="S116" s="6">
        <v>2026</v>
      </c>
    </row>
    <row r="117" spans="1:19" ht="130.5" x14ac:dyDescent="0.35">
      <c r="A117" s="3" t="s">
        <v>41</v>
      </c>
      <c r="B117" s="96" t="s">
        <v>792</v>
      </c>
      <c r="C117" s="96" t="s">
        <v>793</v>
      </c>
      <c r="D117" s="96" t="s">
        <v>30</v>
      </c>
      <c r="E117" s="96" t="s">
        <v>18</v>
      </c>
      <c r="F117" s="96" t="s">
        <v>1370</v>
      </c>
      <c r="G117" s="96" t="s">
        <v>1371</v>
      </c>
      <c r="H117" s="104" t="s">
        <v>1372</v>
      </c>
      <c r="I117" s="6" t="s">
        <v>1373</v>
      </c>
      <c r="K117" s="6"/>
      <c r="M117" s="6" t="s">
        <v>27</v>
      </c>
      <c r="O117" t="s">
        <v>27</v>
      </c>
      <c r="Q117" s="6" t="s">
        <v>43</v>
      </c>
      <c r="S117" s="6">
        <v>2022</v>
      </c>
    </row>
    <row r="118" spans="1:19" ht="72.5" x14ac:dyDescent="0.35">
      <c r="A118" s="3" t="s">
        <v>41</v>
      </c>
      <c r="B118" s="96" t="s">
        <v>792</v>
      </c>
      <c r="C118" s="96" t="s">
        <v>793</v>
      </c>
      <c r="D118" s="96" t="s">
        <v>30</v>
      </c>
      <c r="E118" s="96" t="s">
        <v>18</v>
      </c>
      <c r="F118" s="96" t="s">
        <v>1374</v>
      </c>
      <c r="G118" s="96" t="s">
        <v>1375</v>
      </c>
      <c r="H118" s="104" t="s">
        <v>1376</v>
      </c>
      <c r="I118" s="6" t="s">
        <v>1375</v>
      </c>
      <c r="K118" s="6"/>
      <c r="M118" s="6" t="s">
        <v>27</v>
      </c>
      <c r="O118" t="s">
        <v>27</v>
      </c>
      <c r="Q118" s="6" t="s">
        <v>43</v>
      </c>
      <c r="S118" s="6">
        <v>2022</v>
      </c>
    </row>
    <row r="119" spans="1:19" ht="130.5" x14ac:dyDescent="0.35">
      <c r="A119" s="3" t="s">
        <v>41</v>
      </c>
      <c r="B119" s="96" t="s">
        <v>794</v>
      </c>
      <c r="C119" s="96" t="s">
        <v>795</v>
      </c>
      <c r="D119" s="96" t="s">
        <v>30</v>
      </c>
      <c r="E119" s="96" t="s">
        <v>18</v>
      </c>
      <c r="F119" s="96" t="s">
        <v>1377</v>
      </c>
      <c r="G119" s="96" t="s">
        <v>1378</v>
      </c>
      <c r="H119" s="104" t="s">
        <v>1379</v>
      </c>
      <c r="I119" s="6" t="s">
        <v>1380</v>
      </c>
      <c r="K119" s="6"/>
      <c r="M119" s="6" t="s">
        <v>27</v>
      </c>
      <c r="O119">
        <v>3</v>
      </c>
      <c r="Q119" s="6" t="s">
        <v>49</v>
      </c>
      <c r="S119" s="6">
        <v>2023</v>
      </c>
    </row>
    <row r="120" spans="1:19" ht="130.5" x14ac:dyDescent="0.35">
      <c r="A120" s="3" t="s">
        <v>47</v>
      </c>
      <c r="B120" s="96" t="s">
        <v>796</v>
      </c>
      <c r="C120" s="96" t="s">
        <v>797</v>
      </c>
      <c r="D120" s="96" t="s">
        <v>30</v>
      </c>
      <c r="E120" s="96" t="s">
        <v>18</v>
      </c>
      <c r="F120" s="96" t="s">
        <v>1381</v>
      </c>
      <c r="G120" s="96" t="s">
        <v>1382</v>
      </c>
      <c r="H120" s="104" t="s">
        <v>1383</v>
      </c>
      <c r="I120" s="6" t="s">
        <v>1384</v>
      </c>
      <c r="K120" s="6"/>
      <c r="M120" s="6">
        <v>0</v>
      </c>
      <c r="O120">
        <v>1</v>
      </c>
      <c r="Q120" s="6" t="s">
        <v>35</v>
      </c>
      <c r="S120" s="6">
        <v>2022</v>
      </c>
    </row>
    <row r="121" spans="1:19" ht="232" x14ac:dyDescent="0.35">
      <c r="A121" s="3" t="s">
        <v>41</v>
      </c>
      <c r="B121" s="96" t="s">
        <v>800</v>
      </c>
      <c r="C121" s="96" t="s">
        <v>809</v>
      </c>
      <c r="D121" s="96" t="s">
        <v>17</v>
      </c>
      <c r="E121" s="96" t="s">
        <v>31</v>
      </c>
      <c r="F121" s="96" t="s">
        <v>1385</v>
      </c>
      <c r="G121" s="96" t="s">
        <v>1386</v>
      </c>
      <c r="H121" s="104" t="s">
        <v>1387</v>
      </c>
      <c r="I121" s="104"/>
      <c r="K121" s="6" t="s">
        <v>36</v>
      </c>
      <c r="M121" s="6">
        <v>0</v>
      </c>
      <c r="O121">
        <v>69</v>
      </c>
      <c r="P121">
        <v>49.7</v>
      </c>
      <c r="Q121" s="6" t="s">
        <v>35</v>
      </c>
      <c r="S121" s="6">
        <v>2026</v>
      </c>
    </row>
    <row r="122" spans="1:19" ht="43.5" x14ac:dyDescent="0.35">
      <c r="A122" s="3" t="s">
        <v>41</v>
      </c>
      <c r="B122" s="96" t="s">
        <v>800</v>
      </c>
      <c r="C122" s="96" t="s">
        <v>809</v>
      </c>
      <c r="D122" s="96" t="s">
        <v>17</v>
      </c>
      <c r="E122" s="96" t="s">
        <v>31</v>
      </c>
      <c r="F122" s="96" t="s">
        <v>1388</v>
      </c>
      <c r="G122" s="96" t="s">
        <v>1389</v>
      </c>
      <c r="H122" s="104" t="s">
        <v>1390</v>
      </c>
      <c r="I122" s="6"/>
      <c r="K122" s="6" t="s">
        <v>36</v>
      </c>
      <c r="M122" s="6">
        <v>0</v>
      </c>
      <c r="O122">
        <v>200</v>
      </c>
      <c r="P122">
        <v>161.80000000000001</v>
      </c>
      <c r="Q122" s="6" t="s">
        <v>35</v>
      </c>
      <c r="S122" s="6">
        <v>2026</v>
      </c>
    </row>
    <row r="123" spans="1:19" ht="58" x14ac:dyDescent="0.35">
      <c r="A123" s="3" t="s">
        <v>41</v>
      </c>
      <c r="B123" s="96" t="s">
        <v>800</v>
      </c>
      <c r="C123" s="96" t="s">
        <v>809</v>
      </c>
      <c r="D123" s="96" t="s">
        <v>17</v>
      </c>
      <c r="E123" s="96" t="s">
        <v>31</v>
      </c>
      <c r="F123" s="96" t="s">
        <v>1391</v>
      </c>
      <c r="G123" s="96" t="s">
        <v>1392</v>
      </c>
      <c r="H123" s="104" t="s">
        <v>1393</v>
      </c>
      <c r="I123" s="6"/>
      <c r="K123" s="6" t="s">
        <v>36</v>
      </c>
      <c r="M123" s="6">
        <v>0</v>
      </c>
      <c r="O123">
        <v>100</v>
      </c>
      <c r="P123">
        <v>82</v>
      </c>
      <c r="Q123" s="6" t="s">
        <v>35</v>
      </c>
      <c r="S123" s="6">
        <v>2026</v>
      </c>
    </row>
    <row r="124" spans="1:19" ht="58" x14ac:dyDescent="0.35">
      <c r="A124" s="3" t="s">
        <v>47</v>
      </c>
      <c r="B124" s="96" t="s">
        <v>810</v>
      </c>
      <c r="C124" s="96" t="s">
        <v>811</v>
      </c>
      <c r="D124" s="96" t="s">
        <v>17</v>
      </c>
      <c r="E124" s="96" t="s">
        <v>31</v>
      </c>
      <c r="F124" s="96" t="s">
        <v>1394</v>
      </c>
      <c r="G124" s="96" t="s">
        <v>1395</v>
      </c>
      <c r="H124" s="104" t="s">
        <v>1396</v>
      </c>
      <c r="I124" s="6"/>
      <c r="K124" s="6" t="s">
        <v>36</v>
      </c>
      <c r="M124" s="6">
        <v>0</v>
      </c>
      <c r="O124">
        <v>5</v>
      </c>
      <c r="Q124" s="6" t="s">
        <v>35</v>
      </c>
      <c r="S124" s="6">
        <v>2025</v>
      </c>
    </row>
    <row r="125" spans="1:19" ht="72.5" x14ac:dyDescent="0.35">
      <c r="A125" s="3" t="s">
        <v>47</v>
      </c>
      <c r="B125" s="96" t="s">
        <v>812</v>
      </c>
      <c r="C125" s="96" t="s">
        <v>813</v>
      </c>
      <c r="D125" s="96" t="s">
        <v>17</v>
      </c>
      <c r="E125" s="96" t="s">
        <v>31</v>
      </c>
      <c r="F125" s="96" t="s">
        <v>1397</v>
      </c>
      <c r="G125" s="85" t="s">
        <v>1398</v>
      </c>
      <c r="H125" s="103" t="s">
        <v>1399</v>
      </c>
      <c r="I125" s="85"/>
      <c r="K125" s="85" t="s">
        <v>36</v>
      </c>
      <c r="M125" s="4">
        <v>0</v>
      </c>
      <c r="O125" s="4">
        <v>1000</v>
      </c>
      <c r="Q125" s="4" t="s">
        <v>35</v>
      </c>
      <c r="S125" s="6">
        <v>2026</v>
      </c>
    </row>
    <row r="126" spans="1:19" ht="130.5" x14ac:dyDescent="0.35">
      <c r="A126" s="3" t="s">
        <v>47</v>
      </c>
      <c r="B126" s="96" t="s">
        <v>817</v>
      </c>
      <c r="C126" s="96" t="s">
        <v>818</v>
      </c>
      <c r="D126" s="96" t="s">
        <v>30</v>
      </c>
      <c r="E126" s="96" t="s">
        <v>18</v>
      </c>
      <c r="F126" s="96" t="s">
        <v>1400</v>
      </c>
      <c r="G126" s="96" t="s">
        <v>1401</v>
      </c>
      <c r="H126" s="104" t="s">
        <v>1402</v>
      </c>
      <c r="I126" s="6" t="s">
        <v>1403</v>
      </c>
      <c r="K126" s="6"/>
      <c r="M126" s="6" t="s">
        <v>27</v>
      </c>
      <c r="O126" t="s">
        <v>27</v>
      </c>
      <c r="Q126" s="6" t="s">
        <v>35</v>
      </c>
      <c r="S126" s="6">
        <v>2021</v>
      </c>
    </row>
    <row r="127" spans="1:19" ht="58" x14ac:dyDescent="0.35">
      <c r="A127" s="3" t="s">
        <v>47</v>
      </c>
      <c r="B127" s="96" t="s">
        <v>817</v>
      </c>
      <c r="C127" s="96" t="s">
        <v>818</v>
      </c>
      <c r="D127" s="96" t="s">
        <v>30</v>
      </c>
      <c r="E127" s="96" t="s">
        <v>18</v>
      </c>
      <c r="F127" s="96" t="s">
        <v>1404</v>
      </c>
      <c r="G127" s="96" t="s">
        <v>1405</v>
      </c>
      <c r="H127" s="104" t="s">
        <v>1406</v>
      </c>
      <c r="I127" s="6" t="s">
        <v>1407</v>
      </c>
      <c r="K127" s="6"/>
      <c r="M127" s="6" t="s">
        <v>27</v>
      </c>
      <c r="O127" t="s">
        <v>27</v>
      </c>
      <c r="Q127" s="6" t="s">
        <v>49</v>
      </c>
      <c r="S127" s="6">
        <v>2021</v>
      </c>
    </row>
    <row r="128" spans="1:19" ht="116" x14ac:dyDescent="0.35">
      <c r="A128" s="3" t="s">
        <v>47</v>
      </c>
      <c r="B128" s="96" t="s">
        <v>817</v>
      </c>
      <c r="C128" s="96" t="s">
        <v>818</v>
      </c>
      <c r="D128" s="96" t="s">
        <v>30</v>
      </c>
      <c r="E128" s="96" t="s">
        <v>18</v>
      </c>
      <c r="F128" s="96" t="s">
        <v>1408</v>
      </c>
      <c r="G128" s="96" t="s">
        <v>1409</v>
      </c>
      <c r="H128" s="104" t="s">
        <v>1410</v>
      </c>
      <c r="I128" s="6" t="s">
        <v>1411</v>
      </c>
      <c r="K128" s="6"/>
      <c r="M128" s="6" t="s">
        <v>27</v>
      </c>
      <c r="O128" t="s">
        <v>27</v>
      </c>
      <c r="Q128" s="6" t="s">
        <v>22</v>
      </c>
      <c r="S128" s="6">
        <v>2023</v>
      </c>
    </row>
    <row r="129" spans="1:19" ht="43.5" x14ac:dyDescent="0.35">
      <c r="A129" s="3" t="s">
        <v>47</v>
      </c>
      <c r="B129" s="96" t="s">
        <v>819</v>
      </c>
      <c r="C129" s="96" t="s">
        <v>820</v>
      </c>
      <c r="D129" s="96" t="s">
        <v>30</v>
      </c>
      <c r="E129" s="96" t="s">
        <v>18</v>
      </c>
      <c r="F129" s="96" t="s">
        <v>1412</v>
      </c>
      <c r="G129" s="96" t="s">
        <v>1413</v>
      </c>
      <c r="H129" s="104" t="s">
        <v>1414</v>
      </c>
      <c r="I129" s="6" t="s">
        <v>1415</v>
      </c>
      <c r="K129" s="6"/>
      <c r="M129" s="6" t="s">
        <v>27</v>
      </c>
      <c r="O129" t="s">
        <v>27</v>
      </c>
      <c r="Q129" s="6" t="s">
        <v>49</v>
      </c>
      <c r="S129" s="6">
        <v>2023</v>
      </c>
    </row>
    <row r="130" spans="1:19" ht="58" x14ac:dyDescent="0.35">
      <c r="A130" s="3" t="s">
        <v>47</v>
      </c>
      <c r="B130" s="96" t="s">
        <v>819</v>
      </c>
      <c r="C130" s="96" t="s">
        <v>820</v>
      </c>
      <c r="D130" s="96" t="s">
        <v>30</v>
      </c>
      <c r="E130" s="96" t="s">
        <v>18</v>
      </c>
      <c r="F130" s="96" t="s">
        <v>1416</v>
      </c>
      <c r="G130" s="96" t="s">
        <v>1417</v>
      </c>
      <c r="H130" s="104" t="s">
        <v>1418</v>
      </c>
      <c r="I130" s="6" t="s">
        <v>1419</v>
      </c>
      <c r="K130" s="6"/>
      <c r="M130" s="6" t="s">
        <v>27</v>
      </c>
      <c r="O130" t="s">
        <v>27</v>
      </c>
      <c r="Q130" s="6" t="s">
        <v>22</v>
      </c>
      <c r="S130" s="6">
        <v>2023</v>
      </c>
    </row>
    <row r="131" spans="1:19" ht="58" x14ac:dyDescent="0.35">
      <c r="A131" s="3" t="s">
        <v>47</v>
      </c>
      <c r="B131" s="96" t="s">
        <v>819</v>
      </c>
      <c r="C131" s="96" t="s">
        <v>820</v>
      </c>
      <c r="D131" s="96" t="s">
        <v>30</v>
      </c>
      <c r="E131" s="96" t="s">
        <v>31</v>
      </c>
      <c r="F131" s="96" t="s">
        <v>1420</v>
      </c>
      <c r="G131" s="96" t="s">
        <v>1421</v>
      </c>
      <c r="H131" s="104" t="s">
        <v>1422</v>
      </c>
      <c r="I131" s="6"/>
      <c r="K131" s="6" t="s">
        <v>36</v>
      </c>
      <c r="M131" s="6">
        <v>1</v>
      </c>
      <c r="O131">
        <v>6</v>
      </c>
      <c r="Q131" s="6" t="s">
        <v>35</v>
      </c>
      <c r="S131" s="6">
        <v>2026</v>
      </c>
    </row>
    <row r="132" spans="1:19" ht="188.5" x14ac:dyDescent="0.35">
      <c r="A132" s="3" t="s">
        <v>47</v>
      </c>
      <c r="B132" s="96" t="s">
        <v>821</v>
      </c>
      <c r="C132" s="96" t="s">
        <v>822</v>
      </c>
      <c r="D132" s="96" t="s">
        <v>30</v>
      </c>
      <c r="E132" s="96" t="s">
        <v>18</v>
      </c>
      <c r="F132" s="96" t="s">
        <v>1423</v>
      </c>
      <c r="G132" s="96" t="s">
        <v>1424</v>
      </c>
      <c r="H132" s="104" t="s">
        <v>1425</v>
      </c>
      <c r="I132" s="6" t="s">
        <v>1426</v>
      </c>
      <c r="K132" s="6"/>
      <c r="M132" s="6" t="s">
        <v>27</v>
      </c>
      <c r="O132" t="s">
        <v>27</v>
      </c>
      <c r="Q132" s="6" t="s">
        <v>49</v>
      </c>
      <c r="S132" s="6">
        <v>2022</v>
      </c>
    </row>
    <row r="133" spans="1:19" ht="116" x14ac:dyDescent="0.35">
      <c r="A133" s="3" t="s">
        <v>47</v>
      </c>
      <c r="B133" s="96" t="s">
        <v>823</v>
      </c>
      <c r="C133" s="96" t="s">
        <v>824</v>
      </c>
      <c r="D133" s="96" t="s">
        <v>30</v>
      </c>
      <c r="E133" s="96" t="s">
        <v>18</v>
      </c>
      <c r="F133" s="96" t="s">
        <v>1427</v>
      </c>
      <c r="G133" s="96" t="s">
        <v>1428</v>
      </c>
      <c r="H133" s="104" t="s">
        <v>1429</v>
      </c>
      <c r="I133" s="6" t="s">
        <v>1430</v>
      </c>
      <c r="K133" s="6"/>
      <c r="M133" s="6" t="s">
        <v>27</v>
      </c>
      <c r="O133" t="s">
        <v>27</v>
      </c>
      <c r="Q133" s="6" t="s">
        <v>49</v>
      </c>
      <c r="S133" s="6">
        <v>2022</v>
      </c>
    </row>
    <row r="134" spans="1:19" ht="58" x14ac:dyDescent="0.35">
      <c r="A134" s="3" t="s">
        <v>47</v>
      </c>
      <c r="B134" s="96" t="s">
        <v>823</v>
      </c>
      <c r="C134" s="96" t="s">
        <v>824</v>
      </c>
      <c r="D134" s="96" t="s">
        <v>30</v>
      </c>
      <c r="E134" s="96" t="s">
        <v>31</v>
      </c>
      <c r="F134" s="96" t="s">
        <v>1431</v>
      </c>
      <c r="G134" s="96" t="s">
        <v>1432</v>
      </c>
      <c r="H134" s="104" t="s">
        <v>1433</v>
      </c>
      <c r="I134" s="6"/>
      <c r="K134" s="6" t="s">
        <v>36</v>
      </c>
      <c r="M134" s="6">
        <v>0</v>
      </c>
      <c r="O134">
        <v>3029</v>
      </c>
      <c r="Q134" s="6" t="s">
        <v>35</v>
      </c>
      <c r="S134" s="6">
        <v>2026</v>
      </c>
    </row>
    <row r="135" spans="1:19" ht="188.5" x14ac:dyDescent="0.35">
      <c r="A135" s="3" t="s">
        <v>47</v>
      </c>
      <c r="B135" s="96" t="s">
        <v>825</v>
      </c>
      <c r="C135" s="96" t="s">
        <v>826</v>
      </c>
      <c r="D135" s="96" t="s">
        <v>17</v>
      </c>
      <c r="E135" s="96" t="s">
        <v>18</v>
      </c>
      <c r="F135" s="96" t="s">
        <v>1434</v>
      </c>
      <c r="G135" s="96" t="s">
        <v>1435</v>
      </c>
      <c r="H135" s="104" t="s">
        <v>1436</v>
      </c>
      <c r="I135" s="6" t="s">
        <v>1437</v>
      </c>
      <c r="K135" s="6"/>
      <c r="M135" s="6" t="s">
        <v>27</v>
      </c>
      <c r="O135" t="s">
        <v>27</v>
      </c>
      <c r="Q135" s="6" t="s">
        <v>35</v>
      </c>
      <c r="S135" s="6">
        <v>2026</v>
      </c>
    </row>
    <row r="136" spans="1:19" ht="101.5" x14ac:dyDescent="0.35">
      <c r="A136" s="3" t="s">
        <v>47</v>
      </c>
      <c r="B136" s="96" t="s">
        <v>830</v>
      </c>
      <c r="C136" s="96" t="s">
        <v>834</v>
      </c>
      <c r="D136" s="96" t="s">
        <v>17</v>
      </c>
      <c r="E136" s="96" t="s">
        <v>18</v>
      </c>
      <c r="F136" s="96" t="s">
        <v>1438</v>
      </c>
      <c r="G136" s="96" t="s">
        <v>1439</v>
      </c>
      <c r="H136" s="104" t="s">
        <v>1440</v>
      </c>
      <c r="I136" s="6" t="s">
        <v>1441</v>
      </c>
      <c r="K136" s="6"/>
      <c r="M136" s="6" t="s">
        <v>27</v>
      </c>
      <c r="O136" t="s">
        <v>27</v>
      </c>
      <c r="Q136" s="6" t="s">
        <v>35</v>
      </c>
      <c r="S136" s="6">
        <v>2025</v>
      </c>
    </row>
    <row r="137" spans="1:19" ht="72.5" x14ac:dyDescent="0.35">
      <c r="A137" s="3" t="s">
        <v>41</v>
      </c>
      <c r="B137" s="96" t="s">
        <v>835</v>
      </c>
      <c r="C137" s="96" t="s">
        <v>836</v>
      </c>
      <c r="D137" s="96" t="s">
        <v>30</v>
      </c>
      <c r="E137" s="96" t="s">
        <v>18</v>
      </c>
      <c r="F137" s="96" t="s">
        <v>1442</v>
      </c>
      <c r="G137" s="96" t="s">
        <v>1443</v>
      </c>
      <c r="H137" s="120" t="s">
        <v>1444</v>
      </c>
      <c r="I137" s="6" t="s">
        <v>1445</v>
      </c>
      <c r="K137" s="6"/>
      <c r="M137" s="6" t="s">
        <v>27</v>
      </c>
      <c r="O137" t="s">
        <v>27</v>
      </c>
      <c r="Q137" s="6" t="s">
        <v>49</v>
      </c>
      <c r="S137" s="6">
        <v>2023</v>
      </c>
    </row>
    <row r="138" spans="1:19" ht="409.5" x14ac:dyDescent="0.35">
      <c r="A138" s="3" t="s">
        <v>41</v>
      </c>
      <c r="B138" s="96" t="s">
        <v>837</v>
      </c>
      <c r="C138" s="96" t="s">
        <v>838</v>
      </c>
      <c r="D138" s="96" t="s">
        <v>30</v>
      </c>
      <c r="E138" s="96" t="s">
        <v>18</v>
      </c>
      <c r="F138" s="96" t="s">
        <v>1446</v>
      </c>
      <c r="G138" s="85" t="s">
        <v>1447</v>
      </c>
      <c r="H138" s="103" t="s">
        <v>1448</v>
      </c>
      <c r="I138" s="85" t="s">
        <v>1449</v>
      </c>
      <c r="K138" s="85"/>
      <c r="M138" s="4" t="s">
        <v>27</v>
      </c>
      <c r="O138" s="4" t="s">
        <v>27</v>
      </c>
      <c r="Q138" s="4" t="s">
        <v>49</v>
      </c>
      <c r="S138" s="6">
        <v>2022</v>
      </c>
    </row>
    <row r="139" spans="1:19" ht="58" x14ac:dyDescent="0.35">
      <c r="A139" s="3" t="s">
        <v>47</v>
      </c>
      <c r="B139" s="96" t="s">
        <v>841</v>
      </c>
      <c r="C139" s="96" t="s">
        <v>849</v>
      </c>
      <c r="D139" s="96" t="s">
        <v>17</v>
      </c>
      <c r="E139" s="96" t="s">
        <v>31</v>
      </c>
      <c r="F139" s="96" t="s">
        <v>1450</v>
      </c>
      <c r="G139" s="85" t="s">
        <v>1451</v>
      </c>
      <c r="H139" s="103" t="s">
        <v>1452</v>
      </c>
      <c r="I139" s="85"/>
      <c r="K139" s="85" t="s">
        <v>36</v>
      </c>
      <c r="M139" s="4">
        <v>0</v>
      </c>
      <c r="O139" s="4">
        <v>2</v>
      </c>
      <c r="Q139" s="4" t="s">
        <v>35</v>
      </c>
      <c r="S139" s="6">
        <v>2022</v>
      </c>
    </row>
    <row r="140" spans="1:19" ht="145" x14ac:dyDescent="0.35">
      <c r="A140" s="3" t="s">
        <v>41</v>
      </c>
      <c r="B140" s="96" t="s">
        <v>841</v>
      </c>
      <c r="C140" s="96" t="s">
        <v>849</v>
      </c>
      <c r="D140" s="96" t="s">
        <v>17</v>
      </c>
      <c r="E140" s="96" t="s">
        <v>31</v>
      </c>
      <c r="F140" s="96" t="s">
        <v>1453</v>
      </c>
      <c r="G140" s="85" t="s">
        <v>1454</v>
      </c>
      <c r="H140" s="103" t="s">
        <v>1455</v>
      </c>
      <c r="I140" s="85"/>
      <c r="K140" s="85" t="s">
        <v>36</v>
      </c>
      <c r="M140" s="4">
        <v>14000</v>
      </c>
      <c r="O140" s="4">
        <v>27000</v>
      </c>
      <c r="P140">
        <v>23640</v>
      </c>
      <c r="Q140" s="4" t="s">
        <v>49</v>
      </c>
      <c r="S140" s="6">
        <v>2025</v>
      </c>
    </row>
    <row r="141" spans="1:19" ht="130.5" x14ac:dyDescent="0.35">
      <c r="A141" s="3" t="s">
        <v>41</v>
      </c>
      <c r="B141" s="96" t="s">
        <v>841</v>
      </c>
      <c r="C141" s="96" t="s">
        <v>849</v>
      </c>
      <c r="D141" s="96" t="s">
        <v>17</v>
      </c>
      <c r="E141" s="96" t="s">
        <v>31</v>
      </c>
      <c r="F141" s="96" t="s">
        <v>1456</v>
      </c>
      <c r="G141" s="85" t="s">
        <v>1457</v>
      </c>
      <c r="H141" s="103" t="s">
        <v>1458</v>
      </c>
      <c r="I141" s="85"/>
      <c r="K141" s="85" t="s">
        <v>36</v>
      </c>
      <c r="M141" s="4">
        <v>0</v>
      </c>
      <c r="O141" s="4">
        <v>14000</v>
      </c>
      <c r="P141">
        <v>12258</v>
      </c>
      <c r="Q141" s="4" t="s">
        <v>49</v>
      </c>
      <c r="S141" s="6">
        <v>2023</v>
      </c>
    </row>
    <row r="142" spans="1:19" ht="116" x14ac:dyDescent="0.35">
      <c r="A142" s="3" t="s">
        <v>47</v>
      </c>
      <c r="B142" s="96" t="s">
        <v>841</v>
      </c>
      <c r="C142" s="96" t="s">
        <v>849</v>
      </c>
      <c r="D142" s="96" t="s">
        <v>17</v>
      </c>
      <c r="E142" s="96" t="s">
        <v>31</v>
      </c>
      <c r="F142" s="96" t="s">
        <v>1459</v>
      </c>
      <c r="G142" s="85" t="s">
        <v>1460</v>
      </c>
      <c r="H142" s="103" t="s">
        <v>1461</v>
      </c>
      <c r="I142" s="85" t="s">
        <v>1462</v>
      </c>
      <c r="K142" s="85" t="s">
        <v>36</v>
      </c>
      <c r="M142" s="4">
        <v>52</v>
      </c>
      <c r="O142" s="4">
        <v>90</v>
      </c>
      <c r="Q142" s="4" t="s">
        <v>35</v>
      </c>
      <c r="S142" s="6">
        <v>2026</v>
      </c>
    </row>
    <row r="143" spans="1:19" ht="116" x14ac:dyDescent="0.35">
      <c r="A143" s="3" t="s">
        <v>47</v>
      </c>
      <c r="B143" s="96" t="s">
        <v>841</v>
      </c>
      <c r="C143" s="96" t="s">
        <v>849</v>
      </c>
      <c r="D143" s="96" t="s">
        <v>17</v>
      </c>
      <c r="E143" s="96" t="s">
        <v>31</v>
      </c>
      <c r="F143" s="96" t="s">
        <v>1463</v>
      </c>
      <c r="G143" s="85" t="s">
        <v>1464</v>
      </c>
      <c r="H143" s="103" t="s">
        <v>1465</v>
      </c>
      <c r="I143" s="85"/>
      <c r="K143" s="85" t="s">
        <v>36</v>
      </c>
      <c r="M143" s="4">
        <v>0</v>
      </c>
      <c r="O143" s="4">
        <v>52</v>
      </c>
      <c r="Q143" s="4" t="s">
        <v>49</v>
      </c>
      <c r="S143" s="6">
        <v>2024</v>
      </c>
    </row>
    <row r="144" spans="1:19" ht="145" x14ac:dyDescent="0.35">
      <c r="A144" s="3" t="s">
        <v>47</v>
      </c>
      <c r="B144" s="96" t="s">
        <v>850</v>
      </c>
      <c r="C144" s="96" t="s">
        <v>851</v>
      </c>
      <c r="D144" s="96" t="s">
        <v>30</v>
      </c>
      <c r="E144" s="96" t="s">
        <v>18</v>
      </c>
      <c r="F144" s="96" t="s">
        <v>1466</v>
      </c>
      <c r="G144" s="96" t="s">
        <v>1467</v>
      </c>
      <c r="H144" s="104" t="s">
        <v>1468</v>
      </c>
      <c r="I144" s="6" t="s">
        <v>1469</v>
      </c>
      <c r="K144" s="6"/>
      <c r="M144" s="6" t="s">
        <v>27</v>
      </c>
      <c r="O144" t="s">
        <v>27</v>
      </c>
      <c r="Q144" s="6" t="s">
        <v>49</v>
      </c>
      <c r="S144" s="6">
        <v>2022</v>
      </c>
    </row>
    <row r="145" spans="1:20" ht="203" x14ac:dyDescent="0.35">
      <c r="A145" s="3" t="s">
        <v>47</v>
      </c>
      <c r="B145" s="96" t="s">
        <v>852</v>
      </c>
      <c r="C145" s="96" t="s">
        <v>853</v>
      </c>
      <c r="D145" s="96" t="s">
        <v>30</v>
      </c>
      <c r="E145" s="96" t="s">
        <v>18</v>
      </c>
      <c r="F145" s="96" t="s">
        <v>1470</v>
      </c>
      <c r="G145" s="96" t="s">
        <v>1471</v>
      </c>
      <c r="H145" s="104" t="s">
        <v>1472</v>
      </c>
      <c r="I145" s="6" t="s">
        <v>1473</v>
      </c>
      <c r="K145" s="6"/>
      <c r="M145" s="6" t="s">
        <v>27</v>
      </c>
      <c r="O145" t="s">
        <v>27</v>
      </c>
      <c r="Q145" s="6" t="s">
        <v>49</v>
      </c>
      <c r="S145" s="6">
        <v>2023</v>
      </c>
    </row>
    <row r="146" spans="1:20" ht="232" x14ac:dyDescent="0.35">
      <c r="A146" s="3" t="s">
        <v>47</v>
      </c>
      <c r="B146" s="96" t="s">
        <v>856</v>
      </c>
      <c r="C146" s="96" t="s">
        <v>860</v>
      </c>
      <c r="D146" s="96" t="s">
        <v>17</v>
      </c>
      <c r="E146" s="96" t="s">
        <v>18</v>
      </c>
      <c r="F146" s="96" t="s">
        <v>1474</v>
      </c>
      <c r="G146" s="96" t="s">
        <v>1475</v>
      </c>
      <c r="H146" s="104" t="s">
        <v>1476</v>
      </c>
      <c r="I146" s="6" t="s">
        <v>1477</v>
      </c>
      <c r="K146" s="6"/>
      <c r="M146" s="6" t="s">
        <v>27</v>
      </c>
      <c r="O146" t="s">
        <v>27</v>
      </c>
      <c r="Q146" s="6" t="s">
        <v>22</v>
      </c>
      <c r="S146" s="6">
        <v>2022</v>
      </c>
    </row>
    <row r="147" spans="1:20" ht="29" x14ac:dyDescent="0.35">
      <c r="A147" s="3" t="s">
        <v>47</v>
      </c>
      <c r="B147" s="96" t="s">
        <v>856</v>
      </c>
      <c r="C147" s="96" t="s">
        <v>860</v>
      </c>
      <c r="D147" s="96" t="s">
        <v>17</v>
      </c>
      <c r="E147" s="96" t="s">
        <v>31</v>
      </c>
      <c r="F147" s="96" t="s">
        <v>1478</v>
      </c>
      <c r="G147" s="96" t="s">
        <v>1479</v>
      </c>
      <c r="H147" s="104" t="s">
        <v>1480</v>
      </c>
      <c r="I147" s="6"/>
      <c r="K147" s="6" t="s">
        <v>36</v>
      </c>
      <c r="M147" s="6">
        <v>0</v>
      </c>
      <c r="O147">
        <v>252</v>
      </c>
      <c r="Q147" s="6" t="s">
        <v>35</v>
      </c>
      <c r="S147" s="6">
        <v>2025</v>
      </c>
    </row>
    <row r="148" spans="1:20" ht="409.5" x14ac:dyDescent="0.35">
      <c r="A148" s="3" t="s">
        <v>41</v>
      </c>
      <c r="B148" s="96" t="s">
        <v>863</v>
      </c>
      <c r="C148" s="96" t="s">
        <v>866</v>
      </c>
      <c r="D148" s="96" t="s">
        <v>30</v>
      </c>
      <c r="E148" s="96" t="s">
        <v>18</v>
      </c>
      <c r="F148" s="96" t="s">
        <v>1481</v>
      </c>
      <c r="G148" s="96" t="s">
        <v>1482</v>
      </c>
      <c r="H148" s="104" t="s">
        <v>1483</v>
      </c>
      <c r="I148" s="96" t="s">
        <v>1484</v>
      </c>
      <c r="J148" s="7" t="s">
        <v>1485</v>
      </c>
      <c r="K148" s="6"/>
      <c r="M148" s="6" t="s">
        <v>27</v>
      </c>
      <c r="O148" t="s">
        <v>27</v>
      </c>
      <c r="Q148" s="6" t="s">
        <v>49</v>
      </c>
      <c r="R148" t="s">
        <v>35</v>
      </c>
      <c r="S148" s="6">
        <v>2022</v>
      </c>
      <c r="T148">
        <v>2023</v>
      </c>
    </row>
    <row r="149" spans="1:20" ht="116" x14ac:dyDescent="0.35">
      <c r="A149" s="3" t="s">
        <v>47</v>
      </c>
      <c r="B149" s="96" t="s">
        <v>863</v>
      </c>
      <c r="C149" s="96" t="s">
        <v>866</v>
      </c>
      <c r="D149" s="96" t="s">
        <v>30</v>
      </c>
      <c r="E149" s="96" t="s">
        <v>31</v>
      </c>
      <c r="F149" s="96" t="s">
        <v>1486</v>
      </c>
      <c r="G149" s="96" t="s">
        <v>1487</v>
      </c>
      <c r="H149" s="104" t="s">
        <v>1488</v>
      </c>
      <c r="I149" s="6"/>
      <c r="K149" s="6" t="s">
        <v>1063</v>
      </c>
      <c r="M149" s="6">
        <v>88</v>
      </c>
      <c r="O149">
        <v>95</v>
      </c>
      <c r="Q149" s="6" t="s">
        <v>43</v>
      </c>
      <c r="S149" s="6">
        <v>2022</v>
      </c>
    </row>
    <row r="150" spans="1:20" ht="116" x14ac:dyDescent="0.35">
      <c r="A150" s="3" t="s">
        <v>41</v>
      </c>
      <c r="B150" s="96" t="s">
        <v>863</v>
      </c>
      <c r="C150" s="96" t="s">
        <v>866</v>
      </c>
      <c r="D150" s="96" t="s">
        <v>30</v>
      </c>
      <c r="E150" s="96" t="s">
        <v>31</v>
      </c>
      <c r="F150" s="96" t="s">
        <v>1489</v>
      </c>
      <c r="G150" s="96" t="s">
        <v>1490</v>
      </c>
      <c r="H150" s="104" t="s">
        <v>1491</v>
      </c>
      <c r="I150" s="6"/>
      <c r="K150" s="6" t="s">
        <v>36</v>
      </c>
      <c r="M150" s="6">
        <v>0</v>
      </c>
      <c r="O150">
        <v>12352</v>
      </c>
      <c r="P150">
        <v>9107</v>
      </c>
      <c r="Q150" s="6" t="s">
        <v>49</v>
      </c>
      <c r="R150" t="s">
        <v>35</v>
      </c>
      <c r="S150" s="6">
        <v>2025</v>
      </c>
      <c r="T150">
        <v>2026</v>
      </c>
    </row>
    <row r="151" spans="1:20" ht="319" x14ac:dyDescent="0.35">
      <c r="A151" s="3" t="s">
        <v>47</v>
      </c>
      <c r="B151" s="96" t="s">
        <v>867</v>
      </c>
      <c r="C151" s="96" t="s">
        <v>868</v>
      </c>
      <c r="D151" s="96" t="s">
        <v>30</v>
      </c>
      <c r="E151" s="96" t="s">
        <v>18</v>
      </c>
      <c r="F151" s="96" t="s">
        <v>1492</v>
      </c>
      <c r="G151" s="85" t="s">
        <v>1493</v>
      </c>
      <c r="H151" s="103" t="s">
        <v>1494</v>
      </c>
      <c r="I151" s="85" t="s">
        <v>1495</v>
      </c>
      <c r="K151" s="85"/>
      <c r="M151" s="4" t="s">
        <v>27</v>
      </c>
      <c r="O151" s="4" t="s">
        <v>27</v>
      </c>
      <c r="Q151" s="4" t="s">
        <v>49</v>
      </c>
      <c r="S151" s="6">
        <v>2022</v>
      </c>
    </row>
    <row r="152" spans="1:20" ht="101.5" x14ac:dyDescent="0.35">
      <c r="A152" s="3" t="s">
        <v>47</v>
      </c>
      <c r="B152" s="96" t="s">
        <v>867</v>
      </c>
      <c r="C152" s="96" t="s">
        <v>868</v>
      </c>
      <c r="D152" s="96" t="s">
        <v>30</v>
      </c>
      <c r="E152" s="96" t="s">
        <v>18</v>
      </c>
      <c r="F152" s="96" t="s">
        <v>1496</v>
      </c>
      <c r="G152" s="85" t="s">
        <v>1497</v>
      </c>
      <c r="H152" s="103" t="s">
        <v>1498</v>
      </c>
      <c r="I152" s="85" t="s">
        <v>1499</v>
      </c>
      <c r="K152" s="85"/>
      <c r="M152" s="4" t="s">
        <v>27</v>
      </c>
      <c r="O152" s="4" t="s">
        <v>27</v>
      </c>
      <c r="Q152" s="4" t="s">
        <v>22</v>
      </c>
      <c r="S152" s="6">
        <v>2023</v>
      </c>
    </row>
    <row r="153" spans="1:20" ht="101.5" x14ac:dyDescent="0.35">
      <c r="A153" s="3" t="s">
        <v>47</v>
      </c>
      <c r="B153" s="96" t="s">
        <v>867</v>
      </c>
      <c r="C153" s="96" t="s">
        <v>868</v>
      </c>
      <c r="D153" s="96" t="s">
        <v>30</v>
      </c>
      <c r="E153" s="96" t="s">
        <v>31</v>
      </c>
      <c r="F153" s="96" t="s">
        <v>1500</v>
      </c>
      <c r="G153" s="85" t="s">
        <v>1501</v>
      </c>
      <c r="H153" s="103" t="s">
        <v>1502</v>
      </c>
      <c r="I153" s="85"/>
      <c r="K153" s="85" t="s">
        <v>36</v>
      </c>
      <c r="M153" s="4">
        <v>0</v>
      </c>
      <c r="O153" s="4">
        <v>10000</v>
      </c>
      <c r="Q153" s="4" t="s">
        <v>49</v>
      </c>
      <c r="S153" s="6">
        <v>2025</v>
      </c>
    </row>
    <row r="154" spans="1:20" ht="362.5" x14ac:dyDescent="0.35">
      <c r="A154" s="3" t="s">
        <v>47</v>
      </c>
      <c r="B154" s="96" t="s">
        <v>869</v>
      </c>
      <c r="C154" s="96" t="s">
        <v>870</v>
      </c>
      <c r="D154" s="96" t="s">
        <v>30</v>
      </c>
      <c r="E154" s="96" t="s">
        <v>18</v>
      </c>
      <c r="F154" s="96" t="s">
        <v>1503</v>
      </c>
      <c r="G154" s="96" t="s">
        <v>1504</v>
      </c>
      <c r="H154" s="104" t="s">
        <v>1505</v>
      </c>
      <c r="I154" s="6"/>
      <c r="K154" s="6"/>
      <c r="M154" s="6" t="s">
        <v>27</v>
      </c>
      <c r="O154" t="s">
        <v>27</v>
      </c>
      <c r="Q154" s="6" t="s">
        <v>22</v>
      </c>
      <c r="S154" s="6">
        <v>2023</v>
      </c>
    </row>
    <row r="155" spans="1:20" ht="333.5" x14ac:dyDescent="0.35">
      <c r="A155" s="3" t="s">
        <v>47</v>
      </c>
      <c r="B155" s="96" t="s">
        <v>871</v>
      </c>
      <c r="C155" s="96" t="s">
        <v>872</v>
      </c>
      <c r="D155" s="96" t="s">
        <v>30</v>
      </c>
      <c r="E155" s="96" t="s">
        <v>18</v>
      </c>
      <c r="F155" s="96" t="s">
        <v>1506</v>
      </c>
      <c r="G155" s="96" t="s">
        <v>1507</v>
      </c>
      <c r="H155" s="104" t="s">
        <v>1508</v>
      </c>
      <c r="I155" s="6" t="s">
        <v>1509</v>
      </c>
      <c r="K155" s="6"/>
      <c r="M155" s="6" t="s">
        <v>27</v>
      </c>
      <c r="O155" t="s">
        <v>27</v>
      </c>
      <c r="Q155" s="6" t="s">
        <v>22</v>
      </c>
      <c r="S155" s="6">
        <v>2023</v>
      </c>
    </row>
    <row r="156" spans="1:20" ht="101.5" x14ac:dyDescent="0.35">
      <c r="A156" s="3" t="s">
        <v>47</v>
      </c>
      <c r="B156" s="96" t="s">
        <v>871</v>
      </c>
      <c r="C156" s="96" t="s">
        <v>872</v>
      </c>
      <c r="D156" s="96" t="s">
        <v>30</v>
      </c>
      <c r="E156" s="96" t="s">
        <v>31</v>
      </c>
      <c r="F156" s="96" t="s">
        <v>1510</v>
      </c>
      <c r="G156" s="96" t="s">
        <v>1511</v>
      </c>
      <c r="H156" s="104" t="s">
        <v>1512</v>
      </c>
      <c r="I156" s="6"/>
      <c r="K156" s="6" t="s">
        <v>1063</v>
      </c>
      <c r="M156" s="6">
        <v>0</v>
      </c>
      <c r="O156">
        <v>30</v>
      </c>
      <c r="Q156" s="6" t="s">
        <v>35</v>
      </c>
      <c r="S156" s="6">
        <v>2025</v>
      </c>
    </row>
    <row r="157" spans="1:20" ht="145" x14ac:dyDescent="0.35">
      <c r="A157" s="3" t="s">
        <v>47</v>
      </c>
      <c r="B157" s="96" t="s">
        <v>873</v>
      </c>
      <c r="C157" s="96" t="s">
        <v>874</v>
      </c>
      <c r="D157" s="96" t="s">
        <v>30</v>
      </c>
      <c r="E157" s="96" t="s">
        <v>18</v>
      </c>
      <c r="F157" s="96" t="s">
        <v>1513</v>
      </c>
      <c r="G157" s="96" t="s">
        <v>1514</v>
      </c>
      <c r="H157" s="104" t="s">
        <v>1515</v>
      </c>
      <c r="I157" s="6" t="s">
        <v>1516</v>
      </c>
      <c r="K157" s="6"/>
      <c r="M157" s="6" t="s">
        <v>27</v>
      </c>
      <c r="O157" t="s">
        <v>27</v>
      </c>
      <c r="Q157" s="6" t="s">
        <v>43</v>
      </c>
      <c r="S157" s="6">
        <v>2023</v>
      </c>
    </row>
    <row r="158" spans="1:20" ht="29" x14ac:dyDescent="0.35">
      <c r="A158" s="3" t="s">
        <v>47</v>
      </c>
      <c r="B158" s="96" t="s">
        <v>873</v>
      </c>
      <c r="C158" s="96" t="s">
        <v>874</v>
      </c>
      <c r="D158" s="96" t="s">
        <v>30</v>
      </c>
      <c r="E158" s="96" t="s">
        <v>18</v>
      </c>
      <c r="F158" s="96" t="s">
        <v>1517</v>
      </c>
      <c r="G158" s="96" t="s">
        <v>1518</v>
      </c>
      <c r="H158" s="104" t="s">
        <v>1519</v>
      </c>
      <c r="I158" s="6" t="s">
        <v>1520</v>
      </c>
      <c r="K158" s="6"/>
      <c r="M158" s="6" t="s">
        <v>27</v>
      </c>
      <c r="O158" t="s">
        <v>27</v>
      </c>
      <c r="Q158" s="6" t="s">
        <v>43</v>
      </c>
      <c r="S158" s="6">
        <v>2025</v>
      </c>
    </row>
    <row r="159" spans="1:20" ht="43.5" x14ac:dyDescent="0.35">
      <c r="A159" s="3" t="s">
        <v>47</v>
      </c>
      <c r="B159" s="96" t="s">
        <v>873</v>
      </c>
      <c r="C159" s="96" t="s">
        <v>874</v>
      </c>
      <c r="D159" s="96" t="s">
        <v>30</v>
      </c>
      <c r="E159" s="96" t="s">
        <v>31</v>
      </c>
      <c r="F159" s="96" t="s">
        <v>1521</v>
      </c>
      <c r="G159" s="96" t="s">
        <v>1522</v>
      </c>
      <c r="H159" s="104" t="s">
        <v>1523</v>
      </c>
      <c r="I159" s="6"/>
      <c r="K159" s="6" t="s">
        <v>1063</v>
      </c>
      <c r="M159" s="6">
        <v>0</v>
      </c>
      <c r="O159">
        <v>100</v>
      </c>
      <c r="Q159" s="6" t="s">
        <v>49</v>
      </c>
      <c r="S159" s="6">
        <v>2025</v>
      </c>
    </row>
    <row r="160" spans="1:20" ht="130.5" x14ac:dyDescent="0.35">
      <c r="A160" s="3" t="s">
        <v>47</v>
      </c>
      <c r="B160" s="96" t="s">
        <v>875</v>
      </c>
      <c r="C160" s="96" t="s">
        <v>876</v>
      </c>
      <c r="D160" s="96" t="s">
        <v>30</v>
      </c>
      <c r="E160" s="96" t="s">
        <v>31</v>
      </c>
      <c r="F160" s="96" t="s">
        <v>1524</v>
      </c>
      <c r="G160" s="85" t="s">
        <v>1525</v>
      </c>
      <c r="H160" s="103" t="s">
        <v>1526</v>
      </c>
      <c r="I160" s="85"/>
      <c r="K160" s="85" t="s">
        <v>36</v>
      </c>
      <c r="M160" s="4">
        <v>0</v>
      </c>
      <c r="O160" s="4">
        <v>12000</v>
      </c>
      <c r="Q160" s="4" t="s">
        <v>49</v>
      </c>
      <c r="S160" s="6">
        <v>2022</v>
      </c>
    </row>
    <row r="161" spans="1:20" ht="29" x14ac:dyDescent="0.35">
      <c r="A161" s="3" t="s">
        <v>41</v>
      </c>
      <c r="B161" s="96" t="s">
        <v>879</v>
      </c>
      <c r="C161" s="96" t="s">
        <v>884</v>
      </c>
      <c r="D161" s="96" t="s">
        <v>17</v>
      </c>
      <c r="E161" s="96" t="s">
        <v>31</v>
      </c>
      <c r="F161" s="96" t="s">
        <v>1527</v>
      </c>
      <c r="G161" s="85" t="s">
        <v>1528</v>
      </c>
      <c r="H161" s="103"/>
      <c r="I161" s="85"/>
      <c r="K161" s="85" t="s">
        <v>1063</v>
      </c>
      <c r="M161" s="4">
        <v>30</v>
      </c>
      <c r="O161" s="4">
        <v>90</v>
      </c>
      <c r="Q161" s="4" t="s">
        <v>49</v>
      </c>
      <c r="S161" s="6">
        <v>2024</v>
      </c>
      <c r="T161">
        <v>2025</v>
      </c>
    </row>
    <row r="162" spans="1:20" ht="101.5" x14ac:dyDescent="0.35">
      <c r="A162" s="3" t="s">
        <v>41</v>
      </c>
      <c r="B162" s="96" t="s">
        <v>887</v>
      </c>
      <c r="C162" s="96" t="s">
        <v>894</v>
      </c>
      <c r="D162" s="96" t="s">
        <v>17</v>
      </c>
      <c r="E162" s="96" t="s">
        <v>31</v>
      </c>
      <c r="F162" s="96" t="s">
        <v>1529</v>
      </c>
      <c r="G162" s="85" t="s">
        <v>1530</v>
      </c>
      <c r="H162" s="103" t="s">
        <v>1531</v>
      </c>
      <c r="I162" s="85"/>
      <c r="K162" s="85" t="s">
        <v>36</v>
      </c>
      <c r="M162" s="4">
        <v>49</v>
      </c>
      <c r="N162">
        <v>0</v>
      </c>
      <c r="O162" s="4">
        <v>0</v>
      </c>
      <c r="P162">
        <v>34</v>
      </c>
      <c r="Q162" s="4" t="s">
        <v>35</v>
      </c>
      <c r="S162" s="6">
        <v>2026</v>
      </c>
    </row>
    <row r="163" spans="1:20" ht="188.5" x14ac:dyDescent="0.35">
      <c r="A163" s="3" t="s">
        <v>53</v>
      </c>
      <c r="B163" s="96" t="s">
        <v>887</v>
      </c>
      <c r="C163" s="96" t="s">
        <v>894</v>
      </c>
      <c r="D163" s="96" t="s">
        <v>17</v>
      </c>
      <c r="E163" s="96" t="s">
        <v>31</v>
      </c>
      <c r="F163" s="96" t="s">
        <v>1532</v>
      </c>
      <c r="G163" s="85" t="s">
        <v>1533</v>
      </c>
      <c r="H163" s="103" t="s">
        <v>1534</v>
      </c>
      <c r="I163" s="85"/>
      <c r="K163" s="85" t="s">
        <v>36</v>
      </c>
      <c r="M163" s="4">
        <v>0</v>
      </c>
      <c r="N163">
        <v>0</v>
      </c>
      <c r="O163" s="4">
        <v>200</v>
      </c>
      <c r="P163">
        <v>0</v>
      </c>
      <c r="Q163" s="4" t="s">
        <v>49</v>
      </c>
      <c r="S163" s="6">
        <v>2024</v>
      </c>
    </row>
    <row r="164" spans="1:20" ht="101.5" x14ac:dyDescent="0.35">
      <c r="A164" s="3" t="s">
        <v>47</v>
      </c>
      <c r="B164" s="96" t="s">
        <v>897</v>
      </c>
      <c r="C164" s="96" t="s">
        <v>900</v>
      </c>
      <c r="D164" s="96" t="s">
        <v>30</v>
      </c>
      <c r="E164" s="96" t="s">
        <v>18</v>
      </c>
      <c r="F164" s="96" t="s">
        <v>1535</v>
      </c>
      <c r="G164" s="96" t="s">
        <v>1536</v>
      </c>
      <c r="H164" s="104" t="s">
        <v>1537</v>
      </c>
      <c r="I164" s="6" t="s">
        <v>1538</v>
      </c>
      <c r="K164" s="6"/>
      <c r="M164" s="6" t="s">
        <v>27</v>
      </c>
      <c r="O164" t="s">
        <v>27</v>
      </c>
      <c r="Q164" s="6" t="s">
        <v>22</v>
      </c>
      <c r="S164" s="6">
        <v>2023</v>
      </c>
    </row>
    <row r="165" spans="1:20" ht="101.5" x14ac:dyDescent="0.35">
      <c r="A165" s="3" t="s">
        <v>47</v>
      </c>
      <c r="B165" s="96" t="s">
        <v>897</v>
      </c>
      <c r="C165" s="96" t="s">
        <v>900</v>
      </c>
      <c r="D165" s="96" t="s">
        <v>30</v>
      </c>
      <c r="E165" s="96" t="s">
        <v>31</v>
      </c>
      <c r="F165" s="96" t="s">
        <v>1539</v>
      </c>
      <c r="G165" s="96" t="s">
        <v>1540</v>
      </c>
      <c r="H165" s="104" t="s">
        <v>1541</v>
      </c>
      <c r="I165" s="6"/>
      <c r="K165" s="6" t="s">
        <v>36</v>
      </c>
      <c r="M165" s="6">
        <v>0</v>
      </c>
      <c r="O165">
        <v>40</v>
      </c>
      <c r="Q165" s="6" t="s">
        <v>43</v>
      </c>
      <c r="S165" s="6">
        <v>2024</v>
      </c>
    </row>
    <row r="166" spans="1:20" ht="43.5" x14ac:dyDescent="0.35">
      <c r="A166" s="3" t="s">
        <v>47</v>
      </c>
      <c r="B166" s="96" t="s">
        <v>897</v>
      </c>
      <c r="C166" s="96" t="s">
        <v>900</v>
      </c>
      <c r="D166" s="96" t="s">
        <v>30</v>
      </c>
      <c r="E166" s="96" t="s">
        <v>31</v>
      </c>
      <c r="F166" s="96" t="s">
        <v>1542</v>
      </c>
      <c r="G166" s="96" t="s">
        <v>1543</v>
      </c>
      <c r="H166" s="104" t="s">
        <v>1544</v>
      </c>
      <c r="I166" s="6"/>
      <c r="K166" s="6" t="s">
        <v>1063</v>
      </c>
      <c r="M166" s="6">
        <v>23</v>
      </c>
      <c r="O166">
        <v>100</v>
      </c>
      <c r="Q166" s="6" t="s">
        <v>49</v>
      </c>
      <c r="S166" s="6">
        <v>2025</v>
      </c>
    </row>
    <row r="167" spans="1:20" ht="43.5" x14ac:dyDescent="0.35">
      <c r="A167" s="3" t="s">
        <v>47</v>
      </c>
      <c r="B167" s="96" t="s">
        <v>897</v>
      </c>
      <c r="C167" s="96" t="s">
        <v>900</v>
      </c>
      <c r="D167" s="96" t="s">
        <v>30</v>
      </c>
      <c r="E167" s="96" t="s">
        <v>31</v>
      </c>
      <c r="F167" s="96" t="s">
        <v>1545</v>
      </c>
      <c r="G167" s="96" t="s">
        <v>1546</v>
      </c>
      <c r="H167" s="104" t="s">
        <v>1547</v>
      </c>
      <c r="I167" s="6"/>
      <c r="K167" s="6" t="s">
        <v>1063</v>
      </c>
      <c r="M167" s="6">
        <v>0</v>
      </c>
      <c r="O167">
        <v>30</v>
      </c>
      <c r="Q167" s="6" t="s">
        <v>49</v>
      </c>
      <c r="S167" s="6">
        <v>2025</v>
      </c>
    </row>
    <row r="168" spans="1:20" ht="232" x14ac:dyDescent="0.35">
      <c r="A168" s="3" t="s">
        <v>47</v>
      </c>
      <c r="B168" s="96" t="s">
        <v>903</v>
      </c>
      <c r="C168" s="96" t="s">
        <v>906</v>
      </c>
      <c r="D168" s="96" t="s">
        <v>30</v>
      </c>
      <c r="E168" s="96" t="s">
        <v>18</v>
      </c>
      <c r="F168" s="96" t="s">
        <v>1548</v>
      </c>
      <c r="G168" s="96" t="s">
        <v>1549</v>
      </c>
      <c r="H168" s="104" t="s">
        <v>1550</v>
      </c>
      <c r="I168" s="6" t="s">
        <v>1551</v>
      </c>
      <c r="K168" s="6"/>
      <c r="M168" s="6" t="s">
        <v>27</v>
      </c>
      <c r="O168" t="s">
        <v>27</v>
      </c>
      <c r="Q168" s="6" t="s">
        <v>22</v>
      </c>
      <c r="S168" s="6">
        <v>2023</v>
      </c>
    </row>
    <row r="169" spans="1:20" ht="43.5" x14ac:dyDescent="0.35">
      <c r="A169" s="3" t="s">
        <v>41</v>
      </c>
      <c r="B169" s="96" t="s">
        <v>903</v>
      </c>
      <c r="C169" s="96" t="s">
        <v>906</v>
      </c>
      <c r="D169" s="96" t="s">
        <v>30</v>
      </c>
      <c r="E169" s="96" t="s">
        <v>31</v>
      </c>
      <c r="F169" s="96" t="s">
        <v>1552</v>
      </c>
      <c r="G169" s="96" t="s">
        <v>1553</v>
      </c>
      <c r="H169" s="104" t="s">
        <v>1554</v>
      </c>
      <c r="I169" s="6"/>
      <c r="K169" s="6" t="s">
        <v>1063</v>
      </c>
      <c r="M169" s="6">
        <v>0</v>
      </c>
      <c r="O169">
        <v>60</v>
      </c>
      <c r="P169">
        <v>55</v>
      </c>
      <c r="Q169" s="6" t="s">
        <v>49</v>
      </c>
      <c r="S169" s="6">
        <v>2023</v>
      </c>
    </row>
    <row r="170" spans="1:20" ht="290" x14ac:dyDescent="0.35">
      <c r="A170" s="3" t="s">
        <v>47</v>
      </c>
      <c r="B170" s="96" t="s">
        <v>909</v>
      </c>
      <c r="C170" s="96" t="s">
        <v>912</v>
      </c>
      <c r="D170" s="96" t="s">
        <v>17</v>
      </c>
      <c r="E170" s="96" t="s">
        <v>18</v>
      </c>
      <c r="F170" s="96" t="s">
        <v>1555</v>
      </c>
      <c r="G170" s="96" t="s">
        <v>1556</v>
      </c>
      <c r="H170" s="104" t="s">
        <v>1557</v>
      </c>
      <c r="I170" s="6" t="s">
        <v>1558</v>
      </c>
      <c r="K170" s="6"/>
      <c r="M170" s="6" t="s">
        <v>27</v>
      </c>
      <c r="O170" t="s">
        <v>27</v>
      </c>
      <c r="Q170" s="6" t="s">
        <v>43</v>
      </c>
      <c r="S170" s="6">
        <v>2022</v>
      </c>
    </row>
    <row r="171" spans="1:20" ht="58" x14ac:dyDescent="0.35">
      <c r="A171" s="3" t="s">
        <v>41</v>
      </c>
      <c r="B171" s="96" t="s">
        <v>909</v>
      </c>
      <c r="C171" s="96" t="s">
        <v>912</v>
      </c>
      <c r="D171" s="96" t="s">
        <v>17</v>
      </c>
      <c r="E171" s="96" t="s">
        <v>31</v>
      </c>
      <c r="F171" s="96" t="s">
        <v>1559</v>
      </c>
      <c r="G171" s="96" t="s">
        <v>1560</v>
      </c>
      <c r="H171" s="104" t="s">
        <v>1561</v>
      </c>
      <c r="I171" s="6"/>
      <c r="K171" s="6" t="s">
        <v>36</v>
      </c>
      <c r="M171" s="6">
        <v>0</v>
      </c>
      <c r="O171">
        <v>262647</v>
      </c>
      <c r="P171">
        <v>132302</v>
      </c>
      <c r="Q171" s="6" t="s">
        <v>35</v>
      </c>
      <c r="S171" s="6">
        <v>2026</v>
      </c>
    </row>
    <row r="172" spans="1:20" ht="116" x14ac:dyDescent="0.35">
      <c r="A172" s="3" t="s">
        <v>47</v>
      </c>
      <c r="B172" s="96" t="s">
        <v>913</v>
      </c>
      <c r="C172" s="96" t="s">
        <v>914</v>
      </c>
      <c r="D172" s="96" t="s">
        <v>30</v>
      </c>
      <c r="E172" s="96" t="s">
        <v>18</v>
      </c>
      <c r="F172" s="96" t="s">
        <v>1562</v>
      </c>
      <c r="G172" s="85" t="s">
        <v>1563</v>
      </c>
      <c r="H172" s="103" t="s">
        <v>1564</v>
      </c>
      <c r="I172" s="85" t="s">
        <v>1565</v>
      </c>
      <c r="K172" s="85"/>
      <c r="M172" s="4" t="s">
        <v>27</v>
      </c>
      <c r="O172" s="4" t="s">
        <v>27</v>
      </c>
      <c r="Q172" s="4" t="s">
        <v>49</v>
      </c>
      <c r="S172" s="6">
        <v>2022</v>
      </c>
    </row>
    <row r="173" spans="1:20" ht="43.5" x14ac:dyDescent="0.35">
      <c r="A173" s="3" t="s">
        <v>47</v>
      </c>
      <c r="B173" s="96" t="s">
        <v>913</v>
      </c>
      <c r="C173" s="96" t="s">
        <v>914</v>
      </c>
      <c r="D173" s="96" t="s">
        <v>30</v>
      </c>
      <c r="E173" s="96" t="s">
        <v>31</v>
      </c>
      <c r="F173" s="96" t="s">
        <v>1566</v>
      </c>
      <c r="G173" s="85" t="s">
        <v>1567</v>
      </c>
      <c r="H173" s="103" t="s">
        <v>1568</v>
      </c>
      <c r="I173" s="85" t="s">
        <v>458</v>
      </c>
      <c r="K173" s="85" t="s">
        <v>1063</v>
      </c>
      <c r="M173" s="4">
        <v>0</v>
      </c>
      <c r="O173" s="4">
        <v>90</v>
      </c>
      <c r="Q173" s="4" t="s">
        <v>49</v>
      </c>
      <c r="S173" s="6">
        <v>2023</v>
      </c>
    </row>
    <row r="174" spans="1:20" ht="130.5" x14ac:dyDescent="0.35">
      <c r="A174" s="3" t="s">
        <v>47</v>
      </c>
      <c r="B174" s="96" t="s">
        <v>917</v>
      </c>
      <c r="C174" s="96" t="s">
        <v>920</v>
      </c>
      <c r="D174" s="96" t="s">
        <v>30</v>
      </c>
      <c r="E174" s="96" t="s">
        <v>18</v>
      </c>
      <c r="F174" s="96" t="s">
        <v>1569</v>
      </c>
      <c r="G174" s="96" t="s">
        <v>1570</v>
      </c>
      <c r="H174" s="104" t="s">
        <v>1571</v>
      </c>
      <c r="I174" s="6" t="s">
        <v>1572</v>
      </c>
      <c r="K174" s="6"/>
      <c r="M174" s="6" t="s">
        <v>27</v>
      </c>
      <c r="O174" t="s">
        <v>27</v>
      </c>
      <c r="Q174" s="6" t="s">
        <v>22</v>
      </c>
      <c r="S174" s="6">
        <v>2022</v>
      </c>
    </row>
    <row r="175" spans="1:20" ht="43.5" x14ac:dyDescent="0.35">
      <c r="A175" s="3" t="s">
        <v>47</v>
      </c>
      <c r="B175" s="96" t="s">
        <v>917</v>
      </c>
      <c r="C175" s="96" t="s">
        <v>920</v>
      </c>
      <c r="D175" s="96" t="s">
        <v>30</v>
      </c>
      <c r="E175" s="96" t="s">
        <v>31</v>
      </c>
      <c r="F175" s="96" t="s">
        <v>1573</v>
      </c>
      <c r="G175" s="96" t="s">
        <v>1574</v>
      </c>
      <c r="H175" s="104" t="s">
        <v>1575</v>
      </c>
      <c r="I175" s="6"/>
      <c r="K175" s="6" t="s">
        <v>36</v>
      </c>
      <c r="M175" s="6">
        <v>0</v>
      </c>
      <c r="O175">
        <v>20</v>
      </c>
      <c r="Q175" s="6" t="s">
        <v>49</v>
      </c>
      <c r="S175" s="6">
        <v>2022</v>
      </c>
    </row>
    <row r="176" spans="1:20" ht="203" x14ac:dyDescent="0.35">
      <c r="A176" s="3" t="s">
        <v>47</v>
      </c>
      <c r="B176" s="96" t="s">
        <v>921</v>
      </c>
      <c r="C176" s="96" t="s">
        <v>922</v>
      </c>
      <c r="D176" s="96" t="s">
        <v>30</v>
      </c>
      <c r="E176" s="96" t="s">
        <v>31</v>
      </c>
      <c r="F176" s="96" t="s">
        <v>1576</v>
      </c>
      <c r="G176" s="85" t="s">
        <v>1577</v>
      </c>
      <c r="H176" s="103" t="s">
        <v>1578</v>
      </c>
      <c r="I176" s="85"/>
      <c r="K176" s="85" t="s">
        <v>1063</v>
      </c>
      <c r="M176" s="4">
        <v>0</v>
      </c>
      <c r="O176" s="4">
        <v>90</v>
      </c>
      <c r="Q176" s="4" t="s">
        <v>49</v>
      </c>
      <c r="S176" s="6">
        <v>2022</v>
      </c>
    </row>
    <row r="177" spans="1:19" ht="217.5" x14ac:dyDescent="0.35">
      <c r="A177" s="3" t="s">
        <v>47</v>
      </c>
      <c r="B177" s="96" t="s">
        <v>923</v>
      </c>
      <c r="C177" s="96" t="s">
        <v>924</v>
      </c>
      <c r="D177" s="96" t="s">
        <v>30</v>
      </c>
      <c r="E177" s="96" t="s">
        <v>18</v>
      </c>
      <c r="F177" s="96" t="s">
        <v>1579</v>
      </c>
      <c r="G177" s="96" t="s">
        <v>1580</v>
      </c>
      <c r="H177" s="104" t="s">
        <v>1581</v>
      </c>
      <c r="I177" s="6" t="s">
        <v>1582</v>
      </c>
      <c r="K177" s="6"/>
      <c r="M177" s="6" t="s">
        <v>27</v>
      </c>
      <c r="O177" t="s">
        <v>27</v>
      </c>
      <c r="Q177" s="6" t="s">
        <v>49</v>
      </c>
      <c r="S177" s="6">
        <v>2021</v>
      </c>
    </row>
    <row r="178" spans="1:19" ht="116" x14ac:dyDescent="0.35">
      <c r="A178" s="3" t="s">
        <v>47</v>
      </c>
      <c r="B178" s="96" t="s">
        <v>925</v>
      </c>
      <c r="C178" s="96" t="s">
        <v>926</v>
      </c>
      <c r="D178" s="96" t="s">
        <v>30</v>
      </c>
      <c r="E178" s="96" t="s">
        <v>18</v>
      </c>
      <c r="F178" s="96" t="s">
        <v>1583</v>
      </c>
      <c r="G178" s="85" t="s">
        <v>1584</v>
      </c>
      <c r="H178" s="103"/>
      <c r="I178" s="85" t="s">
        <v>1585</v>
      </c>
      <c r="K178" s="85"/>
      <c r="M178" s="4" t="s">
        <v>27</v>
      </c>
      <c r="O178" s="4" t="s">
        <v>27</v>
      </c>
      <c r="Q178" s="4" t="s">
        <v>49</v>
      </c>
      <c r="S178" s="6">
        <v>2021</v>
      </c>
    </row>
    <row r="179" spans="1:19" ht="72.5" x14ac:dyDescent="0.35">
      <c r="A179" s="3" t="s">
        <v>47</v>
      </c>
      <c r="B179" s="96" t="s">
        <v>925</v>
      </c>
      <c r="C179" s="96" t="s">
        <v>926</v>
      </c>
      <c r="D179" s="96" t="s">
        <v>30</v>
      </c>
      <c r="E179" s="96" t="s">
        <v>18</v>
      </c>
      <c r="F179" s="96" t="s">
        <v>1586</v>
      </c>
      <c r="G179" s="85" t="s">
        <v>1587</v>
      </c>
      <c r="H179" s="103" t="s">
        <v>1588</v>
      </c>
      <c r="I179" s="85" t="s">
        <v>1589</v>
      </c>
      <c r="K179" s="85"/>
      <c r="M179" s="4" t="s">
        <v>27</v>
      </c>
      <c r="O179" s="4" t="s">
        <v>27</v>
      </c>
      <c r="Q179" s="4" t="s">
        <v>35</v>
      </c>
      <c r="S179" s="6">
        <v>2026</v>
      </c>
    </row>
    <row r="180" spans="1:19" ht="130.5" x14ac:dyDescent="0.35">
      <c r="A180" s="3" t="s">
        <v>47</v>
      </c>
      <c r="B180" s="96" t="s">
        <v>927</v>
      </c>
      <c r="C180" s="96" t="s">
        <v>928</v>
      </c>
      <c r="D180" s="96" t="s">
        <v>17</v>
      </c>
      <c r="E180" s="96" t="s">
        <v>18</v>
      </c>
      <c r="F180" s="96" t="s">
        <v>1590</v>
      </c>
      <c r="G180" s="96" t="s">
        <v>1591</v>
      </c>
      <c r="H180" s="104" t="s">
        <v>1592</v>
      </c>
      <c r="I180" s="6" t="s">
        <v>1591</v>
      </c>
      <c r="K180" s="6"/>
      <c r="M180" s="6" t="s">
        <v>27</v>
      </c>
      <c r="O180">
        <v>3</v>
      </c>
      <c r="Q180" s="6" t="s">
        <v>49</v>
      </c>
      <c r="S180" s="6">
        <v>2022</v>
      </c>
    </row>
    <row r="181" spans="1:19" ht="116" x14ac:dyDescent="0.35">
      <c r="A181" s="3" t="s">
        <v>41</v>
      </c>
      <c r="B181" s="96" t="s">
        <v>927</v>
      </c>
      <c r="C181" s="96" t="s">
        <v>928</v>
      </c>
      <c r="D181" s="96" t="s">
        <v>17</v>
      </c>
      <c r="E181" s="96" t="s">
        <v>31</v>
      </c>
      <c r="F181" s="96" t="s">
        <v>1593</v>
      </c>
      <c r="G181" s="96" t="s">
        <v>1594</v>
      </c>
      <c r="H181" s="104" t="s">
        <v>1595</v>
      </c>
      <c r="I181" s="6"/>
      <c r="K181" s="6" t="s">
        <v>1596</v>
      </c>
      <c r="M181" s="6">
        <v>0</v>
      </c>
      <c r="O181">
        <v>43</v>
      </c>
      <c r="P181" s="131">
        <v>31.757999999999999</v>
      </c>
      <c r="Q181" s="6" t="s">
        <v>35</v>
      </c>
      <c r="S181" s="6">
        <v>2026</v>
      </c>
    </row>
    <row r="182" spans="1:19" ht="174" x14ac:dyDescent="0.35">
      <c r="A182" s="3" t="s">
        <v>41</v>
      </c>
      <c r="B182" s="96" t="s">
        <v>931</v>
      </c>
      <c r="C182" s="96" t="s">
        <v>934</v>
      </c>
      <c r="D182" s="96" t="s">
        <v>17</v>
      </c>
      <c r="E182" s="96" t="s">
        <v>18</v>
      </c>
      <c r="F182" s="96" t="s">
        <v>1597</v>
      </c>
      <c r="G182" s="96" t="s">
        <v>1598</v>
      </c>
      <c r="H182" s="104" t="s">
        <v>1599</v>
      </c>
      <c r="I182" s="6" t="s">
        <v>1600</v>
      </c>
      <c r="K182" s="6"/>
      <c r="M182" s="6" t="s">
        <v>27</v>
      </c>
      <c r="O182">
        <v>5</v>
      </c>
      <c r="P182">
        <v>4</v>
      </c>
      <c r="Q182" s="6" t="s">
        <v>49</v>
      </c>
      <c r="S182" s="6">
        <v>2022</v>
      </c>
    </row>
    <row r="183" spans="1:19" ht="174" x14ac:dyDescent="0.35">
      <c r="A183" s="3" t="s">
        <v>41</v>
      </c>
      <c r="B183" s="96" t="s">
        <v>931</v>
      </c>
      <c r="C183" s="96" t="s">
        <v>934</v>
      </c>
      <c r="D183" s="96" t="s">
        <v>17</v>
      </c>
      <c r="E183" s="96" t="s">
        <v>31</v>
      </c>
      <c r="F183" s="96" t="s">
        <v>1601</v>
      </c>
      <c r="G183" s="96" t="s">
        <v>1602</v>
      </c>
      <c r="H183" s="104" t="s">
        <v>1603</v>
      </c>
      <c r="I183" s="6"/>
      <c r="K183" s="6" t="s">
        <v>1604</v>
      </c>
      <c r="M183" s="6">
        <v>0</v>
      </c>
      <c r="O183">
        <v>2660</v>
      </c>
      <c r="P183">
        <v>1770</v>
      </c>
      <c r="Q183" s="6" t="s">
        <v>49</v>
      </c>
      <c r="S183" s="6">
        <v>2024</v>
      </c>
    </row>
    <row r="184" spans="1:19" ht="174" x14ac:dyDescent="0.35">
      <c r="A184" s="3" t="s">
        <v>41</v>
      </c>
      <c r="B184" s="96" t="s">
        <v>931</v>
      </c>
      <c r="C184" s="96" t="s">
        <v>934</v>
      </c>
      <c r="D184" s="96" t="s">
        <v>17</v>
      </c>
      <c r="E184" s="96" t="s">
        <v>31</v>
      </c>
      <c r="F184" s="96" t="s">
        <v>1605</v>
      </c>
      <c r="G184" s="96" t="s">
        <v>1606</v>
      </c>
      <c r="H184" s="104" t="s">
        <v>1607</v>
      </c>
      <c r="I184" s="6"/>
      <c r="K184" s="6" t="s">
        <v>1604</v>
      </c>
      <c r="M184" s="6">
        <v>2600</v>
      </c>
      <c r="O184">
        <v>5500</v>
      </c>
      <c r="P184">
        <v>3538</v>
      </c>
      <c r="Q184" s="6" t="s">
        <v>35</v>
      </c>
      <c r="S184" s="6">
        <v>2026</v>
      </c>
    </row>
    <row r="185" spans="1:19" ht="145" x14ac:dyDescent="0.35">
      <c r="A185" s="3" t="s">
        <v>47</v>
      </c>
      <c r="B185" s="96" t="s">
        <v>935</v>
      </c>
      <c r="C185" s="96" t="s">
        <v>936</v>
      </c>
      <c r="D185" s="96" t="s">
        <v>17</v>
      </c>
      <c r="E185" s="96" t="s">
        <v>18</v>
      </c>
      <c r="F185" s="96" t="s">
        <v>1608</v>
      </c>
      <c r="G185" s="96" t="s">
        <v>1609</v>
      </c>
      <c r="H185" s="104" t="s">
        <v>1610</v>
      </c>
      <c r="I185" s="6" t="s">
        <v>1611</v>
      </c>
      <c r="K185" s="6"/>
      <c r="M185" s="6" t="s">
        <v>27</v>
      </c>
      <c r="O185">
        <v>6</v>
      </c>
      <c r="Q185" s="6" t="s">
        <v>49</v>
      </c>
      <c r="S185" s="6">
        <v>2022</v>
      </c>
    </row>
    <row r="186" spans="1:19" ht="116" x14ac:dyDescent="0.35">
      <c r="A186" s="3" t="s">
        <v>47</v>
      </c>
      <c r="B186" s="96" t="s">
        <v>935</v>
      </c>
      <c r="C186" s="96" t="s">
        <v>936</v>
      </c>
      <c r="D186" s="96" t="s">
        <v>17</v>
      </c>
      <c r="E186" s="96" t="s">
        <v>31</v>
      </c>
      <c r="F186" s="96" t="s">
        <v>1612</v>
      </c>
      <c r="G186" s="96" t="s">
        <v>1613</v>
      </c>
      <c r="H186" s="104" t="s">
        <v>1614</v>
      </c>
      <c r="I186" s="6"/>
      <c r="K186" s="6" t="s">
        <v>1615</v>
      </c>
      <c r="M186" s="6">
        <v>650</v>
      </c>
      <c r="O186">
        <v>1000</v>
      </c>
      <c r="Q186" s="6" t="s">
        <v>22</v>
      </c>
      <c r="S186" s="6">
        <v>2026</v>
      </c>
    </row>
    <row r="187" spans="1:19" ht="130.5" x14ac:dyDescent="0.35">
      <c r="A187" s="3" t="s">
        <v>47</v>
      </c>
      <c r="B187" s="96" t="s">
        <v>935</v>
      </c>
      <c r="C187" s="96" t="s">
        <v>936</v>
      </c>
      <c r="D187" s="96" t="s">
        <v>17</v>
      </c>
      <c r="E187" s="96" t="s">
        <v>31</v>
      </c>
      <c r="F187" s="96" t="s">
        <v>1616</v>
      </c>
      <c r="G187" s="96" t="s">
        <v>1613</v>
      </c>
      <c r="H187" s="104" t="s">
        <v>1617</v>
      </c>
      <c r="I187" s="6"/>
      <c r="K187" s="6" t="s">
        <v>1615</v>
      </c>
      <c r="M187" s="6">
        <v>0</v>
      </c>
      <c r="O187">
        <v>650</v>
      </c>
      <c r="Q187" s="6" t="s">
        <v>22</v>
      </c>
      <c r="S187" s="6">
        <v>2024</v>
      </c>
    </row>
    <row r="188" spans="1:19" ht="188.5" x14ac:dyDescent="0.35">
      <c r="A188" s="3" t="s">
        <v>47</v>
      </c>
      <c r="B188" s="96" t="s">
        <v>937</v>
      </c>
      <c r="C188" s="96" t="s">
        <v>938</v>
      </c>
      <c r="D188" s="96" t="s">
        <v>17</v>
      </c>
      <c r="E188" s="96" t="s">
        <v>18</v>
      </c>
      <c r="F188" s="96" t="s">
        <v>1618</v>
      </c>
      <c r="G188" s="96" t="s">
        <v>1619</v>
      </c>
      <c r="H188" s="104" t="s">
        <v>1620</v>
      </c>
      <c r="I188" s="6" t="s">
        <v>1619</v>
      </c>
      <c r="K188" s="6"/>
      <c r="M188" s="6" t="s">
        <v>27</v>
      </c>
      <c r="O188">
        <v>2</v>
      </c>
      <c r="Q188" s="6" t="s">
        <v>49</v>
      </c>
      <c r="S188" s="6">
        <v>2022</v>
      </c>
    </row>
    <row r="189" spans="1:19" ht="29" x14ac:dyDescent="0.35">
      <c r="A189" s="3" t="s">
        <v>47</v>
      </c>
      <c r="B189" s="96" t="s">
        <v>937</v>
      </c>
      <c r="C189" s="96" t="s">
        <v>938</v>
      </c>
      <c r="D189" s="96" t="s">
        <v>17</v>
      </c>
      <c r="E189" s="96" t="s">
        <v>31</v>
      </c>
      <c r="F189" s="96" t="s">
        <v>1621</v>
      </c>
      <c r="G189" s="96" t="s">
        <v>1622</v>
      </c>
      <c r="H189" s="104" t="s">
        <v>1623</v>
      </c>
      <c r="I189" s="6"/>
      <c r="K189" s="6" t="s">
        <v>1604</v>
      </c>
      <c r="M189" s="6">
        <v>0</v>
      </c>
      <c r="O189">
        <v>27</v>
      </c>
      <c r="Q189" s="6" t="s">
        <v>35</v>
      </c>
      <c r="S189" s="6">
        <v>2026</v>
      </c>
    </row>
    <row r="190" spans="1:19" ht="72.5" x14ac:dyDescent="0.35">
      <c r="A190" s="3" t="s">
        <v>47</v>
      </c>
      <c r="B190" s="96" t="s">
        <v>937</v>
      </c>
      <c r="C190" s="96" t="s">
        <v>938</v>
      </c>
      <c r="D190" s="96" t="s">
        <v>17</v>
      </c>
      <c r="E190" s="96" t="s">
        <v>31</v>
      </c>
      <c r="F190" s="96" t="s">
        <v>1624</v>
      </c>
      <c r="G190" s="96" t="s">
        <v>1625</v>
      </c>
      <c r="H190" s="104" t="s">
        <v>1626</v>
      </c>
      <c r="I190" s="6"/>
      <c r="K190" s="6" t="s">
        <v>1604</v>
      </c>
      <c r="M190" s="6">
        <v>0</v>
      </c>
      <c r="O190">
        <v>27</v>
      </c>
      <c r="Q190" s="6" t="s">
        <v>49</v>
      </c>
      <c r="S190" s="6">
        <v>2024</v>
      </c>
    </row>
    <row r="191" spans="1:19" ht="43.5" x14ac:dyDescent="0.35">
      <c r="A191" s="3" t="s">
        <v>47</v>
      </c>
      <c r="B191" s="96" t="s">
        <v>940</v>
      </c>
      <c r="C191" s="96" t="s">
        <v>941</v>
      </c>
      <c r="D191" s="96" t="s">
        <v>17</v>
      </c>
      <c r="E191" s="96" t="s">
        <v>18</v>
      </c>
      <c r="F191" s="96" t="s">
        <v>1627</v>
      </c>
      <c r="G191" s="96" t="s">
        <v>1628</v>
      </c>
      <c r="H191" s="104"/>
      <c r="I191" s="6" t="s">
        <v>1629</v>
      </c>
      <c r="K191" s="6"/>
      <c r="M191" s="6" t="s">
        <v>27</v>
      </c>
      <c r="O191">
        <v>2</v>
      </c>
      <c r="Q191" s="6" t="s">
        <v>49</v>
      </c>
      <c r="S191" s="6">
        <v>2022</v>
      </c>
    </row>
    <row r="192" spans="1:19" ht="43.5" x14ac:dyDescent="0.35">
      <c r="A192" s="3" t="s">
        <v>47</v>
      </c>
      <c r="B192" s="96" t="s">
        <v>940</v>
      </c>
      <c r="C192" s="96" t="s">
        <v>941</v>
      </c>
      <c r="D192" s="96" t="s">
        <v>17</v>
      </c>
      <c r="E192" s="96" t="s">
        <v>31</v>
      </c>
      <c r="F192" s="96" t="s">
        <v>1630</v>
      </c>
      <c r="G192" s="96" t="s">
        <v>1631</v>
      </c>
      <c r="H192" s="104" t="s">
        <v>1632</v>
      </c>
      <c r="I192" s="6"/>
      <c r="K192" s="6" t="s">
        <v>1604</v>
      </c>
      <c r="M192" s="6">
        <v>0</v>
      </c>
      <c r="O192">
        <v>140</v>
      </c>
      <c r="Q192" s="6" t="s">
        <v>35</v>
      </c>
      <c r="S192" s="6">
        <v>2026</v>
      </c>
    </row>
    <row r="193" spans="1:20" ht="58" x14ac:dyDescent="0.35">
      <c r="A193" s="3" t="s">
        <v>47</v>
      </c>
      <c r="B193" s="96" t="s">
        <v>940</v>
      </c>
      <c r="C193" s="96" t="s">
        <v>941</v>
      </c>
      <c r="D193" s="96" t="s">
        <v>17</v>
      </c>
      <c r="E193" s="96" t="s">
        <v>31</v>
      </c>
      <c r="F193" s="96" t="s">
        <v>1633</v>
      </c>
      <c r="G193" s="96" t="s">
        <v>1634</v>
      </c>
      <c r="H193" s="104" t="s">
        <v>1635</v>
      </c>
      <c r="I193" s="6"/>
      <c r="K193" s="6" t="s">
        <v>1604</v>
      </c>
      <c r="M193" s="6">
        <v>0</v>
      </c>
      <c r="O193">
        <v>140</v>
      </c>
      <c r="Q193" s="6" t="s">
        <v>49</v>
      </c>
      <c r="S193" s="6">
        <v>2024</v>
      </c>
    </row>
    <row r="194" spans="1:20" ht="29" x14ac:dyDescent="0.35">
      <c r="A194" s="3" t="s">
        <v>41</v>
      </c>
      <c r="B194" s="96" t="s">
        <v>942</v>
      </c>
      <c r="C194" s="96" t="s">
        <v>943</v>
      </c>
      <c r="D194" s="96" t="s">
        <v>17</v>
      </c>
      <c r="E194" s="96" t="s">
        <v>18</v>
      </c>
      <c r="F194" s="96" t="s">
        <v>1636</v>
      </c>
      <c r="G194" s="96" t="s">
        <v>1637</v>
      </c>
      <c r="H194" s="104"/>
      <c r="I194" s="6" t="s">
        <v>1638</v>
      </c>
      <c r="K194" s="6"/>
      <c r="M194" s="6" t="s">
        <v>27</v>
      </c>
      <c r="O194">
        <v>2</v>
      </c>
      <c r="Q194" s="6" t="s">
        <v>49</v>
      </c>
      <c r="R194" t="s">
        <v>49</v>
      </c>
      <c r="S194" s="6">
        <v>2022</v>
      </c>
      <c r="T194">
        <v>2023</v>
      </c>
    </row>
    <row r="195" spans="1:20" ht="72.5" x14ac:dyDescent="0.35">
      <c r="A195" s="3" t="s">
        <v>41</v>
      </c>
      <c r="B195" s="96" t="s">
        <v>942</v>
      </c>
      <c r="C195" s="96" t="s">
        <v>943</v>
      </c>
      <c r="D195" s="96" t="s">
        <v>17</v>
      </c>
      <c r="E195" s="96" t="s">
        <v>31</v>
      </c>
      <c r="F195" s="96" t="s">
        <v>1639</v>
      </c>
      <c r="G195" s="96" t="s">
        <v>1640</v>
      </c>
      <c r="H195" s="104" t="s">
        <v>1641</v>
      </c>
      <c r="I195" s="6"/>
      <c r="K195" s="6" t="s">
        <v>1642</v>
      </c>
      <c r="M195" s="6">
        <v>0</v>
      </c>
      <c r="O195">
        <v>150</v>
      </c>
      <c r="P195">
        <v>36</v>
      </c>
      <c r="Q195" s="6" t="s">
        <v>35</v>
      </c>
      <c r="S195" s="6">
        <v>2026</v>
      </c>
    </row>
    <row r="196" spans="1:20" ht="188.5" x14ac:dyDescent="0.35">
      <c r="A196" s="3" t="s">
        <v>53</v>
      </c>
      <c r="B196" s="96" t="s">
        <v>944</v>
      </c>
      <c r="C196" s="96" t="s">
        <v>945</v>
      </c>
      <c r="D196" s="96" t="s">
        <v>17</v>
      </c>
      <c r="E196" s="96" t="s">
        <v>18</v>
      </c>
      <c r="F196" s="96" t="s">
        <v>1643</v>
      </c>
      <c r="G196" s="96" t="s">
        <v>1644</v>
      </c>
      <c r="H196" s="104" t="s">
        <v>1645</v>
      </c>
      <c r="I196" s="6" t="s">
        <v>1646</v>
      </c>
      <c r="K196" s="6"/>
      <c r="M196" s="6">
        <v>0</v>
      </c>
      <c r="O196">
        <v>1</v>
      </c>
      <c r="P196">
        <v>0</v>
      </c>
      <c r="Q196" s="6" t="s">
        <v>22</v>
      </c>
      <c r="S196" s="6">
        <v>2023</v>
      </c>
    </row>
    <row r="197" spans="1:20" ht="116" x14ac:dyDescent="0.35">
      <c r="A197" s="3" t="s">
        <v>47</v>
      </c>
      <c r="B197" s="96" t="s">
        <v>946</v>
      </c>
      <c r="C197" s="96" t="s">
        <v>947</v>
      </c>
      <c r="D197" s="96" t="s">
        <v>30</v>
      </c>
      <c r="E197" s="96" t="s">
        <v>18</v>
      </c>
      <c r="F197" s="96" t="s">
        <v>1647</v>
      </c>
      <c r="G197" s="96" t="s">
        <v>1648</v>
      </c>
      <c r="H197" s="104" t="s">
        <v>1649</v>
      </c>
      <c r="I197" s="6" t="s">
        <v>1650</v>
      </c>
      <c r="K197" s="6"/>
      <c r="M197" s="6" t="s">
        <v>27</v>
      </c>
      <c r="O197" t="s">
        <v>27</v>
      </c>
      <c r="Q197" s="6" t="s">
        <v>43</v>
      </c>
      <c r="S197" s="6">
        <v>2022</v>
      </c>
    </row>
    <row r="198" spans="1:20" ht="159.5" x14ac:dyDescent="0.35">
      <c r="A198" s="3" t="s">
        <v>47</v>
      </c>
      <c r="B198" s="96" t="s">
        <v>946</v>
      </c>
      <c r="C198" s="96" t="s">
        <v>947</v>
      </c>
      <c r="D198" s="96" t="s">
        <v>30</v>
      </c>
      <c r="E198" s="96" t="s">
        <v>18</v>
      </c>
      <c r="F198" s="96" t="s">
        <v>1651</v>
      </c>
      <c r="G198" s="96" t="s">
        <v>1652</v>
      </c>
      <c r="H198" s="104" t="s">
        <v>1653</v>
      </c>
      <c r="I198" s="6" t="s">
        <v>1654</v>
      </c>
      <c r="K198" s="6"/>
      <c r="M198" s="6" t="s">
        <v>27</v>
      </c>
      <c r="O198" t="s">
        <v>27</v>
      </c>
      <c r="Q198" s="6" t="s">
        <v>22</v>
      </c>
      <c r="S198" s="6">
        <v>2022</v>
      </c>
    </row>
    <row r="199" spans="1:20" ht="72.5" x14ac:dyDescent="0.35">
      <c r="A199" s="3" t="s">
        <v>47</v>
      </c>
      <c r="B199" s="96" t="s">
        <v>948</v>
      </c>
      <c r="C199" s="96" t="s">
        <v>949</v>
      </c>
      <c r="D199" s="96" t="s">
        <v>30</v>
      </c>
      <c r="E199" s="96" t="s">
        <v>18</v>
      </c>
      <c r="F199" s="96" t="s">
        <v>1655</v>
      </c>
      <c r="G199" s="96" t="s">
        <v>1656</v>
      </c>
      <c r="H199" s="104" t="s">
        <v>1657</v>
      </c>
      <c r="I199" s="6" t="s">
        <v>1658</v>
      </c>
      <c r="K199" s="6"/>
      <c r="M199" s="6" t="s">
        <v>27</v>
      </c>
      <c r="O199" t="s">
        <v>27</v>
      </c>
      <c r="Q199" s="6" t="s">
        <v>49</v>
      </c>
      <c r="S199" s="6">
        <v>2021</v>
      </c>
    </row>
    <row r="200" spans="1:20" x14ac:dyDescent="0.35">
      <c r="A200" s="102" t="s">
        <v>29</v>
      </c>
      <c r="B200"/>
      <c r="C200"/>
      <c r="D200"/>
      <c r="E200"/>
      <c r="F200"/>
      <c r="G200"/>
      <c r="H200"/>
      <c r="I200"/>
      <c r="K200"/>
      <c r="M200"/>
      <c r="O200"/>
      <c r="Q200"/>
      <c r="S200"/>
    </row>
  </sheetData>
  <autoFilter ref="A3:T200" xr:uid="{00000000-0001-0000-0100-000000000000}">
    <sortState xmlns:xlrd2="http://schemas.microsoft.com/office/spreadsheetml/2017/richdata2" ref="A170:T179">
      <sortCondition ref="B3:B200"/>
    </sortState>
  </autoFilter>
  <mergeCells count="13">
    <mergeCell ref="K1:K2"/>
    <mergeCell ref="M1:M2"/>
    <mergeCell ref="J1:J2"/>
    <mergeCell ref="L1:L2"/>
    <mergeCell ref="B2:I2"/>
    <mergeCell ref="A1:I1"/>
    <mergeCell ref="S1:S2"/>
    <mergeCell ref="T1:T2"/>
    <mergeCell ref="N1:N2"/>
    <mergeCell ref="P1:P2"/>
    <mergeCell ref="R1:R2"/>
    <mergeCell ref="O1:O2"/>
    <mergeCell ref="Q1:Q2"/>
  </mergeCell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6">
        <x14:dataValidation type="list" allowBlank="1" showInputMessage="1" showErrorMessage="1" xr:uid="{74B66241-6B9E-4F8A-BE66-3981B7EAAA16}">
          <x14:formula1>
            <xm:f>T1_Pick_List!$J$2:$J$5</xm:f>
          </x14:formula1>
          <xm:sqref>Q4:R1048576</xm:sqref>
        </x14:dataValidation>
        <x14:dataValidation type="list" allowBlank="1" showInputMessage="1" showErrorMessage="1" xr:uid="{68BFB76F-53BF-44AD-9E51-C867E625DD99}">
          <x14:formula1>
            <xm:f>T1_Pick_List!$R$2:$R$5</xm:f>
          </x14:formula1>
          <xm:sqref>A4:A1048576</xm:sqref>
        </x14:dataValidation>
        <x14:dataValidation type="list" allowBlank="1" showInputMessage="1" showErrorMessage="1" xr:uid="{EE181DB2-CE50-4F54-9320-79F50167E326}">
          <x14:formula1>
            <xm:f>T1_Pick_List!$B$2:$B$3</xm:f>
          </x14:formula1>
          <xm:sqref>E4:E1048576</xm:sqref>
        </x14:dataValidation>
        <x14:dataValidation type="list" allowBlank="1" showInputMessage="1" showErrorMessage="1" xr:uid="{B1242A2E-CD57-4BC3-B5C1-AFD36457F0BA}">
          <x14:formula1>
            <xm:f>T1_Pick_List!$A$2:$A$3</xm:f>
          </x14:formula1>
          <xm:sqref>D4:D1048576</xm:sqref>
        </x14:dataValidation>
        <x14:dataValidation type="list" allowBlank="1" showInputMessage="1" showErrorMessage="1" xr:uid="{70182C42-EECF-45AD-9716-7A71275A9018}">
          <x14:formula1>
            <xm:f>Measures!$D$4:$D$1048576</xm:f>
          </x14:formula1>
          <xm:sqref>B4:B1048576</xm:sqref>
        </x14:dataValidation>
        <x14:dataValidation type="list" allowBlank="1" showInputMessage="1" showErrorMessage="1" xr:uid="{2BC7699D-EF12-4EBF-B4BB-8417CC2E3E07}">
          <x14:formula1>
            <xm:f>Measures!$E$4:$E$1048576</xm:f>
          </x14:formula1>
          <xm:sqref>C4:C1048576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AB259"/>
  <sheetViews>
    <sheetView showGridLines="0" topLeftCell="G1" zoomScale="80" zoomScaleNormal="80" workbookViewId="0">
      <pane ySplit="1" topLeftCell="A61" activePane="bottomLeft" state="frozen"/>
      <selection pane="bottomLeft" activeCell="AC1" sqref="AC1:AC1048576"/>
    </sheetView>
  </sheetViews>
  <sheetFormatPr defaultRowHeight="14.5" x14ac:dyDescent="0.35"/>
  <cols>
    <col min="1" max="1" width="15.26953125" customWidth="1"/>
    <col min="2" max="2" width="55.7265625" customWidth="1"/>
    <col min="3" max="3" width="13.7265625" customWidth="1"/>
    <col min="4" max="4" width="17.26953125" customWidth="1"/>
    <col min="5" max="5" width="32.54296875" customWidth="1"/>
    <col min="6" max="6" width="24.26953125" style="12" customWidth="1"/>
    <col min="7" max="7" width="12.453125" customWidth="1"/>
    <col min="8" max="9" width="11.7265625" style="13" customWidth="1"/>
    <col min="10" max="10" width="30.7265625" customWidth="1"/>
    <col min="11" max="11" width="47.7265625" customWidth="1"/>
    <col min="12" max="18" width="9.7265625" customWidth="1"/>
    <col min="19" max="19" width="20.7265625" customWidth="1"/>
    <col min="20" max="20" width="31.7265625" customWidth="1"/>
    <col min="21" max="21" width="12.453125" customWidth="1"/>
    <col min="22" max="22" width="24.7265625" customWidth="1"/>
    <col min="23" max="23" width="42.26953125" customWidth="1"/>
    <col min="24" max="24" width="30.26953125" customWidth="1"/>
    <col min="25" max="25" width="15.7265625" customWidth="1"/>
    <col min="26" max="26" width="27.7265625" customWidth="1"/>
    <col min="27" max="27" width="24" customWidth="1"/>
    <col min="28" max="28" width="39.54296875" customWidth="1"/>
  </cols>
  <sheetData>
    <row r="1" spans="1:28" ht="30" customHeight="1" x14ac:dyDescent="0.35">
      <c r="A1" s="165" t="s">
        <v>1659</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row>
    <row r="2" spans="1:28" s="7" customFormat="1" ht="112" customHeight="1" x14ac:dyDescent="0.35">
      <c r="A2" s="167" t="s">
        <v>1660</v>
      </c>
      <c r="B2" s="168"/>
      <c r="C2" s="168"/>
      <c r="D2" s="168"/>
      <c r="E2" s="168"/>
      <c r="F2" s="168"/>
      <c r="G2" s="168"/>
      <c r="H2" s="169" t="s">
        <v>1661</v>
      </c>
      <c r="I2" s="169"/>
      <c r="J2" s="170" t="s">
        <v>1662</v>
      </c>
      <c r="K2" s="170"/>
      <c r="L2" s="170"/>
      <c r="M2" s="170"/>
      <c r="N2" s="170"/>
      <c r="O2" s="170"/>
      <c r="P2" s="170"/>
      <c r="Q2" s="170"/>
      <c r="R2" s="170"/>
      <c r="S2" s="170" t="s">
        <v>1663</v>
      </c>
      <c r="T2" s="170"/>
      <c r="U2" s="170"/>
      <c r="V2" s="170"/>
      <c r="W2" s="15" t="s">
        <v>1664</v>
      </c>
      <c r="X2" s="15" t="s">
        <v>1665</v>
      </c>
      <c r="Y2" s="170" t="s">
        <v>1666</v>
      </c>
      <c r="Z2" s="170"/>
      <c r="AA2" s="170"/>
      <c r="AB2" s="15" t="s">
        <v>1667</v>
      </c>
    </row>
    <row r="3" spans="1:28" s="8" customFormat="1" ht="40.5" customHeight="1" x14ac:dyDescent="0.35">
      <c r="A3" s="164" t="s">
        <v>1668</v>
      </c>
      <c r="B3" s="164"/>
      <c r="C3" s="164"/>
      <c r="D3" s="164"/>
      <c r="E3" s="164"/>
      <c r="F3" s="164"/>
      <c r="G3" s="164"/>
      <c r="H3" s="158" t="s">
        <v>1669</v>
      </c>
      <c r="I3" s="159"/>
      <c r="J3" s="153" t="s">
        <v>1670</v>
      </c>
      <c r="K3" s="160"/>
      <c r="L3" s="160"/>
      <c r="M3" s="160"/>
      <c r="N3" s="160"/>
      <c r="O3" s="160"/>
      <c r="P3" s="160"/>
      <c r="Q3" s="160"/>
      <c r="R3" s="161"/>
      <c r="S3" s="153" t="s">
        <v>1671</v>
      </c>
      <c r="T3" s="162"/>
      <c r="U3" s="162"/>
      <c r="V3" s="163"/>
      <c r="W3" s="171" t="s">
        <v>1672</v>
      </c>
      <c r="X3" s="172"/>
      <c r="Y3" s="171" t="s">
        <v>1673</v>
      </c>
      <c r="Z3" s="173"/>
      <c r="AA3" s="173"/>
      <c r="AB3" s="132" t="s">
        <v>1674</v>
      </c>
    </row>
    <row r="4" spans="1:28" ht="15.75" customHeight="1" x14ac:dyDescent="0.35">
      <c r="A4" s="164"/>
      <c r="B4" s="164"/>
      <c r="C4" s="164"/>
      <c r="D4" s="164"/>
      <c r="E4" s="164"/>
      <c r="F4" s="164"/>
      <c r="G4" s="164"/>
      <c r="H4" s="159"/>
      <c r="I4" s="159"/>
      <c r="J4" s="155" t="s">
        <v>1675</v>
      </c>
      <c r="K4" s="172"/>
      <c r="L4" s="153" t="s">
        <v>1676</v>
      </c>
      <c r="M4" s="155"/>
      <c r="N4" s="155"/>
      <c r="O4" s="155"/>
      <c r="P4" s="155"/>
      <c r="Q4" s="155"/>
      <c r="R4" s="154"/>
      <c r="S4" s="153" t="s">
        <v>1677</v>
      </c>
      <c r="T4" s="154"/>
      <c r="U4" s="155" t="s">
        <v>1678</v>
      </c>
      <c r="V4" s="154"/>
      <c r="W4" s="156" t="s">
        <v>1679</v>
      </c>
      <c r="X4" s="151" t="s">
        <v>1680</v>
      </c>
      <c r="Y4" s="156" t="s">
        <v>1681</v>
      </c>
      <c r="Z4" s="151" t="s">
        <v>1680</v>
      </c>
      <c r="AA4" s="151" t="s">
        <v>1682</v>
      </c>
      <c r="AB4" s="156" t="s">
        <v>1683</v>
      </c>
    </row>
    <row r="5" spans="1:28" ht="63.75" customHeight="1" x14ac:dyDescent="0.35">
      <c r="A5" s="21" t="s">
        <v>343</v>
      </c>
      <c r="B5" s="20" t="s">
        <v>344</v>
      </c>
      <c r="C5" s="20" t="s">
        <v>399</v>
      </c>
      <c r="D5" s="20" t="s">
        <v>400</v>
      </c>
      <c r="E5" s="20" t="s">
        <v>401</v>
      </c>
      <c r="F5" s="20" t="s">
        <v>403</v>
      </c>
      <c r="G5" s="20" t="s">
        <v>404</v>
      </c>
      <c r="H5" s="16" t="s">
        <v>1684</v>
      </c>
      <c r="I5" s="16" t="s">
        <v>1685</v>
      </c>
      <c r="J5" s="17" t="s">
        <v>1681</v>
      </c>
      <c r="K5" s="17" t="s">
        <v>1686</v>
      </c>
      <c r="L5" s="17">
        <v>2020</v>
      </c>
      <c r="M5" s="17">
        <v>2021</v>
      </c>
      <c r="N5" s="17">
        <v>2022</v>
      </c>
      <c r="O5" s="17">
        <v>2023</v>
      </c>
      <c r="P5" s="17">
        <v>2024</v>
      </c>
      <c r="Q5" s="17">
        <v>2025</v>
      </c>
      <c r="R5" s="17">
        <v>2026</v>
      </c>
      <c r="S5" s="17" t="s">
        <v>1681</v>
      </c>
      <c r="T5" s="18" t="s">
        <v>1687</v>
      </c>
      <c r="U5" s="17" t="s">
        <v>1681</v>
      </c>
      <c r="V5" s="19" t="s">
        <v>1680</v>
      </c>
      <c r="W5" s="157"/>
      <c r="X5" s="152"/>
      <c r="Y5" s="157"/>
      <c r="Z5" s="152"/>
      <c r="AA5" s="152"/>
      <c r="AB5" s="157"/>
    </row>
    <row r="6" spans="1:28" ht="15" customHeight="1" x14ac:dyDescent="0.35">
      <c r="A6" s="21" t="s">
        <v>47</v>
      </c>
      <c r="B6" s="105" t="s">
        <v>349</v>
      </c>
      <c r="C6" s="105" t="s">
        <v>28</v>
      </c>
      <c r="D6" s="105" t="s">
        <v>792</v>
      </c>
      <c r="E6" s="105" t="s">
        <v>793</v>
      </c>
      <c r="F6" s="14" t="s">
        <v>27</v>
      </c>
      <c r="G6" s="14" t="s">
        <v>30</v>
      </c>
      <c r="H6" s="106"/>
      <c r="I6" s="10"/>
      <c r="J6" s="9" t="str">
        <f>IF(VLOOKUP(D6,Measures!$D$4:$J$252,7,FALSE)/1000000=0,"",VLOOKUP(D6,Measures!$D$4:$J$252,7,FALSE)/1000000)</f>
        <v/>
      </c>
      <c r="K6" s="9"/>
      <c r="L6" s="11"/>
      <c r="M6" s="9"/>
      <c r="N6" s="9"/>
      <c r="O6" s="9"/>
      <c r="P6" s="9"/>
      <c r="Q6" s="9"/>
      <c r="R6" s="9"/>
      <c r="S6" s="9"/>
      <c r="T6" s="9"/>
      <c r="U6" s="9"/>
      <c r="V6" s="9"/>
      <c r="W6" s="9" t="str">
        <f>IF(ISNUMBER(J6),"See the documents Methodology of construction costs increase and Benchmark prices validation","")</f>
        <v/>
      </c>
      <c r="X6" s="9"/>
      <c r="Y6" s="9"/>
      <c r="Z6" s="9"/>
      <c r="AA6" s="9"/>
      <c r="AB6" s="9"/>
    </row>
    <row r="7" spans="1:28" ht="15" customHeight="1" x14ac:dyDescent="0.35">
      <c r="A7" s="21" t="s">
        <v>47</v>
      </c>
      <c r="B7" s="105" t="s">
        <v>349</v>
      </c>
      <c r="C7" s="105" t="s">
        <v>28</v>
      </c>
      <c r="D7" s="105" t="s">
        <v>794</v>
      </c>
      <c r="E7" s="105" t="s">
        <v>795</v>
      </c>
      <c r="F7" s="14" t="s">
        <v>27</v>
      </c>
      <c r="G7" s="14" t="s">
        <v>30</v>
      </c>
      <c r="H7" s="106"/>
      <c r="I7" s="10"/>
      <c r="J7" s="9" t="str">
        <f>IF(VLOOKUP(D7,Measures!$D$4:$J$252,7,FALSE)/1000000=0,"",VLOOKUP(D7,Measures!$D$4:$J$252,7,FALSE)/1000000)</f>
        <v/>
      </c>
      <c r="K7" s="9"/>
      <c r="L7" s="9"/>
      <c r="M7" s="9"/>
      <c r="N7" s="9"/>
      <c r="O7" s="9"/>
      <c r="P7" s="9"/>
      <c r="Q7" s="9"/>
      <c r="R7" s="9"/>
      <c r="S7" s="9"/>
      <c r="T7" s="9"/>
      <c r="U7" s="9"/>
      <c r="V7" s="9"/>
      <c r="W7" s="9" t="str">
        <f t="shared" ref="W7:W70" si="0">IF(ISNUMBER(J7),"See the documents Methodology of construction costs increase and Benchmark prices validation","")</f>
        <v/>
      </c>
      <c r="X7" s="9"/>
      <c r="Y7" s="9"/>
      <c r="Z7" s="9"/>
      <c r="AA7" s="9"/>
      <c r="AB7" s="9"/>
    </row>
    <row r="8" spans="1:28" ht="29" x14ac:dyDescent="0.35">
      <c r="A8" s="21" t="s">
        <v>47</v>
      </c>
      <c r="B8" s="105" t="s">
        <v>349</v>
      </c>
      <c r="C8" s="105" t="s">
        <v>28</v>
      </c>
      <c r="D8" s="105" t="s">
        <v>796</v>
      </c>
      <c r="E8" s="105" t="s">
        <v>797</v>
      </c>
      <c r="F8" s="14" t="s">
        <v>27</v>
      </c>
      <c r="G8" s="14" t="s">
        <v>30</v>
      </c>
      <c r="H8" s="106"/>
      <c r="I8" s="10"/>
      <c r="J8" s="9" t="str">
        <f>IF(VLOOKUP(D8,Measures!$D$4:$J$252,7,FALSE)/1000000=0,"",VLOOKUP(D8,Measures!$D$4:$J$252,7,FALSE)/1000000)</f>
        <v/>
      </c>
      <c r="K8" s="9"/>
      <c r="L8" s="11"/>
      <c r="M8" s="9"/>
      <c r="N8" s="9"/>
      <c r="O8" s="9"/>
      <c r="P8" s="9"/>
      <c r="Q8" s="9"/>
      <c r="R8" s="9"/>
      <c r="S8" s="9"/>
      <c r="T8" s="9"/>
      <c r="U8" s="9"/>
      <c r="V8" s="9"/>
      <c r="W8" s="9" t="str">
        <f t="shared" si="0"/>
        <v/>
      </c>
      <c r="X8" s="9"/>
      <c r="Y8" s="9"/>
      <c r="Z8" s="9"/>
      <c r="AA8" s="9"/>
      <c r="AB8" s="9"/>
    </row>
    <row r="9" spans="1:28" ht="29" x14ac:dyDescent="0.35">
      <c r="A9" s="21" t="s">
        <v>47</v>
      </c>
      <c r="B9" s="105" t="s">
        <v>349</v>
      </c>
      <c r="C9" s="105" t="s">
        <v>28</v>
      </c>
      <c r="D9" s="105" t="s">
        <v>778</v>
      </c>
      <c r="E9" s="105" t="s">
        <v>782</v>
      </c>
      <c r="F9" s="14" t="s">
        <v>27</v>
      </c>
      <c r="G9" s="14" t="s">
        <v>17</v>
      </c>
      <c r="H9" s="106"/>
      <c r="I9" s="10"/>
      <c r="J9" s="9" t="str">
        <f>IF(VLOOKUP(D9,Measures!$D$4:$J$252,7,FALSE)/1000000=0,"",VLOOKUP(D9,Measures!$D$4:$J$252,7,FALSE)/1000000)</f>
        <v/>
      </c>
      <c r="K9" s="9"/>
      <c r="L9" s="11"/>
      <c r="M9" s="9"/>
      <c r="N9" s="9"/>
      <c r="O9" s="9"/>
      <c r="P9" s="9"/>
      <c r="Q9" s="9"/>
      <c r="R9" s="9"/>
      <c r="S9" s="9"/>
      <c r="T9" s="9"/>
      <c r="U9" s="9"/>
      <c r="V9" s="9"/>
      <c r="W9" s="9" t="str">
        <f t="shared" si="0"/>
        <v/>
      </c>
      <c r="X9" s="9"/>
      <c r="Y9" s="9"/>
      <c r="Z9" s="9"/>
      <c r="AA9" s="9"/>
      <c r="AB9" s="9"/>
    </row>
    <row r="10" spans="1:28" ht="29" x14ac:dyDescent="0.35">
      <c r="A10" s="21" t="s">
        <v>47</v>
      </c>
      <c r="B10" s="105" t="s">
        <v>349</v>
      </c>
      <c r="C10" s="105" t="s">
        <v>40</v>
      </c>
      <c r="D10" s="105" t="s">
        <v>776</v>
      </c>
      <c r="E10" s="105" t="s">
        <v>777</v>
      </c>
      <c r="F10" s="14" t="s">
        <v>778</v>
      </c>
      <c r="G10" s="14" t="s">
        <v>17</v>
      </c>
      <c r="H10" s="106"/>
      <c r="I10" s="10"/>
      <c r="J10" s="9">
        <f>IF(VLOOKUP(D10,Measures!$D$4:$J$252,7,FALSE)/1000000=0,"",VLOOKUP(D10,Measures!$D$4:$J$252,7,FALSE)/1000000)</f>
        <v>424.46288063999998</v>
      </c>
      <c r="K10" s="9"/>
      <c r="L10" s="9"/>
      <c r="M10" s="9"/>
      <c r="N10" s="9"/>
      <c r="O10" s="9"/>
      <c r="P10" s="9"/>
      <c r="Q10" s="9"/>
      <c r="R10" s="9"/>
      <c r="S10" s="9"/>
      <c r="T10" s="9"/>
      <c r="U10" s="9"/>
      <c r="V10" s="9"/>
      <c r="W10" s="9" t="str">
        <f t="shared" si="0"/>
        <v>See the documents Methodology of construction costs increase and Benchmark prices validation</v>
      </c>
      <c r="X10" s="9"/>
      <c r="Y10" s="9"/>
      <c r="Z10" s="9"/>
      <c r="AA10" s="9"/>
      <c r="AB10" s="9"/>
    </row>
    <row r="11" spans="1:28" ht="29" x14ac:dyDescent="0.35">
      <c r="A11" s="21" t="s">
        <v>47</v>
      </c>
      <c r="B11" s="105" t="s">
        <v>349</v>
      </c>
      <c r="C11" s="105" t="s">
        <v>40</v>
      </c>
      <c r="D11" s="105" t="s">
        <v>780</v>
      </c>
      <c r="E11" s="105" t="s">
        <v>781</v>
      </c>
      <c r="F11" s="14" t="s">
        <v>778</v>
      </c>
      <c r="G11" s="14" t="s">
        <v>17</v>
      </c>
      <c r="H11" s="106"/>
      <c r="I11" s="10"/>
      <c r="J11" s="9" t="str">
        <f>IF(VLOOKUP(D11,Measures!$D$4:$J$252,7,FALSE)/1000000=0,"",VLOOKUP(D11,Measures!$D$4:$J$252,7,FALSE)/1000000)</f>
        <v/>
      </c>
      <c r="K11" s="9"/>
      <c r="L11" s="9"/>
      <c r="M11" s="9"/>
      <c r="N11" s="9"/>
      <c r="O11" s="9"/>
      <c r="P11" s="9"/>
      <c r="Q11" s="9"/>
      <c r="R11" s="9"/>
      <c r="S11" s="9"/>
      <c r="T11" s="9"/>
      <c r="U11" s="9"/>
      <c r="V11" s="9"/>
      <c r="W11" s="9" t="str">
        <f t="shared" si="0"/>
        <v/>
      </c>
      <c r="X11" s="9"/>
      <c r="Y11" s="9"/>
      <c r="Z11" s="9"/>
      <c r="AA11" s="9"/>
      <c r="AB11" s="9"/>
    </row>
    <row r="12" spans="1:28" ht="29" x14ac:dyDescent="0.35">
      <c r="A12" s="21" t="s">
        <v>47</v>
      </c>
      <c r="B12" s="105" t="s">
        <v>349</v>
      </c>
      <c r="C12" s="105" t="s">
        <v>28</v>
      </c>
      <c r="D12" s="105" t="s">
        <v>785</v>
      </c>
      <c r="E12" s="105" t="s">
        <v>791</v>
      </c>
      <c r="F12" s="14" t="s">
        <v>27</v>
      </c>
      <c r="G12" s="14" t="s">
        <v>17</v>
      </c>
      <c r="H12" s="106"/>
      <c r="I12" s="10"/>
      <c r="J12" s="9" t="str">
        <f>IF(VLOOKUP(D12,Measures!$D$4:$J$252,7,FALSE)/1000000=0,"",VLOOKUP(D12,Measures!$D$4:$J$252,7,FALSE)/1000000)</f>
        <v/>
      </c>
      <c r="K12" s="9"/>
      <c r="L12" s="9"/>
      <c r="M12" s="9"/>
      <c r="N12" s="9"/>
      <c r="O12" s="9"/>
      <c r="P12" s="9"/>
      <c r="Q12" s="9"/>
      <c r="R12" s="9"/>
      <c r="S12" s="9"/>
      <c r="T12" s="9"/>
      <c r="U12" s="9"/>
      <c r="V12" s="9"/>
      <c r="W12" s="9" t="str">
        <f t="shared" si="0"/>
        <v/>
      </c>
      <c r="X12" s="9"/>
      <c r="Y12" s="9"/>
      <c r="Z12" s="9"/>
      <c r="AA12" s="9"/>
      <c r="AB12" s="9"/>
    </row>
    <row r="13" spans="1:28" ht="29" x14ac:dyDescent="0.35">
      <c r="A13" s="21" t="s">
        <v>47</v>
      </c>
      <c r="B13" s="105" t="s">
        <v>349</v>
      </c>
      <c r="C13" s="105" t="s">
        <v>40</v>
      </c>
      <c r="D13" s="105" t="s">
        <v>783</v>
      </c>
      <c r="E13" s="105" t="s">
        <v>784</v>
      </c>
      <c r="F13" s="14" t="s">
        <v>785</v>
      </c>
      <c r="G13" s="14" t="s">
        <v>17</v>
      </c>
      <c r="H13" s="106"/>
      <c r="I13" s="10"/>
      <c r="J13" s="9">
        <f>IF(VLOOKUP(D13,Measures!$D$4:$J$252,7,FALSE)/1000000=0,"",VLOOKUP(D13,Measures!$D$4:$J$252,7,FALSE)/1000000)</f>
        <v>160.18486799999999</v>
      </c>
      <c r="K13" s="9"/>
      <c r="L13" s="9"/>
      <c r="M13" s="9"/>
      <c r="N13" s="9"/>
      <c r="O13" s="9"/>
      <c r="P13" s="9"/>
      <c r="Q13" s="9"/>
      <c r="R13" s="9"/>
      <c r="S13" s="9"/>
      <c r="T13" s="9"/>
      <c r="U13" s="9"/>
      <c r="V13" s="9"/>
      <c r="W13" s="9" t="str">
        <f t="shared" si="0"/>
        <v>See the documents Methodology of construction costs increase and Benchmark prices validation</v>
      </c>
      <c r="X13" s="9"/>
      <c r="Y13" s="9"/>
      <c r="Z13" s="9"/>
      <c r="AA13" s="9"/>
      <c r="AB13" s="9"/>
    </row>
    <row r="14" spans="1:28" ht="43.5" x14ac:dyDescent="0.35">
      <c r="A14" s="21" t="s">
        <v>47</v>
      </c>
      <c r="B14" s="105" t="s">
        <v>349</v>
      </c>
      <c r="C14" s="105" t="s">
        <v>40</v>
      </c>
      <c r="D14" s="105" t="s">
        <v>787</v>
      </c>
      <c r="E14" s="105" t="s">
        <v>788</v>
      </c>
      <c r="F14" s="14" t="s">
        <v>785</v>
      </c>
      <c r="G14" s="14" t="s">
        <v>17</v>
      </c>
      <c r="H14" s="106"/>
      <c r="I14" s="10"/>
      <c r="J14" s="9" t="str">
        <f>IF(VLOOKUP(D14,Measures!$D$4:$J$252,7,FALSE)/1000000=0,"",VLOOKUP(D14,Measures!$D$4:$J$252,7,FALSE)/1000000)</f>
        <v/>
      </c>
      <c r="K14" s="9"/>
      <c r="L14" s="9"/>
      <c r="M14" s="9"/>
      <c r="N14" s="9"/>
      <c r="O14" s="9"/>
      <c r="P14" s="9"/>
      <c r="Q14" s="9"/>
      <c r="R14" s="9"/>
      <c r="S14" s="9"/>
      <c r="T14" s="9"/>
      <c r="U14" s="9"/>
      <c r="V14" s="9"/>
      <c r="W14" s="9" t="str">
        <f t="shared" si="0"/>
        <v/>
      </c>
      <c r="X14" s="9"/>
      <c r="Y14" s="9"/>
      <c r="Z14" s="9"/>
      <c r="AA14" s="9"/>
      <c r="AB14" s="9"/>
    </row>
    <row r="15" spans="1:28" ht="43.5" x14ac:dyDescent="0.35">
      <c r="A15" s="21" t="s">
        <v>47</v>
      </c>
      <c r="B15" s="105" t="s">
        <v>349</v>
      </c>
      <c r="C15" s="105" t="s">
        <v>40</v>
      </c>
      <c r="D15" s="105" t="s">
        <v>789</v>
      </c>
      <c r="E15" s="105" t="s">
        <v>790</v>
      </c>
      <c r="F15" s="14" t="s">
        <v>785</v>
      </c>
      <c r="G15" s="14" t="s">
        <v>17</v>
      </c>
      <c r="H15" s="106"/>
      <c r="I15" s="10"/>
      <c r="J15" s="9" t="str">
        <f>IF(VLOOKUP(D15,Measures!$D$4:$J$252,7,FALSE)/1000000=0,"",VLOOKUP(D15,Measures!$D$4:$J$252,7,FALSE)/1000000)</f>
        <v/>
      </c>
      <c r="K15" s="9"/>
      <c r="L15" s="9"/>
      <c r="M15" s="9"/>
      <c r="N15" s="9"/>
      <c r="O15" s="9"/>
      <c r="P15" s="9"/>
      <c r="Q15" s="9"/>
      <c r="R15" s="9"/>
      <c r="S15" s="9"/>
      <c r="T15" s="9"/>
      <c r="U15" s="9"/>
      <c r="V15" s="9"/>
      <c r="W15" s="9" t="str">
        <f t="shared" si="0"/>
        <v/>
      </c>
      <c r="X15" s="9"/>
      <c r="Y15" s="9"/>
      <c r="Z15" s="9"/>
      <c r="AA15" s="9"/>
      <c r="AB15" s="9"/>
    </row>
    <row r="16" spans="1:28" ht="29" x14ac:dyDescent="0.35">
      <c r="A16" s="21" t="s">
        <v>47</v>
      </c>
      <c r="B16" s="105" t="s">
        <v>351</v>
      </c>
      <c r="C16" s="105" t="s">
        <v>28</v>
      </c>
      <c r="D16" s="105" t="s">
        <v>817</v>
      </c>
      <c r="E16" s="105" t="s">
        <v>818</v>
      </c>
      <c r="F16" s="14" t="s">
        <v>27</v>
      </c>
      <c r="G16" s="14" t="s">
        <v>30</v>
      </c>
      <c r="H16" s="106"/>
      <c r="I16" s="10"/>
      <c r="J16" s="9" t="str">
        <f>IF(VLOOKUP(D16,Measures!$D$4:$J$252,7,FALSE)/1000000=0,"",VLOOKUP(D16,Measures!$D$4:$J$252,7,FALSE)/1000000)</f>
        <v/>
      </c>
      <c r="K16" s="9"/>
      <c r="L16" s="11"/>
      <c r="M16" s="9"/>
      <c r="N16" s="9"/>
      <c r="O16" s="9"/>
      <c r="P16" s="9"/>
      <c r="Q16" s="9"/>
      <c r="R16" s="9"/>
      <c r="S16" s="9"/>
      <c r="T16" s="9"/>
      <c r="U16" s="9"/>
      <c r="V16" s="9"/>
      <c r="W16" s="9" t="str">
        <f t="shared" si="0"/>
        <v/>
      </c>
      <c r="X16" s="9"/>
      <c r="Y16" s="9"/>
      <c r="Z16" s="9"/>
      <c r="AA16" s="9"/>
      <c r="AB16" s="9"/>
    </row>
    <row r="17" spans="1:28" x14ac:dyDescent="0.35">
      <c r="A17" s="21" t="s">
        <v>47</v>
      </c>
      <c r="B17" s="105" t="s">
        <v>351</v>
      </c>
      <c r="C17" s="105" t="s">
        <v>28</v>
      </c>
      <c r="D17" s="105" t="s">
        <v>819</v>
      </c>
      <c r="E17" s="105" t="s">
        <v>820</v>
      </c>
      <c r="F17" s="14" t="s">
        <v>27</v>
      </c>
      <c r="G17" s="14" t="s">
        <v>30</v>
      </c>
      <c r="H17" s="106"/>
      <c r="I17" s="10"/>
      <c r="J17" s="9" t="str">
        <f>IF(VLOOKUP(D17,Measures!$D$4:$J$252,7,FALSE)/1000000=0,"",VLOOKUP(D17,Measures!$D$4:$J$252,7,FALSE)/1000000)</f>
        <v/>
      </c>
      <c r="K17" s="9"/>
      <c r="L17" s="9"/>
      <c r="M17" s="9"/>
      <c r="N17" s="9"/>
      <c r="O17" s="9"/>
      <c r="P17" s="9"/>
      <c r="Q17" s="9"/>
      <c r="R17" s="9"/>
      <c r="S17" s="9"/>
      <c r="T17" s="9"/>
      <c r="U17" s="9"/>
      <c r="V17" s="9"/>
      <c r="W17" s="9" t="str">
        <f t="shared" si="0"/>
        <v/>
      </c>
      <c r="X17" s="9"/>
      <c r="Y17" s="9"/>
      <c r="Z17" s="9"/>
      <c r="AA17" s="9"/>
      <c r="AB17" s="9"/>
    </row>
    <row r="18" spans="1:28" x14ac:dyDescent="0.35">
      <c r="A18" s="21" t="s">
        <v>47</v>
      </c>
      <c r="B18" s="105" t="s">
        <v>351</v>
      </c>
      <c r="C18" s="105" t="s">
        <v>28</v>
      </c>
      <c r="D18" s="105" t="s">
        <v>821</v>
      </c>
      <c r="E18" s="105" t="s">
        <v>822</v>
      </c>
      <c r="F18" s="14" t="s">
        <v>27</v>
      </c>
      <c r="G18" s="14" t="s">
        <v>30</v>
      </c>
      <c r="H18" s="106"/>
      <c r="I18" s="10"/>
      <c r="J18" s="9" t="str">
        <f>IF(VLOOKUP(D18,Measures!$D$4:$J$252,7,FALSE)/1000000=0,"",VLOOKUP(D18,Measures!$D$4:$J$252,7,FALSE)/1000000)</f>
        <v/>
      </c>
      <c r="K18" s="9"/>
      <c r="L18" s="9"/>
      <c r="M18" s="9"/>
      <c r="N18" s="9"/>
      <c r="O18" s="9"/>
      <c r="P18" s="9"/>
      <c r="Q18" s="9"/>
      <c r="R18" s="9"/>
      <c r="S18" s="9"/>
      <c r="T18" s="9"/>
      <c r="U18" s="9"/>
      <c r="V18" s="9"/>
      <c r="W18" s="9" t="str">
        <f t="shared" si="0"/>
        <v/>
      </c>
      <c r="X18" s="9"/>
      <c r="Y18" s="9"/>
      <c r="Z18" s="9"/>
      <c r="AA18" s="9"/>
      <c r="AB18" s="9"/>
    </row>
    <row r="19" spans="1:28" ht="58" x14ac:dyDescent="0.35">
      <c r="A19" s="21" t="s">
        <v>47</v>
      </c>
      <c r="B19" s="105" t="s">
        <v>351</v>
      </c>
      <c r="C19" s="105" t="s">
        <v>28</v>
      </c>
      <c r="D19" s="105" t="s">
        <v>823</v>
      </c>
      <c r="E19" s="105" t="s">
        <v>824</v>
      </c>
      <c r="F19" s="14" t="s">
        <v>27</v>
      </c>
      <c r="G19" s="14" t="s">
        <v>30</v>
      </c>
      <c r="H19" s="106"/>
      <c r="I19" s="10"/>
      <c r="J19" s="9" t="str">
        <f>IF(VLOOKUP(D19,Measures!$D$4:$J$252,7,FALSE)/1000000=0,"",VLOOKUP(D19,Measures!$D$4:$J$252,7,FALSE)/1000000)</f>
        <v/>
      </c>
      <c r="K19" s="9"/>
      <c r="L19" s="9"/>
      <c r="M19" s="9"/>
      <c r="N19" s="9"/>
      <c r="O19" s="9"/>
      <c r="P19" s="9"/>
      <c r="Q19" s="9"/>
      <c r="R19" s="9"/>
      <c r="S19" s="9"/>
      <c r="T19" s="9"/>
      <c r="U19" s="9"/>
      <c r="V19" s="9"/>
      <c r="W19" s="9" t="str">
        <f t="shared" si="0"/>
        <v/>
      </c>
      <c r="X19" s="9"/>
      <c r="Y19" s="9"/>
      <c r="Z19" s="9"/>
      <c r="AA19" s="9"/>
      <c r="AB19" s="9"/>
    </row>
    <row r="20" spans="1:28" ht="29" x14ac:dyDescent="0.35">
      <c r="A20" s="21" t="s">
        <v>47</v>
      </c>
      <c r="B20" s="105" t="s">
        <v>351</v>
      </c>
      <c r="C20" s="105" t="s">
        <v>28</v>
      </c>
      <c r="D20" s="105" t="s">
        <v>800</v>
      </c>
      <c r="E20" s="105" t="s">
        <v>809</v>
      </c>
      <c r="F20" s="14" t="s">
        <v>27</v>
      </c>
      <c r="G20" s="14" t="s">
        <v>17</v>
      </c>
      <c r="H20" s="106"/>
      <c r="I20" s="10"/>
      <c r="J20" s="9" t="str">
        <f>IF(VLOOKUP(D20,Measures!$D$4:$J$252,7,FALSE)/1000000=0,"",VLOOKUP(D20,Measures!$D$4:$J$252,7,FALSE)/1000000)</f>
        <v/>
      </c>
      <c r="K20" s="9"/>
      <c r="L20" s="9"/>
      <c r="M20" s="9"/>
      <c r="N20" s="9"/>
      <c r="O20" s="9"/>
      <c r="P20" s="9"/>
      <c r="Q20" s="9"/>
      <c r="R20" s="9"/>
      <c r="S20" s="9"/>
      <c r="T20" s="9"/>
      <c r="U20" s="9"/>
      <c r="V20" s="9"/>
      <c r="W20" s="9" t="str">
        <f t="shared" si="0"/>
        <v/>
      </c>
      <c r="X20" s="9"/>
      <c r="Y20" s="9"/>
      <c r="Z20" s="9"/>
      <c r="AA20" s="9"/>
      <c r="AB20" s="9"/>
    </row>
    <row r="21" spans="1:28" ht="29" x14ac:dyDescent="0.35">
      <c r="A21" s="21" t="s">
        <v>41</v>
      </c>
      <c r="B21" s="105" t="s">
        <v>351</v>
      </c>
      <c r="C21" s="105" t="s">
        <v>40</v>
      </c>
      <c r="D21" s="105" t="s">
        <v>798</v>
      </c>
      <c r="E21" s="105" t="s">
        <v>799</v>
      </c>
      <c r="F21" s="14" t="s">
        <v>800</v>
      </c>
      <c r="G21" s="14" t="s">
        <v>17</v>
      </c>
      <c r="H21" s="106"/>
      <c r="I21" s="10"/>
      <c r="J21" s="9" t="str">
        <f>IF(VLOOKUP(D21,Measures!$D$4:$J$252,7,FALSE)/1000000=0,"",VLOOKUP(D21,Measures!$D$4:$J$252,7,FALSE)/1000000)</f>
        <v/>
      </c>
      <c r="K21" s="9"/>
      <c r="L21" s="9"/>
      <c r="M21" s="9"/>
      <c r="N21" s="9"/>
      <c r="O21" s="9"/>
      <c r="P21" s="9"/>
      <c r="Q21" s="9"/>
      <c r="R21" s="9"/>
      <c r="S21" s="9"/>
      <c r="T21" s="9"/>
      <c r="U21" s="9"/>
      <c r="V21" s="9"/>
      <c r="W21" s="9" t="str">
        <f t="shared" si="0"/>
        <v/>
      </c>
      <c r="X21" s="112"/>
      <c r="Y21" s="9"/>
      <c r="Z21" s="9"/>
      <c r="AA21" s="9"/>
      <c r="AB21" s="9"/>
    </row>
    <row r="22" spans="1:28" ht="43.5" x14ac:dyDescent="0.35">
      <c r="A22" s="21" t="s">
        <v>41</v>
      </c>
      <c r="B22" s="105" t="s">
        <v>351</v>
      </c>
      <c r="C22" s="105" t="s">
        <v>40</v>
      </c>
      <c r="D22" s="105" t="s">
        <v>802</v>
      </c>
      <c r="E22" s="105" t="s">
        <v>803</v>
      </c>
      <c r="F22" s="14" t="s">
        <v>800</v>
      </c>
      <c r="G22" s="14" t="s">
        <v>17</v>
      </c>
      <c r="H22" s="106"/>
      <c r="I22" s="10"/>
      <c r="J22" s="9">
        <f>IF(VLOOKUP(D22,Measures!$D$4:$J$252,7,FALSE)/1000000=0,"",VLOOKUP(D22,Measures!$D$4:$J$252,7,FALSE)/1000000)</f>
        <v>96.342808000000005</v>
      </c>
      <c r="K22" s="9"/>
      <c r="L22" s="9"/>
      <c r="M22" s="9"/>
      <c r="N22" s="9"/>
      <c r="O22" s="9"/>
      <c r="P22" s="9"/>
      <c r="Q22" s="9"/>
      <c r="R22" s="9"/>
      <c r="S22" s="9"/>
      <c r="T22" s="9"/>
      <c r="U22" s="9"/>
      <c r="V22" s="9"/>
      <c r="W22" s="9" t="str">
        <f t="shared" si="0"/>
        <v>See the documents Methodology of construction costs increase and Benchmark prices validation</v>
      </c>
      <c r="X22" s="9"/>
      <c r="Y22" s="9"/>
      <c r="Z22" s="9"/>
      <c r="AA22" s="9"/>
      <c r="AB22" s="9"/>
    </row>
    <row r="23" spans="1:28" ht="29" x14ac:dyDescent="0.35">
      <c r="A23" s="21" t="s">
        <v>41</v>
      </c>
      <c r="B23" s="105" t="s">
        <v>351</v>
      </c>
      <c r="C23" s="105" t="s">
        <v>40</v>
      </c>
      <c r="D23" s="105" t="s">
        <v>805</v>
      </c>
      <c r="E23" s="105" t="s">
        <v>806</v>
      </c>
      <c r="F23" s="14" t="s">
        <v>800</v>
      </c>
      <c r="G23" s="14" t="s">
        <v>17</v>
      </c>
      <c r="H23" s="106"/>
      <c r="I23" s="10"/>
      <c r="J23" s="9">
        <f>IF(VLOOKUP(D23,Measures!$D$4:$J$252,7,FALSE)/1000000=0,"",VLOOKUP(D23,Measures!$D$4:$J$252,7,FALSE)/1000000)</f>
        <v>85.037919000000002</v>
      </c>
      <c r="K23" s="9"/>
      <c r="L23" s="9"/>
      <c r="M23" s="9"/>
      <c r="N23" s="9"/>
      <c r="O23" s="9"/>
      <c r="P23" s="9"/>
      <c r="Q23" s="9"/>
      <c r="R23" s="9"/>
      <c r="S23" s="9"/>
      <c r="T23" s="9"/>
      <c r="U23" s="9"/>
      <c r="V23" s="9"/>
      <c r="W23" s="9" t="str">
        <f t="shared" si="0"/>
        <v>See the documents Methodology of construction costs increase and Benchmark prices validation</v>
      </c>
      <c r="X23" s="9"/>
      <c r="Y23" s="9"/>
      <c r="Z23" s="9"/>
      <c r="AA23" s="9"/>
      <c r="AB23" s="9"/>
    </row>
    <row r="24" spans="1:28" ht="43.5" x14ac:dyDescent="0.35">
      <c r="A24" s="21" t="s">
        <v>47</v>
      </c>
      <c r="B24" s="105" t="s">
        <v>351</v>
      </c>
      <c r="C24" s="105" t="s">
        <v>40</v>
      </c>
      <c r="D24" s="105" t="s">
        <v>807</v>
      </c>
      <c r="E24" s="105" t="s">
        <v>808</v>
      </c>
      <c r="F24" s="14" t="s">
        <v>800</v>
      </c>
      <c r="G24" s="14" t="s">
        <v>17</v>
      </c>
      <c r="H24" s="106"/>
      <c r="I24" s="10"/>
      <c r="J24" s="9" t="str">
        <f>IF(VLOOKUP(D24,Measures!$D$4:$J$252,7,FALSE)/1000000=0,"",VLOOKUP(D24,Measures!$D$4:$J$252,7,FALSE)/1000000)</f>
        <v/>
      </c>
      <c r="K24" s="9"/>
      <c r="L24" s="9"/>
      <c r="M24" s="9"/>
      <c r="N24" s="9"/>
      <c r="O24" s="9"/>
      <c r="P24" s="9"/>
      <c r="Q24" s="9"/>
      <c r="R24" s="9"/>
      <c r="S24" s="9"/>
      <c r="T24" s="9"/>
      <c r="U24" s="9"/>
      <c r="V24" s="9"/>
      <c r="W24" s="9" t="str">
        <f t="shared" si="0"/>
        <v/>
      </c>
      <c r="X24" s="9"/>
      <c r="Y24" s="9"/>
      <c r="Z24" s="9"/>
      <c r="AA24" s="9"/>
      <c r="AB24" s="9"/>
    </row>
    <row r="25" spans="1:28" x14ac:dyDescent="0.35">
      <c r="A25" s="21" t="s">
        <v>47</v>
      </c>
      <c r="B25" s="105" t="s">
        <v>351</v>
      </c>
      <c r="C25" s="105" t="s">
        <v>28</v>
      </c>
      <c r="D25" s="105" t="s">
        <v>810</v>
      </c>
      <c r="E25" s="105" t="s">
        <v>811</v>
      </c>
      <c r="F25" s="14" t="s">
        <v>27</v>
      </c>
      <c r="G25" s="14" t="s">
        <v>17</v>
      </c>
      <c r="H25" s="106"/>
      <c r="I25" s="10"/>
      <c r="J25" s="9" t="str">
        <f>IF(VLOOKUP(D25,Measures!$D$4:$J$252,7,FALSE)/1000000=0,"",VLOOKUP(D25,Measures!$D$4:$J$252,7,FALSE)/1000000)</f>
        <v/>
      </c>
      <c r="K25" s="9"/>
      <c r="L25" s="9"/>
      <c r="M25" s="9"/>
      <c r="N25" s="9"/>
      <c r="O25" s="9"/>
      <c r="P25" s="9"/>
      <c r="Q25" s="9"/>
      <c r="R25" s="9"/>
      <c r="S25" s="9"/>
      <c r="T25" s="9"/>
      <c r="U25" s="9"/>
      <c r="V25" s="9"/>
      <c r="W25" s="9" t="str">
        <f t="shared" si="0"/>
        <v/>
      </c>
      <c r="X25" s="9"/>
      <c r="Y25" s="9"/>
      <c r="Z25" s="9"/>
      <c r="AA25" s="9"/>
      <c r="AB25" s="9"/>
    </row>
    <row r="26" spans="1:28" ht="29" x14ac:dyDescent="0.35">
      <c r="A26" s="21" t="s">
        <v>47</v>
      </c>
      <c r="B26" s="105" t="s">
        <v>351</v>
      </c>
      <c r="C26" s="105" t="s">
        <v>28</v>
      </c>
      <c r="D26" s="105" t="s">
        <v>812</v>
      </c>
      <c r="E26" s="105" t="s">
        <v>813</v>
      </c>
      <c r="F26" s="14" t="s">
        <v>27</v>
      </c>
      <c r="G26" s="14" t="s">
        <v>17</v>
      </c>
      <c r="H26" s="106"/>
      <c r="I26" s="10"/>
      <c r="J26" s="9" t="str">
        <f>IF(VLOOKUP(D26,Measures!$D$4:$J$252,7,FALSE)/1000000=0,"",VLOOKUP(D26,Measures!$D$4:$J$252,7,FALSE)/1000000)</f>
        <v/>
      </c>
      <c r="K26" s="9"/>
      <c r="L26" s="9"/>
      <c r="M26" s="9"/>
      <c r="N26" s="9"/>
      <c r="O26" s="9"/>
      <c r="P26" s="9"/>
      <c r="Q26" s="9"/>
      <c r="R26" s="9"/>
      <c r="S26" s="9"/>
      <c r="T26" s="9"/>
      <c r="U26" s="9"/>
      <c r="V26" s="9"/>
      <c r="W26" s="9" t="str">
        <f t="shared" si="0"/>
        <v/>
      </c>
      <c r="X26" s="9"/>
      <c r="Y26" s="9"/>
      <c r="Z26" s="9"/>
      <c r="AA26" s="9"/>
      <c r="AB26" s="9"/>
    </row>
    <row r="27" spans="1:28" ht="29" x14ac:dyDescent="0.35">
      <c r="A27" s="21" t="s">
        <v>47</v>
      </c>
      <c r="B27" s="105" t="s">
        <v>351</v>
      </c>
      <c r="C27" s="105" t="s">
        <v>28</v>
      </c>
      <c r="D27" s="105" t="s">
        <v>815</v>
      </c>
      <c r="E27" s="105" t="s">
        <v>816</v>
      </c>
      <c r="F27" s="14" t="s">
        <v>27</v>
      </c>
      <c r="G27" s="14" t="s">
        <v>17</v>
      </c>
      <c r="H27" s="106"/>
      <c r="I27" s="10"/>
      <c r="J27" s="9" t="str">
        <f>IF(VLOOKUP(D27,Measures!$D$4:$J$252,7,FALSE)/1000000=0,"",VLOOKUP(D27,Measures!$D$4:$J$252,7,FALSE)/1000000)</f>
        <v/>
      </c>
      <c r="K27" s="9"/>
      <c r="L27" s="9"/>
      <c r="M27" s="9"/>
      <c r="N27" s="9"/>
      <c r="O27" s="9"/>
      <c r="P27" s="9"/>
      <c r="Q27" s="9"/>
      <c r="R27" s="9"/>
      <c r="S27" s="9"/>
      <c r="T27" s="9"/>
      <c r="U27" s="9"/>
      <c r="V27" s="9"/>
      <c r="W27" s="9" t="str">
        <f t="shared" si="0"/>
        <v/>
      </c>
      <c r="X27" s="9"/>
      <c r="Y27" s="9"/>
      <c r="Z27" s="9"/>
      <c r="AA27" s="9"/>
      <c r="AB27" s="9"/>
    </row>
    <row r="28" spans="1:28" ht="29" x14ac:dyDescent="0.35">
      <c r="A28" s="21" t="s">
        <v>47</v>
      </c>
      <c r="B28" s="105" t="s">
        <v>347</v>
      </c>
      <c r="C28" s="105" t="s">
        <v>28</v>
      </c>
      <c r="D28" s="105" t="s">
        <v>451</v>
      </c>
      <c r="E28" s="105" t="s">
        <v>452</v>
      </c>
      <c r="F28" s="14" t="s">
        <v>27</v>
      </c>
      <c r="G28" s="14" t="s">
        <v>30</v>
      </c>
      <c r="H28" s="106"/>
      <c r="I28" s="10"/>
      <c r="J28" s="9" t="str">
        <f>IF(VLOOKUP(D28,Measures!$D$4:$J$252,7,FALSE)/1000000=0,"",VLOOKUP(D28,Measures!$D$4:$J$252,7,FALSE)/1000000)</f>
        <v/>
      </c>
      <c r="K28" s="9"/>
      <c r="L28" s="9"/>
      <c r="M28" s="9"/>
      <c r="N28" s="9"/>
      <c r="O28" s="9"/>
      <c r="P28" s="9"/>
      <c r="Q28" s="9"/>
      <c r="R28" s="9"/>
      <c r="S28" s="9"/>
      <c r="T28" s="9"/>
      <c r="U28" s="9"/>
      <c r="V28" s="9"/>
      <c r="W28" s="9" t="str">
        <f t="shared" si="0"/>
        <v/>
      </c>
      <c r="X28" s="9"/>
      <c r="Y28" s="9"/>
      <c r="Z28" s="9"/>
      <c r="AA28" s="9"/>
      <c r="AB28" s="9"/>
    </row>
    <row r="29" spans="1:28" ht="29" x14ac:dyDescent="0.35">
      <c r="A29" s="21" t="s">
        <v>47</v>
      </c>
      <c r="B29" s="105" t="s">
        <v>347</v>
      </c>
      <c r="C29" s="105" t="s">
        <v>28</v>
      </c>
      <c r="D29" s="105" t="s">
        <v>453</v>
      </c>
      <c r="E29" s="105" t="s">
        <v>454</v>
      </c>
      <c r="F29" s="14" t="s">
        <v>27</v>
      </c>
      <c r="G29" s="14" t="s">
        <v>30</v>
      </c>
      <c r="H29" s="106"/>
      <c r="I29" s="10"/>
      <c r="J29" s="9" t="str">
        <f>IF(VLOOKUP(D29,Measures!$D$4:$J$252,7,FALSE)/1000000=0,"",VLOOKUP(D29,Measures!$D$4:$J$252,7,FALSE)/1000000)</f>
        <v/>
      </c>
      <c r="K29" s="9"/>
      <c r="L29" s="9"/>
      <c r="M29" s="9"/>
      <c r="N29" s="9"/>
      <c r="O29" s="9"/>
      <c r="P29" s="9"/>
      <c r="Q29" s="9"/>
      <c r="R29" s="9"/>
      <c r="S29" s="9"/>
      <c r="T29" s="9"/>
      <c r="U29" s="9"/>
      <c r="V29" s="9"/>
      <c r="W29" s="9" t="str">
        <f t="shared" si="0"/>
        <v/>
      </c>
      <c r="X29" s="9"/>
      <c r="Y29" s="9"/>
      <c r="Z29" s="9"/>
      <c r="AA29" s="9"/>
      <c r="AB29" s="9"/>
    </row>
    <row r="30" spans="1:28" ht="29" x14ac:dyDescent="0.35">
      <c r="A30" s="21" t="s">
        <v>47</v>
      </c>
      <c r="B30" s="105" t="s">
        <v>347</v>
      </c>
      <c r="C30" s="105" t="s">
        <v>28</v>
      </c>
      <c r="D30" s="105" t="s">
        <v>420</v>
      </c>
      <c r="E30" s="105" t="s">
        <v>425</v>
      </c>
      <c r="F30" s="14" t="s">
        <v>27</v>
      </c>
      <c r="G30" s="14" t="s">
        <v>17</v>
      </c>
      <c r="H30" s="106"/>
      <c r="I30" s="10"/>
      <c r="J30" s="9" t="str">
        <f>IF(VLOOKUP(D30,Measures!$D$4:$J$252,7,FALSE)/1000000=0,"",VLOOKUP(D30,Measures!$D$4:$J$252,7,FALSE)/1000000)</f>
        <v/>
      </c>
      <c r="K30" s="9"/>
      <c r="L30" s="9"/>
      <c r="M30" s="9"/>
      <c r="N30" s="9"/>
      <c r="O30" s="9"/>
      <c r="P30" s="9"/>
      <c r="Q30" s="9"/>
      <c r="R30" s="9"/>
      <c r="S30" s="9"/>
      <c r="T30" s="9"/>
      <c r="U30" s="9"/>
      <c r="V30" s="9"/>
      <c r="W30" s="9" t="str">
        <f t="shared" si="0"/>
        <v/>
      </c>
      <c r="X30" s="9"/>
      <c r="Y30" s="9"/>
      <c r="Z30" s="9"/>
      <c r="AA30" s="9"/>
      <c r="AB30" s="9"/>
    </row>
    <row r="31" spans="1:28" ht="43.5" x14ac:dyDescent="0.35">
      <c r="A31" s="21" t="s">
        <v>47</v>
      </c>
      <c r="B31" s="105" t="s">
        <v>347</v>
      </c>
      <c r="C31" s="105" t="s">
        <v>40</v>
      </c>
      <c r="D31" s="105" t="s">
        <v>418</v>
      </c>
      <c r="E31" s="105" t="s">
        <v>419</v>
      </c>
      <c r="F31" s="14" t="s">
        <v>420</v>
      </c>
      <c r="G31" s="14" t="s">
        <v>17</v>
      </c>
      <c r="H31" s="106"/>
      <c r="I31" s="10"/>
      <c r="J31" s="9" t="str">
        <f>IF(VLOOKUP(D31,Measures!$D$4:$J$252,7,FALSE)/1000000=0,"",VLOOKUP(D31,Measures!$D$4:$J$252,7,FALSE)/1000000)</f>
        <v/>
      </c>
      <c r="K31" s="9"/>
      <c r="L31" s="9"/>
      <c r="M31" s="9"/>
      <c r="N31" s="9"/>
      <c r="O31" s="9"/>
      <c r="P31" s="9"/>
      <c r="Q31" s="9"/>
      <c r="R31" s="9"/>
      <c r="S31" s="9"/>
      <c r="T31" s="9"/>
      <c r="U31" s="9"/>
      <c r="V31" s="9"/>
      <c r="W31" s="9" t="str">
        <f t="shared" si="0"/>
        <v/>
      </c>
      <c r="X31" s="9"/>
      <c r="Y31" s="9"/>
      <c r="Z31" s="9"/>
      <c r="AA31" s="9"/>
      <c r="AB31" s="9"/>
    </row>
    <row r="32" spans="1:28" ht="43.5" x14ac:dyDescent="0.35">
      <c r="A32" s="21" t="s">
        <v>47</v>
      </c>
      <c r="B32" s="105" t="s">
        <v>347</v>
      </c>
      <c r="C32" s="105" t="s">
        <v>40</v>
      </c>
      <c r="D32" s="105" t="s">
        <v>423</v>
      </c>
      <c r="E32" s="105" t="s">
        <v>424</v>
      </c>
      <c r="F32" s="107" t="s">
        <v>420</v>
      </c>
      <c r="G32" s="14" t="s">
        <v>17</v>
      </c>
      <c r="H32" s="10"/>
      <c r="I32" s="10"/>
      <c r="J32" s="9" t="str">
        <f>IF(VLOOKUP(D32,Measures!$D$4:$J$252,7,FALSE)/1000000=0,"",VLOOKUP(D32,Measures!$D$4:$J$252,7,FALSE)/1000000)</f>
        <v/>
      </c>
      <c r="K32" s="9"/>
      <c r="L32" s="9"/>
      <c r="M32" s="9"/>
      <c r="N32" s="9"/>
      <c r="O32" s="9"/>
      <c r="P32" s="9"/>
      <c r="Q32" s="9"/>
      <c r="R32" s="9"/>
      <c r="S32" s="9"/>
      <c r="T32" s="9"/>
      <c r="U32" s="9"/>
      <c r="V32" s="9"/>
      <c r="W32" s="9" t="str">
        <f t="shared" si="0"/>
        <v/>
      </c>
      <c r="X32" s="9"/>
      <c r="Y32" s="9"/>
      <c r="Z32" s="9"/>
      <c r="AA32" s="9"/>
      <c r="AB32" s="9"/>
    </row>
    <row r="33" spans="1:28" ht="29" x14ac:dyDescent="0.35">
      <c r="A33" s="21" t="s">
        <v>41</v>
      </c>
      <c r="B33" s="105" t="s">
        <v>347</v>
      </c>
      <c r="C33" s="105" t="s">
        <v>28</v>
      </c>
      <c r="D33" s="105" t="s">
        <v>429</v>
      </c>
      <c r="E33" s="105" t="s">
        <v>438</v>
      </c>
      <c r="F33" s="107" t="s">
        <v>27</v>
      </c>
      <c r="G33" s="14" t="s">
        <v>17</v>
      </c>
      <c r="H33" s="10"/>
      <c r="I33" s="10"/>
      <c r="J33" s="9" t="str">
        <f>IF(VLOOKUP(D33,Measures!$D$4:$J$252,7,FALSE)/1000000=0,"",VLOOKUP(D33,Measures!$D$4:$J$252,7,FALSE)/1000000)</f>
        <v/>
      </c>
      <c r="K33" s="9"/>
      <c r="L33" s="9"/>
      <c r="M33" s="9"/>
      <c r="N33" s="9"/>
      <c r="O33" s="9"/>
      <c r="P33" s="9"/>
      <c r="Q33" s="9"/>
      <c r="R33" s="9"/>
      <c r="S33" s="9"/>
      <c r="T33" s="9"/>
      <c r="U33" s="9"/>
      <c r="V33" s="9"/>
      <c r="W33" s="9" t="str">
        <f t="shared" si="0"/>
        <v/>
      </c>
      <c r="X33" s="9"/>
      <c r="Y33" s="9"/>
      <c r="Z33" s="9"/>
      <c r="AA33" s="9"/>
      <c r="AB33" s="9"/>
    </row>
    <row r="34" spans="1:28" ht="29" x14ac:dyDescent="0.35">
      <c r="A34" s="21" t="s">
        <v>41</v>
      </c>
      <c r="B34" s="105" t="s">
        <v>347</v>
      </c>
      <c r="C34" s="105" t="s">
        <v>40</v>
      </c>
      <c r="D34" s="105" t="s">
        <v>426</v>
      </c>
      <c r="E34" s="105" t="s">
        <v>427</v>
      </c>
      <c r="F34" s="107" t="s">
        <v>429</v>
      </c>
      <c r="G34" s="14" t="s">
        <v>17</v>
      </c>
      <c r="H34" s="10"/>
      <c r="I34" s="10"/>
      <c r="J34" s="9">
        <f>IF(VLOOKUP(D34,Measures!$D$4:$J$252,7,FALSE)/1000000=0,"",VLOOKUP(D34,Measures!$D$4:$J$252,7,FALSE)/1000000)</f>
        <v>34.738376200000005</v>
      </c>
      <c r="K34" s="9"/>
      <c r="L34" s="9"/>
      <c r="M34" s="9"/>
      <c r="N34" s="9"/>
      <c r="O34" s="9"/>
      <c r="P34" s="9"/>
      <c r="Q34" s="9"/>
      <c r="R34" s="9"/>
      <c r="S34" s="9"/>
      <c r="T34" s="9"/>
      <c r="U34" s="9"/>
      <c r="V34" s="9"/>
      <c r="W34" s="9" t="str">
        <f t="shared" si="0"/>
        <v>See the documents Methodology of construction costs increase and Benchmark prices validation</v>
      </c>
      <c r="X34" s="9"/>
      <c r="Y34" s="9"/>
      <c r="Z34" s="9"/>
      <c r="AA34" s="9"/>
      <c r="AB34" s="9"/>
    </row>
    <row r="35" spans="1:28" ht="43.5" x14ac:dyDescent="0.35">
      <c r="A35" s="21" t="s">
        <v>47</v>
      </c>
      <c r="B35" s="105" t="s">
        <v>347</v>
      </c>
      <c r="C35" s="105" t="s">
        <v>40</v>
      </c>
      <c r="D35" s="105" t="s">
        <v>431</v>
      </c>
      <c r="E35" s="105" t="s">
        <v>432</v>
      </c>
      <c r="F35" s="107" t="s">
        <v>429</v>
      </c>
      <c r="G35" s="14" t="s">
        <v>17</v>
      </c>
      <c r="H35" s="10"/>
      <c r="I35" s="10"/>
      <c r="J35" s="9">
        <f>IF(VLOOKUP(D35,Measures!$D$4:$J$252,7,FALSE)/1000000=0,"",VLOOKUP(D35,Measures!$D$4:$J$252,7,FALSE)/1000000)</f>
        <v>1</v>
      </c>
      <c r="K35" s="9"/>
      <c r="L35" s="9"/>
      <c r="M35" s="9"/>
      <c r="N35" s="9"/>
      <c r="O35" s="9"/>
      <c r="P35" s="9"/>
      <c r="Q35" s="9"/>
      <c r="R35" s="9"/>
      <c r="S35" s="9"/>
      <c r="T35" s="9"/>
      <c r="U35" s="9"/>
      <c r="V35" s="9"/>
      <c r="W35" s="9" t="str">
        <f t="shared" si="0"/>
        <v>See the documents Methodology of construction costs increase and Benchmark prices validation</v>
      </c>
      <c r="X35" s="9"/>
      <c r="Y35" s="9"/>
      <c r="Z35" s="9"/>
      <c r="AA35" s="9"/>
      <c r="AB35" s="9"/>
    </row>
    <row r="36" spans="1:28" ht="58" x14ac:dyDescent="0.35">
      <c r="A36" s="21" t="s">
        <v>29</v>
      </c>
      <c r="B36" s="105" t="s">
        <v>347</v>
      </c>
      <c r="C36" s="105" t="s">
        <v>40</v>
      </c>
      <c r="D36" s="129" t="s">
        <v>434</v>
      </c>
      <c r="E36" s="126" t="s">
        <v>435</v>
      </c>
      <c r="F36" s="107" t="s">
        <v>429</v>
      </c>
      <c r="G36" s="14" t="s">
        <v>17</v>
      </c>
      <c r="H36" s="10"/>
      <c r="I36" s="10"/>
      <c r="J36" s="9">
        <f>IF(VLOOKUP(D36,Measures!$D$4:$J$252,7,FALSE)/1000000=0,"",VLOOKUP(D36,Measures!$D$4:$J$252,7,FALSE)/1000000)</f>
        <v>17</v>
      </c>
      <c r="K36" s="9"/>
      <c r="L36" s="9"/>
      <c r="M36" s="9"/>
      <c r="N36" s="9"/>
      <c r="O36" s="9"/>
      <c r="P36" s="9"/>
      <c r="Q36" s="9"/>
      <c r="R36" s="9"/>
      <c r="S36" s="9"/>
      <c r="T36" s="9"/>
      <c r="U36" s="9"/>
      <c r="V36" s="9"/>
      <c r="W36" s="9" t="str">
        <f t="shared" si="0"/>
        <v>See the documents Methodology of construction costs increase and Benchmark prices validation</v>
      </c>
      <c r="X36" s="9"/>
      <c r="Y36" s="9"/>
      <c r="Z36" s="9"/>
      <c r="AA36" s="9"/>
      <c r="AB36" s="9"/>
    </row>
    <row r="37" spans="1:28" ht="72.5" x14ac:dyDescent="0.35">
      <c r="A37" s="21" t="s">
        <v>29</v>
      </c>
      <c r="B37" s="105" t="s">
        <v>347</v>
      </c>
      <c r="C37" s="105" t="s">
        <v>40</v>
      </c>
      <c r="D37" s="130" t="s">
        <v>436</v>
      </c>
      <c r="E37" s="127" t="s">
        <v>437</v>
      </c>
      <c r="F37" s="107" t="s">
        <v>429</v>
      </c>
      <c r="G37" s="14" t="s">
        <v>17</v>
      </c>
      <c r="H37" s="10"/>
      <c r="I37" s="10"/>
      <c r="J37" s="9">
        <f>IF(VLOOKUP(D37,Measures!$D$4:$J$252,7,FALSE)/1000000=0,"",VLOOKUP(D37,Measures!$D$4:$J$252,7,FALSE)/1000000)</f>
        <v>0.26</v>
      </c>
      <c r="K37" s="9"/>
      <c r="L37" s="9"/>
      <c r="M37" s="9"/>
      <c r="N37" s="9"/>
      <c r="O37" s="9"/>
      <c r="P37" s="9"/>
      <c r="Q37" s="9"/>
      <c r="R37" s="9"/>
      <c r="S37" s="9"/>
      <c r="T37" s="9"/>
      <c r="U37" s="9"/>
      <c r="V37" s="9"/>
      <c r="W37" s="9" t="str">
        <f t="shared" si="0"/>
        <v>See the documents Methodology of construction costs increase and Benchmark prices validation</v>
      </c>
      <c r="X37" s="9"/>
      <c r="Y37" s="9"/>
      <c r="Z37" s="9"/>
      <c r="AA37" s="9"/>
      <c r="AB37" s="9"/>
    </row>
    <row r="38" spans="1:28" ht="43.5" x14ac:dyDescent="0.35">
      <c r="A38" s="21" t="s">
        <v>41</v>
      </c>
      <c r="B38" s="105" t="s">
        <v>347</v>
      </c>
      <c r="C38" s="105" t="s">
        <v>28</v>
      </c>
      <c r="D38" s="105" t="s">
        <v>442</v>
      </c>
      <c r="E38" s="105" t="s">
        <v>450</v>
      </c>
      <c r="F38" s="107" t="s">
        <v>27</v>
      </c>
      <c r="G38" s="14" t="s">
        <v>17</v>
      </c>
      <c r="H38" s="10"/>
      <c r="I38" s="10"/>
      <c r="J38" s="9" t="str">
        <f>IF(VLOOKUP(D38,Measures!$D$4:$J$252,7,FALSE)/1000000=0,"",VLOOKUP(D38,Measures!$D$4:$J$252,7,FALSE)/1000000)</f>
        <v/>
      </c>
      <c r="K38" s="9"/>
      <c r="L38" s="9"/>
      <c r="M38" s="9"/>
      <c r="N38" s="9"/>
      <c r="O38" s="9"/>
      <c r="P38" s="9"/>
      <c r="Q38" s="9"/>
      <c r="R38" s="9"/>
      <c r="S38" s="9"/>
      <c r="T38" s="9"/>
      <c r="U38" s="9"/>
      <c r="V38" s="9"/>
      <c r="W38" s="9" t="str">
        <f t="shared" si="0"/>
        <v/>
      </c>
      <c r="X38" s="9"/>
      <c r="Y38" s="9"/>
      <c r="Z38" s="9"/>
      <c r="AA38" s="9"/>
      <c r="AB38" s="9"/>
    </row>
    <row r="39" spans="1:28" ht="43.5" x14ac:dyDescent="0.35">
      <c r="A39" s="21" t="s">
        <v>41</v>
      </c>
      <c r="B39" s="105" t="s">
        <v>347</v>
      </c>
      <c r="C39" s="105" t="s">
        <v>40</v>
      </c>
      <c r="D39" s="105" t="s">
        <v>440</v>
      </c>
      <c r="E39" s="105" t="s">
        <v>441</v>
      </c>
      <c r="F39" s="107" t="s">
        <v>442</v>
      </c>
      <c r="G39" s="14" t="s">
        <v>17</v>
      </c>
      <c r="H39" s="10"/>
      <c r="I39" s="10"/>
      <c r="J39" s="9">
        <f>IF(VLOOKUP(D39,Measures!$D$4:$J$252,7,FALSE)/1000000=0,"",VLOOKUP(D39,Measures!$D$4:$J$252,7,FALSE)/1000000)</f>
        <v>35.762512969999996</v>
      </c>
      <c r="K39" s="9"/>
      <c r="L39" s="9"/>
      <c r="M39" s="9"/>
      <c r="N39" s="9"/>
      <c r="O39" s="9"/>
      <c r="P39" s="9"/>
      <c r="Q39" s="9"/>
      <c r="R39" s="9"/>
      <c r="S39" s="9"/>
      <c r="T39" s="9"/>
      <c r="U39" s="9"/>
      <c r="V39" s="9"/>
      <c r="W39" s="9" t="str">
        <f t="shared" si="0"/>
        <v>See the documents Methodology of construction costs increase and Benchmark prices validation</v>
      </c>
      <c r="X39" s="9"/>
      <c r="Y39" s="9"/>
      <c r="Z39" s="9"/>
      <c r="AA39" s="9"/>
      <c r="AB39" s="9"/>
    </row>
    <row r="40" spans="1:28" ht="58" x14ac:dyDescent="0.35">
      <c r="A40" s="21" t="s">
        <v>47</v>
      </c>
      <c r="B40" s="105" t="s">
        <v>347</v>
      </c>
      <c r="C40" s="105" t="s">
        <v>40</v>
      </c>
      <c r="D40" s="105" t="s">
        <v>444</v>
      </c>
      <c r="E40" s="105" t="s">
        <v>445</v>
      </c>
      <c r="F40" s="107" t="s">
        <v>442</v>
      </c>
      <c r="G40" s="14" t="s">
        <v>17</v>
      </c>
      <c r="H40" s="10"/>
      <c r="I40" s="10"/>
      <c r="J40" s="9" t="str">
        <f>IF(VLOOKUP(D40,Measures!$D$4:$J$252,7,FALSE)/1000000=0,"",VLOOKUP(D40,Measures!$D$4:$J$252,7,FALSE)/1000000)</f>
        <v/>
      </c>
      <c r="K40" s="9"/>
      <c r="L40" s="9"/>
      <c r="M40" s="9"/>
      <c r="N40" s="9"/>
      <c r="O40" s="9"/>
      <c r="P40" s="9"/>
      <c r="Q40" s="9"/>
      <c r="R40" s="9"/>
      <c r="S40" s="9"/>
      <c r="T40" s="9"/>
      <c r="U40" s="9"/>
      <c r="V40" s="9"/>
      <c r="W40" s="9" t="str">
        <f t="shared" si="0"/>
        <v/>
      </c>
      <c r="X40" s="9"/>
      <c r="Y40" s="9"/>
      <c r="Z40" s="9"/>
      <c r="AA40" s="9"/>
      <c r="AB40" s="9"/>
    </row>
    <row r="41" spans="1:28" ht="43.5" x14ac:dyDescent="0.35">
      <c r="A41" s="21" t="s">
        <v>47</v>
      </c>
      <c r="B41" s="105" t="s">
        <v>347</v>
      </c>
      <c r="C41" s="105" t="s">
        <v>40</v>
      </c>
      <c r="D41" s="105" t="s">
        <v>446</v>
      </c>
      <c r="E41" s="105" t="s">
        <v>447</v>
      </c>
      <c r="F41" s="107" t="s">
        <v>442</v>
      </c>
      <c r="G41" s="14" t="s">
        <v>17</v>
      </c>
      <c r="H41" s="10"/>
      <c r="I41" s="10"/>
      <c r="J41" s="9" t="str">
        <f>IF(VLOOKUP(D41,Measures!$D$4:$J$252,7,FALSE)/1000000=0,"",VLOOKUP(D41,Measures!$D$4:$J$252,7,FALSE)/1000000)</f>
        <v/>
      </c>
      <c r="K41" s="9"/>
      <c r="L41" s="9"/>
      <c r="M41" s="9"/>
      <c r="N41" s="9"/>
      <c r="O41" s="9"/>
      <c r="P41" s="9"/>
      <c r="Q41" s="9"/>
      <c r="R41" s="9"/>
      <c r="S41" s="9"/>
      <c r="T41" s="9"/>
      <c r="U41" s="9"/>
      <c r="V41" s="9"/>
      <c r="W41" s="9" t="str">
        <f t="shared" si="0"/>
        <v/>
      </c>
      <c r="X41" s="9"/>
      <c r="Y41" s="9"/>
      <c r="Z41" s="9"/>
      <c r="AA41" s="9"/>
      <c r="AB41" s="9"/>
    </row>
    <row r="42" spans="1:28" ht="58" x14ac:dyDescent="0.35">
      <c r="A42" s="21" t="s">
        <v>41</v>
      </c>
      <c r="B42" s="105" t="s">
        <v>347</v>
      </c>
      <c r="C42" s="105" t="s">
        <v>40</v>
      </c>
      <c r="D42" s="105" t="s">
        <v>448</v>
      </c>
      <c r="E42" s="105" t="s">
        <v>449</v>
      </c>
      <c r="F42" s="107" t="s">
        <v>442</v>
      </c>
      <c r="G42" s="14" t="s">
        <v>17</v>
      </c>
      <c r="H42" s="10"/>
      <c r="I42" s="10"/>
      <c r="J42" s="9" t="str">
        <f>IF(VLOOKUP(D42,Measures!$D$4:$J$252,7,FALSE)/1000000=0,"",VLOOKUP(D42,Measures!$D$4:$J$252,7,FALSE)/1000000)</f>
        <v/>
      </c>
      <c r="K42" s="9"/>
      <c r="L42" s="9"/>
      <c r="M42" s="9"/>
      <c r="N42" s="9"/>
      <c r="O42" s="9"/>
      <c r="P42" s="9"/>
      <c r="Q42" s="9"/>
      <c r="R42" s="9"/>
      <c r="S42" s="9"/>
      <c r="T42" s="9"/>
      <c r="U42" s="9"/>
      <c r="V42" s="9"/>
      <c r="W42" s="9" t="str">
        <f t="shared" si="0"/>
        <v/>
      </c>
      <c r="X42" s="9"/>
      <c r="Y42" s="9"/>
      <c r="Z42" s="9"/>
      <c r="AA42" s="9"/>
      <c r="AB42" s="9"/>
    </row>
    <row r="43" spans="1:28" ht="29" x14ac:dyDescent="0.35">
      <c r="A43" s="21" t="s">
        <v>47</v>
      </c>
      <c r="B43" s="105" t="s">
        <v>365</v>
      </c>
      <c r="C43" s="105" t="s">
        <v>28</v>
      </c>
      <c r="D43" s="105" t="s">
        <v>465</v>
      </c>
      <c r="E43" s="105" t="s">
        <v>466</v>
      </c>
      <c r="F43" s="107" t="s">
        <v>27</v>
      </c>
      <c r="G43" s="14" t="s">
        <v>30</v>
      </c>
      <c r="H43" s="10"/>
      <c r="I43" s="10"/>
      <c r="J43" s="9" t="str">
        <f>IF(VLOOKUP(D43,Measures!$D$4:$J$252,7,FALSE)/1000000=0,"",VLOOKUP(D43,Measures!$D$4:$J$252,7,FALSE)/1000000)</f>
        <v/>
      </c>
      <c r="K43" s="9"/>
      <c r="L43" s="9"/>
      <c r="M43" s="9"/>
      <c r="N43" s="9"/>
      <c r="O43" s="9"/>
      <c r="P43" s="9"/>
      <c r="Q43" s="9"/>
      <c r="R43" s="9"/>
      <c r="S43" s="9"/>
      <c r="T43" s="9"/>
      <c r="U43" s="9"/>
      <c r="V43" s="9"/>
      <c r="W43" s="9" t="str">
        <f t="shared" si="0"/>
        <v/>
      </c>
      <c r="X43" s="9"/>
      <c r="Y43" s="9"/>
      <c r="Z43" s="9"/>
      <c r="AA43" s="9"/>
      <c r="AB43" s="9"/>
    </row>
    <row r="44" spans="1:28" ht="58" x14ac:dyDescent="0.35">
      <c r="A44" s="21" t="s">
        <v>47</v>
      </c>
      <c r="B44" s="105" t="s">
        <v>365</v>
      </c>
      <c r="C44" s="105" t="s">
        <v>28</v>
      </c>
      <c r="D44" s="105" t="s">
        <v>467</v>
      </c>
      <c r="E44" s="105" t="s">
        <v>468</v>
      </c>
      <c r="F44" s="107" t="s">
        <v>27</v>
      </c>
      <c r="G44" s="14" t="s">
        <v>30</v>
      </c>
      <c r="H44" s="10"/>
      <c r="I44" s="10"/>
      <c r="J44" s="9" t="str">
        <f>IF(VLOOKUP(D44,Measures!$D$4:$J$252,7,FALSE)/1000000=0,"",VLOOKUP(D44,Measures!$D$4:$J$252,7,FALSE)/1000000)</f>
        <v/>
      </c>
      <c r="K44" s="9"/>
      <c r="L44" s="9"/>
      <c r="M44" s="9"/>
      <c r="N44" s="9"/>
      <c r="O44" s="9"/>
      <c r="P44" s="9"/>
      <c r="Q44" s="9"/>
      <c r="R44" s="9"/>
      <c r="S44" s="9"/>
      <c r="T44" s="9"/>
      <c r="U44" s="9"/>
      <c r="V44" s="9"/>
      <c r="W44" s="9" t="str">
        <f t="shared" si="0"/>
        <v/>
      </c>
      <c r="X44" s="9"/>
      <c r="Y44" s="9"/>
      <c r="Z44" s="9"/>
      <c r="AA44" s="9"/>
      <c r="AB44" s="9"/>
    </row>
    <row r="45" spans="1:28" ht="87" x14ac:dyDescent="0.35">
      <c r="A45" s="21" t="s">
        <v>41</v>
      </c>
      <c r="B45" s="105" t="s">
        <v>365</v>
      </c>
      <c r="C45" s="105" t="s">
        <v>28</v>
      </c>
      <c r="D45" s="105" t="s">
        <v>455</v>
      </c>
      <c r="E45" s="105" t="s">
        <v>456</v>
      </c>
      <c r="F45" s="107" t="s">
        <v>27</v>
      </c>
      <c r="G45" s="14" t="s">
        <v>17</v>
      </c>
      <c r="H45" s="10"/>
      <c r="I45" s="10"/>
      <c r="J45" s="9">
        <f>IF(VLOOKUP(D45,Measures!$D$4:$J$252,7,FALSE)/1000000=0,"",VLOOKUP(D45,Measures!$D$4:$J$252,7,FALSE)/1000000)</f>
        <v>6.3092839999999999</v>
      </c>
      <c r="K45" s="9"/>
      <c r="L45" s="9"/>
      <c r="M45" s="9"/>
      <c r="N45" s="9"/>
      <c r="O45" s="9"/>
      <c r="P45" s="9"/>
      <c r="Q45" s="9"/>
      <c r="R45" s="9"/>
      <c r="S45" s="9"/>
      <c r="T45" s="9"/>
      <c r="U45" s="9"/>
      <c r="V45" s="9"/>
      <c r="W45" s="9" t="str">
        <f t="shared" si="0"/>
        <v>See the documents Methodology of construction costs increase and Benchmark prices validation</v>
      </c>
      <c r="X45" s="9"/>
      <c r="Y45" s="9"/>
      <c r="Z45" s="9"/>
      <c r="AA45" s="9"/>
      <c r="AB45" s="9"/>
    </row>
    <row r="46" spans="1:28" ht="43.5" x14ac:dyDescent="0.35">
      <c r="A46" s="21" t="s">
        <v>47</v>
      </c>
      <c r="B46" s="105" t="s">
        <v>365</v>
      </c>
      <c r="C46" s="105" t="s">
        <v>28</v>
      </c>
      <c r="D46" s="105" t="s">
        <v>459</v>
      </c>
      <c r="E46" s="105" t="s">
        <v>460</v>
      </c>
      <c r="F46" s="107" t="s">
        <v>27</v>
      </c>
      <c r="G46" s="14" t="s">
        <v>17</v>
      </c>
      <c r="H46" s="10"/>
      <c r="I46" s="10"/>
      <c r="J46" s="9" t="str">
        <f>IF(VLOOKUP(D46,Measures!$D$4:$J$252,7,FALSE)/1000000=0,"",VLOOKUP(D46,Measures!$D$4:$J$252,7,FALSE)/1000000)</f>
        <v/>
      </c>
      <c r="K46" s="9"/>
      <c r="L46" s="9"/>
      <c r="M46" s="9"/>
      <c r="N46" s="9"/>
      <c r="O46" s="9"/>
      <c r="P46" s="9"/>
      <c r="Q46" s="9"/>
      <c r="R46" s="9"/>
      <c r="S46" s="9"/>
      <c r="T46" s="9"/>
      <c r="U46" s="9"/>
      <c r="V46" s="9"/>
      <c r="W46" s="9" t="str">
        <f t="shared" si="0"/>
        <v/>
      </c>
      <c r="X46" s="9"/>
      <c r="Y46" s="9"/>
      <c r="Z46" s="9"/>
      <c r="AA46" s="9"/>
      <c r="AB46" s="9"/>
    </row>
    <row r="47" spans="1:28" ht="29" x14ac:dyDescent="0.35">
      <c r="A47" s="21" t="s">
        <v>41</v>
      </c>
      <c r="B47" s="105" t="s">
        <v>365</v>
      </c>
      <c r="C47" s="105" t="s">
        <v>28</v>
      </c>
      <c r="D47" s="105" t="s">
        <v>461</v>
      </c>
      <c r="E47" s="105" t="s">
        <v>462</v>
      </c>
      <c r="F47" s="107" t="s">
        <v>27</v>
      </c>
      <c r="G47" s="14" t="s">
        <v>17</v>
      </c>
      <c r="H47" s="10"/>
      <c r="I47" s="10"/>
      <c r="J47" s="9">
        <f>IF(VLOOKUP(D47,Measures!$D$4:$J$252,7,FALSE)/1000000=0,"",VLOOKUP(D47,Measures!$D$4:$J$252,7,FALSE)/1000000)</f>
        <v>72.818505999999999</v>
      </c>
      <c r="K47" s="9"/>
      <c r="L47" s="9"/>
      <c r="M47" s="9"/>
      <c r="N47" s="9"/>
      <c r="O47" s="9"/>
      <c r="P47" s="9"/>
      <c r="Q47" s="9"/>
      <c r="R47" s="9"/>
      <c r="S47" s="9"/>
      <c r="T47" s="9"/>
      <c r="U47" s="9"/>
      <c r="V47" s="9"/>
      <c r="W47" s="9" t="str">
        <f t="shared" si="0"/>
        <v>See the documents Methodology of construction costs increase and Benchmark prices validation</v>
      </c>
      <c r="X47" s="9"/>
      <c r="Y47" s="9"/>
      <c r="Z47" s="9"/>
      <c r="AA47" s="9"/>
      <c r="AB47" s="9"/>
    </row>
    <row r="48" spans="1:28" ht="29" x14ac:dyDescent="0.35">
      <c r="A48" s="21" t="s">
        <v>41</v>
      </c>
      <c r="B48" s="105" t="s">
        <v>365</v>
      </c>
      <c r="C48" s="105" t="s">
        <v>28</v>
      </c>
      <c r="D48" s="105" t="s">
        <v>463</v>
      </c>
      <c r="E48" s="105" t="s">
        <v>464</v>
      </c>
      <c r="F48" s="107" t="s">
        <v>27</v>
      </c>
      <c r="G48" s="14" t="s">
        <v>17</v>
      </c>
      <c r="H48" s="10"/>
      <c r="I48" s="10"/>
      <c r="J48" s="9">
        <f>IF(VLOOKUP(D48,Measures!$D$4:$J$252,7,FALSE)/1000000=0,"",VLOOKUP(D48,Measures!$D$4:$J$252,7,FALSE)/1000000)</f>
        <v>17.382522000000002</v>
      </c>
      <c r="K48" s="9"/>
      <c r="L48" s="9"/>
      <c r="M48" s="9"/>
      <c r="N48" s="9"/>
      <c r="O48" s="9"/>
      <c r="P48" s="9"/>
      <c r="Q48" s="9"/>
      <c r="R48" s="9"/>
      <c r="S48" s="9"/>
      <c r="T48" s="9"/>
      <c r="U48" s="9"/>
      <c r="V48" s="9"/>
      <c r="W48" s="9" t="str">
        <f t="shared" si="0"/>
        <v>See the documents Methodology of construction costs increase and Benchmark prices validation</v>
      </c>
      <c r="X48" s="9"/>
      <c r="Y48" s="9"/>
      <c r="Z48" s="9"/>
      <c r="AA48" s="9"/>
      <c r="AB48" s="9"/>
    </row>
    <row r="49" spans="1:28" x14ac:dyDescent="0.35">
      <c r="A49" s="21" t="s">
        <v>47</v>
      </c>
      <c r="B49" s="105" t="s">
        <v>367</v>
      </c>
      <c r="C49" s="105" t="s">
        <v>28</v>
      </c>
      <c r="D49" s="105" t="s">
        <v>498</v>
      </c>
      <c r="E49" s="105" t="s">
        <v>499</v>
      </c>
      <c r="F49" s="107" t="s">
        <v>27</v>
      </c>
      <c r="G49" s="14" t="s">
        <v>30</v>
      </c>
      <c r="H49" s="10"/>
      <c r="I49" s="10"/>
      <c r="J49" s="9" t="str">
        <f>IF(VLOOKUP(D49,Measures!$D$4:$J$252,7,FALSE)/1000000=0,"",VLOOKUP(D49,Measures!$D$4:$J$252,7,FALSE)/1000000)</f>
        <v/>
      </c>
      <c r="K49" s="9"/>
      <c r="L49" s="9"/>
      <c r="M49" s="9"/>
      <c r="N49" s="9"/>
      <c r="O49" s="9"/>
      <c r="P49" s="9"/>
      <c r="Q49" s="9"/>
      <c r="R49" s="9"/>
      <c r="S49" s="9"/>
      <c r="T49" s="9"/>
      <c r="U49" s="9"/>
      <c r="V49" s="9"/>
      <c r="W49" s="9" t="str">
        <f t="shared" si="0"/>
        <v/>
      </c>
      <c r="X49" s="9"/>
      <c r="Y49" s="9"/>
      <c r="Z49" s="9"/>
      <c r="AA49" s="9"/>
      <c r="AB49" s="9"/>
    </row>
    <row r="50" spans="1:28" ht="29" x14ac:dyDescent="0.35">
      <c r="A50" s="21" t="s">
        <v>47</v>
      </c>
      <c r="B50" s="105" t="s">
        <v>367</v>
      </c>
      <c r="C50" s="105" t="s">
        <v>28</v>
      </c>
      <c r="D50" s="105" t="s">
        <v>502</v>
      </c>
      <c r="E50" s="105" t="s">
        <v>501</v>
      </c>
      <c r="F50" s="107" t="s">
        <v>27</v>
      </c>
      <c r="G50" s="14" t="s">
        <v>30</v>
      </c>
      <c r="H50" s="10"/>
      <c r="I50" s="10"/>
      <c r="J50" s="9" t="str">
        <f>IF(VLOOKUP(D50,Measures!$D$4:$J$252,7,FALSE)/1000000=0,"",VLOOKUP(D50,Measures!$D$4:$J$252,7,FALSE)/1000000)</f>
        <v/>
      </c>
      <c r="K50" s="9"/>
      <c r="L50" s="9"/>
      <c r="M50" s="9"/>
      <c r="N50" s="9"/>
      <c r="O50" s="9"/>
      <c r="P50" s="9"/>
      <c r="Q50" s="9"/>
      <c r="R50" s="9"/>
      <c r="S50" s="9"/>
      <c r="T50" s="9"/>
      <c r="U50" s="9"/>
      <c r="V50" s="9"/>
      <c r="W50" s="9" t="str">
        <f t="shared" si="0"/>
        <v/>
      </c>
      <c r="X50" s="9"/>
      <c r="Y50" s="9"/>
      <c r="Z50" s="9"/>
      <c r="AA50" s="9"/>
      <c r="AB50" s="9"/>
    </row>
    <row r="51" spans="1:28" ht="29" x14ac:dyDescent="0.35">
      <c r="A51" s="21" t="s">
        <v>47</v>
      </c>
      <c r="B51" s="105" t="s">
        <v>367</v>
      </c>
      <c r="C51" s="105" t="s">
        <v>40</v>
      </c>
      <c r="D51" s="105" t="s">
        <v>500</v>
      </c>
      <c r="E51" s="105" t="s">
        <v>501</v>
      </c>
      <c r="F51" s="107" t="s">
        <v>502</v>
      </c>
      <c r="G51" s="14" t="s">
        <v>30</v>
      </c>
      <c r="H51" s="10"/>
      <c r="I51" s="10"/>
      <c r="J51" s="9" t="str">
        <f>IF(VLOOKUP(D51,Measures!$D$4:$J$252,7,FALSE)/1000000=0,"",VLOOKUP(D51,Measures!$D$4:$J$252,7,FALSE)/1000000)</f>
        <v/>
      </c>
      <c r="K51" s="9"/>
      <c r="L51" s="9"/>
      <c r="M51" s="9"/>
      <c r="N51" s="9"/>
      <c r="O51" s="9"/>
      <c r="P51" s="9"/>
      <c r="Q51" s="9"/>
      <c r="R51" s="9"/>
      <c r="S51" s="9"/>
      <c r="T51" s="9"/>
      <c r="U51" s="9"/>
      <c r="V51" s="9"/>
      <c r="W51" s="9" t="str">
        <f t="shared" si="0"/>
        <v/>
      </c>
      <c r="X51" s="9"/>
      <c r="Y51" s="9"/>
      <c r="Z51" s="9"/>
      <c r="AA51" s="9"/>
      <c r="AB51" s="9"/>
    </row>
    <row r="52" spans="1:28" ht="29" x14ac:dyDescent="0.35">
      <c r="A52" s="21" t="s">
        <v>47</v>
      </c>
      <c r="B52" s="105" t="s">
        <v>367</v>
      </c>
      <c r="C52" s="105" t="s">
        <v>40</v>
      </c>
      <c r="D52" s="105" t="s">
        <v>503</v>
      </c>
      <c r="E52" s="105" t="s">
        <v>501</v>
      </c>
      <c r="F52" s="107" t="s">
        <v>502</v>
      </c>
      <c r="G52" s="14" t="s">
        <v>30</v>
      </c>
      <c r="H52" s="10"/>
      <c r="I52" s="10"/>
      <c r="J52" s="9" t="str">
        <f>IF(VLOOKUP(D52,Measures!$D$4:$J$252,7,FALSE)/1000000=0,"",VLOOKUP(D52,Measures!$D$4:$J$252,7,FALSE)/1000000)</f>
        <v/>
      </c>
      <c r="K52" s="9"/>
      <c r="L52" s="9"/>
      <c r="M52" s="9"/>
      <c r="N52" s="9"/>
      <c r="O52" s="9"/>
      <c r="P52" s="9"/>
      <c r="Q52" s="9"/>
      <c r="R52" s="9"/>
      <c r="S52" s="9"/>
      <c r="T52" s="9"/>
      <c r="U52" s="9"/>
      <c r="V52" s="9"/>
      <c r="W52" s="9" t="str">
        <f t="shared" si="0"/>
        <v/>
      </c>
      <c r="X52" s="9"/>
      <c r="Y52" s="9"/>
      <c r="Z52" s="9"/>
      <c r="AA52" s="9"/>
      <c r="AB52" s="9"/>
    </row>
    <row r="53" spans="1:28" ht="29" x14ac:dyDescent="0.35">
      <c r="A53" s="21" t="s">
        <v>47</v>
      </c>
      <c r="B53" s="105" t="s">
        <v>367</v>
      </c>
      <c r="C53" s="105" t="s">
        <v>28</v>
      </c>
      <c r="D53" s="105" t="s">
        <v>504</v>
      </c>
      <c r="E53" s="105" t="s">
        <v>505</v>
      </c>
      <c r="F53" s="107" t="s">
        <v>27</v>
      </c>
      <c r="G53" s="14" t="s">
        <v>30</v>
      </c>
      <c r="H53" s="10"/>
      <c r="I53" s="10"/>
      <c r="J53" s="9" t="str">
        <f>IF(VLOOKUP(D53,Measures!$D$4:$J$252,7,FALSE)/1000000=0,"",VLOOKUP(D53,Measures!$D$4:$J$252,7,FALSE)/1000000)</f>
        <v/>
      </c>
      <c r="K53" s="9"/>
      <c r="L53" s="9"/>
      <c r="M53" s="9"/>
      <c r="N53" s="9"/>
      <c r="O53" s="9"/>
      <c r="P53" s="9"/>
      <c r="Q53" s="9"/>
      <c r="R53" s="9"/>
      <c r="S53" s="9"/>
      <c r="T53" s="9"/>
      <c r="U53" s="9"/>
      <c r="V53" s="9"/>
      <c r="W53" s="9" t="str">
        <f t="shared" si="0"/>
        <v/>
      </c>
      <c r="X53" s="9"/>
      <c r="Y53" s="9"/>
      <c r="Z53" s="9"/>
      <c r="AA53" s="9"/>
      <c r="AB53" s="9"/>
    </row>
    <row r="54" spans="1:28" ht="43.5" x14ac:dyDescent="0.35">
      <c r="A54" s="21" t="s">
        <v>47</v>
      </c>
      <c r="B54" s="105" t="s">
        <v>367</v>
      </c>
      <c r="C54" s="105" t="s">
        <v>28</v>
      </c>
      <c r="D54" s="105" t="s">
        <v>506</v>
      </c>
      <c r="E54" s="105" t="s">
        <v>507</v>
      </c>
      <c r="F54" s="107" t="s">
        <v>27</v>
      </c>
      <c r="G54" s="14" t="s">
        <v>30</v>
      </c>
      <c r="H54" s="10"/>
      <c r="I54" s="10"/>
      <c r="J54" s="9" t="str">
        <f>IF(VLOOKUP(D54,Measures!$D$4:$J$252,7,FALSE)/1000000=0,"",VLOOKUP(D54,Measures!$D$4:$J$252,7,FALSE)/1000000)</f>
        <v/>
      </c>
      <c r="K54" s="9"/>
      <c r="L54" s="9"/>
      <c r="M54" s="9"/>
      <c r="N54" s="9"/>
      <c r="O54" s="9"/>
      <c r="P54" s="9"/>
      <c r="Q54" s="9"/>
      <c r="R54" s="9"/>
      <c r="S54" s="9"/>
      <c r="T54" s="9"/>
      <c r="U54" s="9"/>
      <c r="V54" s="9"/>
      <c r="W54" s="9" t="str">
        <f t="shared" si="0"/>
        <v/>
      </c>
      <c r="X54" s="9"/>
      <c r="Y54" s="9"/>
      <c r="Z54" s="9"/>
      <c r="AA54" s="9"/>
      <c r="AB54" s="9"/>
    </row>
    <row r="55" spans="1:28" ht="29" x14ac:dyDescent="0.35">
      <c r="A55" s="21" t="s">
        <v>47</v>
      </c>
      <c r="B55" s="105" t="s">
        <v>367</v>
      </c>
      <c r="C55" s="105" t="s">
        <v>28</v>
      </c>
      <c r="D55" s="105" t="s">
        <v>508</v>
      </c>
      <c r="E55" s="105" t="s">
        <v>509</v>
      </c>
      <c r="F55" s="107" t="s">
        <v>27</v>
      </c>
      <c r="G55" s="14" t="s">
        <v>30</v>
      </c>
      <c r="H55" s="10"/>
      <c r="I55" s="10"/>
      <c r="J55" s="9" t="str">
        <f>IF(VLOOKUP(D55,Measures!$D$4:$J$252,7,FALSE)/1000000=0,"",VLOOKUP(D55,Measures!$D$4:$J$252,7,FALSE)/1000000)</f>
        <v/>
      </c>
      <c r="K55" s="9"/>
      <c r="L55" s="9"/>
      <c r="M55" s="9"/>
      <c r="N55" s="9"/>
      <c r="O55" s="9"/>
      <c r="P55" s="9"/>
      <c r="Q55" s="9"/>
      <c r="R55" s="9"/>
      <c r="S55" s="9"/>
      <c r="T55" s="9"/>
      <c r="U55" s="9"/>
      <c r="V55" s="9"/>
      <c r="W55" s="9" t="str">
        <f t="shared" si="0"/>
        <v/>
      </c>
      <c r="X55" s="9"/>
      <c r="Y55" s="9"/>
      <c r="Z55" s="9"/>
      <c r="AA55" s="9"/>
      <c r="AB55" s="9"/>
    </row>
    <row r="56" spans="1:28" ht="29" x14ac:dyDescent="0.35">
      <c r="A56" s="21" t="s">
        <v>47</v>
      </c>
      <c r="B56" s="105" t="s">
        <v>367</v>
      </c>
      <c r="C56" s="105" t="s">
        <v>28</v>
      </c>
      <c r="D56" s="105" t="s">
        <v>469</v>
      </c>
      <c r="E56" s="105" t="s">
        <v>470</v>
      </c>
      <c r="F56" s="107" t="s">
        <v>27</v>
      </c>
      <c r="G56" s="14" t="s">
        <v>17</v>
      </c>
      <c r="H56" s="10"/>
      <c r="I56" s="10"/>
      <c r="J56" s="9" t="str">
        <f>IF(VLOOKUP(D56,Measures!$D$4:$J$252,7,FALSE)/1000000=0,"",VLOOKUP(D56,Measures!$D$4:$J$252,7,FALSE)/1000000)</f>
        <v/>
      </c>
      <c r="K56" s="9"/>
      <c r="L56" s="9"/>
      <c r="M56" s="9"/>
      <c r="N56" s="9"/>
      <c r="O56" s="9"/>
      <c r="P56" s="9"/>
      <c r="Q56" s="9"/>
      <c r="R56" s="9"/>
      <c r="S56" s="9"/>
      <c r="T56" s="9"/>
      <c r="U56" s="9"/>
      <c r="V56" s="9"/>
      <c r="W56" s="9" t="str">
        <f t="shared" si="0"/>
        <v/>
      </c>
      <c r="X56" s="9"/>
      <c r="Y56" s="9"/>
      <c r="Z56" s="9"/>
      <c r="AA56" s="9"/>
      <c r="AB56" s="9"/>
    </row>
    <row r="57" spans="1:28" ht="29" x14ac:dyDescent="0.35">
      <c r="A57" s="21" t="s">
        <v>41</v>
      </c>
      <c r="B57" s="105" t="s">
        <v>367</v>
      </c>
      <c r="C57" s="105" t="s">
        <v>28</v>
      </c>
      <c r="D57" s="105" t="s">
        <v>474</v>
      </c>
      <c r="E57" s="105" t="s">
        <v>485</v>
      </c>
      <c r="F57" s="107" t="s">
        <v>27</v>
      </c>
      <c r="G57" s="14" t="s">
        <v>17</v>
      </c>
      <c r="H57" s="10"/>
      <c r="I57" s="10"/>
      <c r="J57" s="9" t="str">
        <f>IF(VLOOKUP(D57,Measures!$D$4:$J$252,7,FALSE)/1000000=0,"",VLOOKUP(D57,Measures!$D$4:$J$252,7,FALSE)/1000000)</f>
        <v/>
      </c>
      <c r="K57" s="9"/>
      <c r="L57" s="9"/>
      <c r="M57" s="9"/>
      <c r="N57" s="9"/>
      <c r="O57" s="9"/>
      <c r="P57" s="9"/>
      <c r="Q57" s="9"/>
      <c r="R57" s="9"/>
      <c r="S57" s="9"/>
      <c r="T57" s="9"/>
      <c r="U57" s="9"/>
      <c r="V57" s="9"/>
      <c r="W57" s="9" t="str">
        <f t="shared" si="0"/>
        <v/>
      </c>
      <c r="X57" s="9"/>
      <c r="Y57" s="9"/>
      <c r="Z57" s="9"/>
      <c r="AA57" s="9"/>
      <c r="AB57" s="9"/>
    </row>
    <row r="58" spans="1:28" ht="29" x14ac:dyDescent="0.35">
      <c r="A58" s="21" t="s">
        <v>41</v>
      </c>
      <c r="B58" s="105" t="s">
        <v>367</v>
      </c>
      <c r="C58" s="105" t="s">
        <v>40</v>
      </c>
      <c r="D58" s="105" t="s">
        <v>472</v>
      </c>
      <c r="E58" s="105" t="s">
        <v>473</v>
      </c>
      <c r="F58" s="107" t="s">
        <v>474</v>
      </c>
      <c r="G58" s="14" t="s">
        <v>17</v>
      </c>
      <c r="H58" s="118"/>
      <c r="I58" s="118"/>
      <c r="J58" s="9">
        <f>IF(VLOOKUP(D58,Measures!$D$4:$J$252,7,FALSE)/1000000=0,"",VLOOKUP(D58,Measures!$D$4:$J$252,7,FALSE)/1000000)</f>
        <v>644.86930947441294</v>
      </c>
      <c r="K58" s="9"/>
      <c r="L58" s="9"/>
      <c r="M58" s="9"/>
      <c r="N58" s="9"/>
      <c r="O58" s="9"/>
      <c r="P58" s="9"/>
      <c r="Q58" s="9"/>
      <c r="R58" s="9"/>
      <c r="S58" s="9"/>
      <c r="T58" s="9"/>
      <c r="U58" s="9"/>
      <c r="V58" s="9"/>
      <c r="W58" s="9" t="str">
        <f t="shared" si="0"/>
        <v>See the documents Methodology of construction costs increase and Benchmark prices validation</v>
      </c>
      <c r="X58" s="9"/>
      <c r="Y58" s="9"/>
      <c r="Z58" s="9"/>
      <c r="AA58" s="9"/>
      <c r="AB58" s="9"/>
    </row>
    <row r="59" spans="1:28" ht="29" x14ac:dyDescent="0.35">
      <c r="A59" s="21" t="s">
        <v>41</v>
      </c>
      <c r="B59" s="105" t="s">
        <v>367</v>
      </c>
      <c r="C59" s="105" t="s">
        <v>40</v>
      </c>
      <c r="D59" s="105" t="s">
        <v>475</v>
      </c>
      <c r="E59" s="105" t="s">
        <v>476</v>
      </c>
      <c r="F59" s="107" t="s">
        <v>474</v>
      </c>
      <c r="G59" s="14" t="s">
        <v>17</v>
      </c>
      <c r="H59" s="116"/>
      <c r="I59" s="118"/>
      <c r="J59" s="9">
        <f>IF(VLOOKUP(D59,Measures!$D$4:$J$252,7,FALSE)/1000000=0,"",VLOOKUP(D59,Measures!$D$4:$J$252,7,FALSE)/1000000)</f>
        <v>116.07498493660401</v>
      </c>
      <c r="K59" s="9"/>
      <c r="L59" s="9"/>
      <c r="M59" s="9"/>
      <c r="N59" s="9"/>
      <c r="O59" s="9"/>
      <c r="P59" s="9"/>
      <c r="Q59" s="9"/>
      <c r="R59" s="9"/>
      <c r="S59" s="9"/>
      <c r="T59" s="9"/>
      <c r="U59" s="9"/>
      <c r="V59" s="9"/>
      <c r="W59" s="9" t="str">
        <f t="shared" si="0"/>
        <v>See the documents Methodology of construction costs increase and Benchmark prices validation</v>
      </c>
      <c r="X59" s="9"/>
      <c r="Y59" s="9"/>
      <c r="Z59" s="9"/>
      <c r="AA59" s="9"/>
      <c r="AB59" s="9"/>
    </row>
    <row r="60" spans="1:28" ht="29" x14ac:dyDescent="0.35">
      <c r="A60" s="21" t="s">
        <v>41</v>
      </c>
      <c r="B60" s="105" t="s">
        <v>367</v>
      </c>
      <c r="C60" s="105" t="s">
        <v>40</v>
      </c>
      <c r="D60" s="105" t="s">
        <v>477</v>
      </c>
      <c r="E60" s="105" t="s">
        <v>478</v>
      </c>
      <c r="F60" s="107" t="s">
        <v>474</v>
      </c>
      <c r="G60" s="14" t="s">
        <v>17</v>
      </c>
      <c r="H60" s="116"/>
      <c r="I60" s="118"/>
      <c r="J60" s="9" t="s">
        <v>479</v>
      </c>
      <c r="K60" s="9"/>
      <c r="L60" s="9"/>
      <c r="M60" s="9"/>
      <c r="N60" s="9"/>
      <c r="O60" s="9"/>
      <c r="P60" s="9"/>
      <c r="Q60" s="9"/>
      <c r="R60" s="9"/>
      <c r="S60" s="9"/>
      <c r="T60" s="9"/>
      <c r="U60" s="9"/>
      <c r="V60" s="9"/>
      <c r="W60" s="9" t="str">
        <f t="shared" si="0"/>
        <v/>
      </c>
      <c r="X60" s="9"/>
      <c r="Y60" s="9"/>
      <c r="Z60" s="9"/>
      <c r="AA60" s="9"/>
      <c r="AB60" s="9"/>
    </row>
    <row r="61" spans="1:28" ht="29" x14ac:dyDescent="0.35">
      <c r="A61" s="21" t="s">
        <v>41</v>
      </c>
      <c r="B61" s="105" t="s">
        <v>367</v>
      </c>
      <c r="C61" s="105" t="s">
        <v>40</v>
      </c>
      <c r="D61" s="105" t="s">
        <v>480</v>
      </c>
      <c r="E61" s="105" t="s">
        <v>481</v>
      </c>
      <c r="F61" s="107" t="s">
        <v>474</v>
      </c>
      <c r="G61" s="14" t="s">
        <v>17</v>
      </c>
      <c r="H61" s="116"/>
      <c r="I61" s="118"/>
      <c r="J61" s="9">
        <f>IF(VLOOKUP(D61,Measures!$D$4:$J$252,7,FALSE)/1000000=0,"",VLOOKUP(D61,Measures!$D$4:$J$252,7,FALSE)/1000000)</f>
        <v>119.0006186876149</v>
      </c>
      <c r="K61" s="9"/>
      <c r="L61" s="9"/>
      <c r="M61" s="9"/>
      <c r="N61" s="9"/>
      <c r="O61" s="9"/>
      <c r="P61" s="9"/>
      <c r="Q61" s="9"/>
      <c r="R61" s="9"/>
      <c r="S61" s="9"/>
      <c r="T61" s="9"/>
      <c r="U61" s="9"/>
      <c r="V61" s="9"/>
      <c r="W61" s="9" t="str">
        <f t="shared" si="0"/>
        <v>See the documents Methodology of construction costs increase and Benchmark prices validation</v>
      </c>
      <c r="X61" s="9"/>
      <c r="Y61" s="9"/>
      <c r="Z61" s="9"/>
      <c r="AA61" s="9"/>
      <c r="AB61" s="9"/>
    </row>
    <row r="62" spans="1:28" ht="43.5" x14ac:dyDescent="0.35">
      <c r="A62" s="21" t="s">
        <v>41</v>
      </c>
      <c r="B62" s="105" t="s">
        <v>367</v>
      </c>
      <c r="C62" s="105" t="s">
        <v>40</v>
      </c>
      <c r="D62" s="105" t="s">
        <v>483</v>
      </c>
      <c r="E62" s="105" t="s">
        <v>484</v>
      </c>
      <c r="F62" s="107" t="s">
        <v>474</v>
      </c>
      <c r="G62" s="14" t="s">
        <v>17</v>
      </c>
      <c r="H62" s="116"/>
      <c r="I62" s="118"/>
      <c r="J62" s="9">
        <f>IF(VLOOKUP(D62,Measures!$D$4:$J$252,7,FALSE)/1000000=0,"",VLOOKUP(D62,Measures!$D$4:$J$252,7,FALSE)/1000000)</f>
        <v>50.164369794403271</v>
      </c>
      <c r="K62" s="9"/>
      <c r="L62" s="9"/>
      <c r="M62" s="9"/>
      <c r="N62" s="9"/>
      <c r="O62" s="9"/>
      <c r="P62" s="9"/>
      <c r="Q62" s="9"/>
      <c r="R62" s="9"/>
      <c r="S62" s="9"/>
      <c r="T62" s="9"/>
      <c r="U62" s="9"/>
      <c r="V62" s="9"/>
      <c r="W62" s="9" t="str">
        <f t="shared" si="0"/>
        <v>See the documents Methodology of construction costs increase and Benchmark prices validation</v>
      </c>
      <c r="X62" s="9"/>
      <c r="Y62" s="9"/>
      <c r="Z62" s="9"/>
      <c r="AA62" s="9"/>
      <c r="AB62" s="9"/>
    </row>
    <row r="63" spans="1:28" x14ac:dyDescent="0.35">
      <c r="A63" s="21" t="s">
        <v>47</v>
      </c>
      <c r="B63" s="105" t="s">
        <v>367</v>
      </c>
      <c r="C63" s="105" t="s">
        <v>28</v>
      </c>
      <c r="D63" s="105" t="s">
        <v>486</v>
      </c>
      <c r="E63" s="105" t="s">
        <v>487</v>
      </c>
      <c r="F63" s="107" t="s">
        <v>27</v>
      </c>
      <c r="G63" s="14" t="s">
        <v>17</v>
      </c>
      <c r="H63" s="10"/>
      <c r="I63" s="10"/>
      <c r="J63" s="9" t="str">
        <f>IF(VLOOKUP(D63,Measures!$D$4:$J$252,7,FALSE)/1000000=0,"",VLOOKUP(D63,Measures!$D$4:$J$252,7,FALSE)/1000000)</f>
        <v/>
      </c>
      <c r="K63" s="9"/>
      <c r="L63" s="9"/>
      <c r="M63" s="9"/>
      <c r="N63" s="9"/>
      <c r="O63" s="9"/>
      <c r="P63" s="9"/>
      <c r="Q63" s="9"/>
      <c r="R63" s="9"/>
      <c r="S63" s="9"/>
      <c r="T63" s="9"/>
      <c r="U63" s="9"/>
      <c r="V63" s="9"/>
      <c r="W63" s="9" t="str">
        <f t="shared" si="0"/>
        <v/>
      </c>
      <c r="X63" s="9"/>
      <c r="Y63" s="9"/>
      <c r="Z63" s="9"/>
      <c r="AA63" s="9"/>
      <c r="AB63" s="9"/>
    </row>
    <row r="64" spans="1:28" ht="29" x14ac:dyDescent="0.35">
      <c r="A64" s="21" t="s">
        <v>47</v>
      </c>
      <c r="B64" s="105" t="s">
        <v>367</v>
      </c>
      <c r="C64" s="105" t="s">
        <v>28</v>
      </c>
      <c r="D64" s="105" t="s">
        <v>490</v>
      </c>
      <c r="E64" s="105" t="s">
        <v>495</v>
      </c>
      <c r="F64" s="107" t="s">
        <v>27</v>
      </c>
      <c r="G64" s="14" t="s">
        <v>17</v>
      </c>
      <c r="H64" s="10"/>
      <c r="I64" s="10"/>
      <c r="J64" s="9" t="str">
        <f>IF(VLOOKUP(D64,Measures!$D$4:$J$252,7,FALSE)/1000000=0,"",VLOOKUP(D64,Measures!$D$4:$J$252,7,FALSE)/1000000)</f>
        <v/>
      </c>
      <c r="K64" s="9"/>
      <c r="L64" s="9"/>
      <c r="M64" s="9"/>
      <c r="N64" s="9"/>
      <c r="O64" s="9"/>
      <c r="P64" s="9"/>
      <c r="Q64" s="9"/>
      <c r="R64" s="9"/>
      <c r="S64" s="9"/>
      <c r="T64" s="9"/>
      <c r="U64" s="9"/>
      <c r="V64" s="9"/>
      <c r="W64" s="9" t="str">
        <f t="shared" si="0"/>
        <v/>
      </c>
      <c r="X64" s="9"/>
      <c r="Y64" s="9"/>
      <c r="Z64" s="9"/>
      <c r="AA64" s="9"/>
      <c r="AB64" s="9"/>
    </row>
    <row r="65" spans="1:28" ht="43.5" x14ac:dyDescent="0.35">
      <c r="A65" s="21" t="s">
        <v>47</v>
      </c>
      <c r="B65" s="105" t="s">
        <v>367</v>
      </c>
      <c r="C65" s="105" t="s">
        <v>40</v>
      </c>
      <c r="D65" s="105" t="s">
        <v>488</v>
      </c>
      <c r="E65" s="105" t="s">
        <v>489</v>
      </c>
      <c r="F65" s="107" t="s">
        <v>490</v>
      </c>
      <c r="G65" s="14" t="s">
        <v>17</v>
      </c>
      <c r="H65" s="10"/>
      <c r="I65" s="10"/>
      <c r="J65" s="9" t="str">
        <f>IF(VLOOKUP(D65,Measures!$D$4:$J$252,7,FALSE)/1000000=0,"",VLOOKUP(D65,Measures!$D$4:$J$252,7,FALSE)/1000000)</f>
        <v/>
      </c>
      <c r="K65" s="9"/>
      <c r="L65" s="9"/>
      <c r="M65" s="9"/>
      <c r="N65" s="9"/>
      <c r="O65" s="9"/>
      <c r="P65" s="9"/>
      <c r="Q65" s="9"/>
      <c r="R65" s="9"/>
      <c r="S65" s="9"/>
      <c r="T65" s="9"/>
      <c r="U65" s="9"/>
      <c r="V65" s="9"/>
      <c r="W65" s="9" t="str">
        <f t="shared" si="0"/>
        <v/>
      </c>
      <c r="X65" s="9"/>
      <c r="Y65" s="9"/>
      <c r="Z65" s="9"/>
      <c r="AA65" s="9"/>
      <c r="AB65" s="9"/>
    </row>
    <row r="66" spans="1:28" ht="58" x14ac:dyDescent="0.35">
      <c r="A66" s="21" t="s">
        <v>47</v>
      </c>
      <c r="B66" s="105" t="s">
        <v>367</v>
      </c>
      <c r="C66" s="105" t="s">
        <v>40</v>
      </c>
      <c r="D66" s="105" t="s">
        <v>491</v>
      </c>
      <c r="E66" s="105" t="s">
        <v>492</v>
      </c>
      <c r="F66" s="107" t="s">
        <v>490</v>
      </c>
      <c r="G66" s="14" t="s">
        <v>17</v>
      </c>
      <c r="H66" s="10"/>
      <c r="I66" s="10"/>
      <c r="J66" s="9" t="str">
        <f>IF(VLOOKUP(D66,Measures!$D$4:$J$252,7,FALSE)/1000000=0,"",VLOOKUP(D66,Measures!$D$4:$J$252,7,FALSE)/1000000)</f>
        <v/>
      </c>
      <c r="K66" s="9"/>
      <c r="L66" s="9"/>
      <c r="M66" s="9"/>
      <c r="N66" s="9"/>
      <c r="O66" s="9"/>
      <c r="P66" s="9"/>
      <c r="Q66" s="9"/>
      <c r="R66" s="9"/>
      <c r="S66" s="9"/>
      <c r="T66" s="9"/>
      <c r="U66" s="9"/>
      <c r="V66" s="9"/>
      <c r="W66" s="9" t="str">
        <f t="shared" si="0"/>
        <v/>
      </c>
      <c r="X66" s="9"/>
      <c r="Y66" s="9"/>
      <c r="Z66" s="9"/>
      <c r="AA66" s="9"/>
      <c r="AB66" s="9"/>
    </row>
    <row r="67" spans="1:28" ht="43.5" x14ac:dyDescent="0.35">
      <c r="A67" s="21" t="s">
        <v>47</v>
      </c>
      <c r="B67" s="105" t="s">
        <v>367</v>
      </c>
      <c r="C67" s="105" t="s">
        <v>40</v>
      </c>
      <c r="D67" s="105" t="s">
        <v>493</v>
      </c>
      <c r="E67" s="105" t="s">
        <v>494</v>
      </c>
      <c r="F67" s="107" t="s">
        <v>490</v>
      </c>
      <c r="G67" s="14" t="s">
        <v>17</v>
      </c>
      <c r="H67" s="10"/>
      <c r="I67" s="10"/>
      <c r="J67" s="9" t="str">
        <f>IF(VLOOKUP(D67,Measures!$D$4:$J$252,7,FALSE)/1000000=0,"",VLOOKUP(D67,Measures!$D$4:$J$252,7,FALSE)/1000000)</f>
        <v/>
      </c>
      <c r="K67" s="9"/>
      <c r="L67" s="9"/>
      <c r="M67" s="9"/>
      <c r="N67" s="9"/>
      <c r="O67" s="9"/>
      <c r="P67" s="9"/>
      <c r="Q67" s="9"/>
      <c r="R67" s="9"/>
      <c r="S67" s="9"/>
      <c r="T67" s="9"/>
      <c r="U67" s="9"/>
      <c r="V67" s="9"/>
      <c r="W67" s="9" t="str">
        <f t="shared" si="0"/>
        <v/>
      </c>
      <c r="X67" s="9"/>
      <c r="Y67" s="9"/>
      <c r="Z67" s="9"/>
      <c r="AA67" s="9"/>
      <c r="AB67" s="9"/>
    </row>
    <row r="68" spans="1:28" x14ac:dyDescent="0.35">
      <c r="A68" s="21" t="s">
        <v>47</v>
      </c>
      <c r="B68" s="105" t="s">
        <v>367</v>
      </c>
      <c r="C68" s="105" t="s">
        <v>28</v>
      </c>
      <c r="D68" s="105" t="s">
        <v>496</v>
      </c>
      <c r="E68" s="105" t="s">
        <v>497</v>
      </c>
      <c r="F68" s="107" t="s">
        <v>27</v>
      </c>
      <c r="G68" s="14" t="s">
        <v>17</v>
      </c>
      <c r="H68" s="10"/>
      <c r="I68" s="10"/>
      <c r="J68" s="9">
        <v>0</v>
      </c>
      <c r="K68" s="9"/>
      <c r="L68" s="9"/>
      <c r="M68" s="9"/>
      <c r="N68" s="9"/>
      <c r="O68" s="9"/>
      <c r="P68" s="9"/>
      <c r="Q68" s="9"/>
      <c r="R68" s="9"/>
      <c r="S68" s="9"/>
      <c r="T68" s="9"/>
      <c r="U68" s="9"/>
      <c r="V68" s="9"/>
      <c r="W68" s="9" t="str">
        <f t="shared" si="0"/>
        <v>See the documents Methodology of construction costs increase and Benchmark prices validation</v>
      </c>
      <c r="X68" s="9"/>
      <c r="Y68" s="9"/>
      <c r="Z68" s="9"/>
      <c r="AA68" s="9"/>
      <c r="AB68" s="9"/>
    </row>
    <row r="69" spans="1:28" ht="29" x14ac:dyDescent="0.35">
      <c r="A69" s="21" t="s">
        <v>47</v>
      </c>
      <c r="B69" s="105" t="s">
        <v>369</v>
      </c>
      <c r="C69" s="105" t="s">
        <v>28</v>
      </c>
      <c r="D69" s="105" t="s">
        <v>550</v>
      </c>
      <c r="E69" s="105" t="s">
        <v>557</v>
      </c>
      <c r="F69" s="107" t="s">
        <v>27</v>
      </c>
      <c r="G69" s="14" t="s">
        <v>30</v>
      </c>
      <c r="H69" s="10"/>
      <c r="I69" s="10"/>
      <c r="J69" s="9" t="str">
        <f>IF(VLOOKUP(D69,Measures!$D$4:$J$252,7,FALSE)/1000000=0,"",VLOOKUP(D69,Measures!$D$4:$J$252,7,FALSE)/1000000)</f>
        <v/>
      </c>
      <c r="K69" s="9"/>
      <c r="L69" s="9"/>
      <c r="M69" s="9"/>
      <c r="N69" s="9"/>
      <c r="O69" s="9"/>
      <c r="P69" s="9"/>
      <c r="Q69" s="9"/>
      <c r="R69" s="9"/>
      <c r="S69" s="9"/>
      <c r="T69" s="9"/>
      <c r="U69" s="9"/>
      <c r="V69" s="9"/>
      <c r="W69" s="9" t="str">
        <f t="shared" si="0"/>
        <v/>
      </c>
      <c r="X69" s="9"/>
      <c r="Y69" s="9"/>
      <c r="Z69" s="9"/>
      <c r="AA69" s="9"/>
      <c r="AB69" s="9"/>
    </row>
    <row r="70" spans="1:28" ht="58" x14ac:dyDescent="0.35">
      <c r="A70" s="21" t="s">
        <v>47</v>
      </c>
      <c r="B70" s="105" t="s">
        <v>369</v>
      </c>
      <c r="C70" s="105" t="s">
        <v>40</v>
      </c>
      <c r="D70" s="105" t="s">
        <v>548</v>
      </c>
      <c r="E70" s="105" t="s">
        <v>549</v>
      </c>
      <c r="F70" s="107" t="s">
        <v>550</v>
      </c>
      <c r="G70" s="14" t="s">
        <v>30</v>
      </c>
      <c r="H70" s="10"/>
      <c r="I70" s="10"/>
      <c r="J70" s="9" t="str">
        <f>IF(VLOOKUP(D70,Measures!$D$4:$J$252,7,FALSE)/1000000=0,"",VLOOKUP(D70,Measures!$D$4:$J$252,7,FALSE)/1000000)</f>
        <v/>
      </c>
      <c r="K70" s="9"/>
      <c r="L70" s="9"/>
      <c r="M70" s="9"/>
      <c r="N70" s="9"/>
      <c r="O70" s="9"/>
      <c r="P70" s="9"/>
      <c r="Q70" s="9"/>
      <c r="R70" s="9"/>
      <c r="S70" s="9"/>
      <c r="T70" s="9"/>
      <c r="U70" s="9"/>
      <c r="V70" s="9"/>
      <c r="W70" s="9" t="str">
        <f t="shared" si="0"/>
        <v/>
      </c>
      <c r="X70" s="9"/>
      <c r="Y70" s="9"/>
      <c r="Z70" s="9"/>
      <c r="AA70" s="9"/>
      <c r="AB70" s="9"/>
    </row>
    <row r="71" spans="1:28" ht="72.5" x14ac:dyDescent="0.35">
      <c r="A71" s="21" t="s">
        <v>47</v>
      </c>
      <c r="B71" s="105" t="s">
        <v>369</v>
      </c>
      <c r="C71" s="105" t="s">
        <v>40</v>
      </c>
      <c r="D71" s="105" t="s">
        <v>551</v>
      </c>
      <c r="E71" s="105" t="s">
        <v>552</v>
      </c>
      <c r="F71" s="107" t="s">
        <v>550</v>
      </c>
      <c r="G71" s="14" t="s">
        <v>30</v>
      </c>
      <c r="H71" s="10"/>
      <c r="I71" s="10"/>
      <c r="J71" s="9" t="str">
        <f>IF(VLOOKUP(D71,Measures!$D$4:$J$252,7,FALSE)/1000000=0,"",VLOOKUP(D71,Measures!$D$4:$J$252,7,FALSE)/1000000)</f>
        <v/>
      </c>
      <c r="K71" s="9"/>
      <c r="L71" s="9"/>
      <c r="M71" s="9"/>
      <c r="N71" s="9"/>
      <c r="O71" s="9"/>
      <c r="P71" s="9"/>
      <c r="Q71" s="9"/>
      <c r="R71" s="9"/>
      <c r="S71" s="9"/>
      <c r="T71" s="9"/>
      <c r="U71" s="9"/>
      <c r="V71" s="9"/>
      <c r="W71" s="9" t="str">
        <f t="shared" ref="W71:W134" si="1">IF(ISNUMBER(J71),"See the documents Methodology of construction costs increase and Benchmark prices validation","")</f>
        <v/>
      </c>
      <c r="X71" s="9"/>
      <c r="Y71" s="9"/>
      <c r="Z71" s="9"/>
      <c r="AA71" s="9"/>
      <c r="AB71" s="9"/>
    </row>
    <row r="72" spans="1:28" ht="29" x14ac:dyDescent="0.35">
      <c r="A72" s="21" t="s">
        <v>47</v>
      </c>
      <c r="B72" s="105" t="s">
        <v>369</v>
      </c>
      <c r="C72" s="105" t="s">
        <v>40</v>
      </c>
      <c r="D72" s="105" t="s">
        <v>553</v>
      </c>
      <c r="E72" s="105" t="s">
        <v>554</v>
      </c>
      <c r="F72" s="107" t="s">
        <v>550</v>
      </c>
      <c r="G72" s="14" t="s">
        <v>30</v>
      </c>
      <c r="H72" s="10"/>
      <c r="I72" s="10"/>
      <c r="J72" s="9" t="str">
        <f>IF(VLOOKUP(D72,Measures!$D$4:$J$252,7,FALSE)/1000000=0,"",VLOOKUP(D72,Measures!$D$4:$J$252,7,FALSE)/1000000)</f>
        <v/>
      </c>
      <c r="K72" s="9"/>
      <c r="L72" s="9"/>
      <c r="M72" s="9"/>
      <c r="N72" s="9"/>
      <c r="O72" s="9"/>
      <c r="P72" s="9"/>
      <c r="Q72" s="9"/>
      <c r="R72" s="9"/>
      <c r="S72" s="9"/>
      <c r="T72" s="9"/>
      <c r="U72" s="9"/>
      <c r="V72" s="9"/>
      <c r="W72" s="9" t="str">
        <f t="shared" si="1"/>
        <v/>
      </c>
      <c r="X72" s="9"/>
      <c r="Y72" s="9"/>
      <c r="Z72" s="9"/>
      <c r="AA72" s="9"/>
      <c r="AB72" s="9"/>
    </row>
    <row r="73" spans="1:28" ht="58" x14ac:dyDescent="0.35">
      <c r="A73" s="21" t="s">
        <v>47</v>
      </c>
      <c r="B73" s="105" t="s">
        <v>369</v>
      </c>
      <c r="C73" s="105" t="s">
        <v>40</v>
      </c>
      <c r="D73" s="105" t="s">
        <v>555</v>
      </c>
      <c r="E73" s="105" t="s">
        <v>556</v>
      </c>
      <c r="F73" s="107" t="s">
        <v>550</v>
      </c>
      <c r="G73" s="14" t="s">
        <v>30</v>
      </c>
      <c r="H73" s="10"/>
      <c r="I73" s="10"/>
      <c r="J73" s="9" t="str">
        <f>IF(VLOOKUP(D73,Measures!$D$4:$J$252,7,FALSE)/1000000=0,"",VLOOKUP(D73,Measures!$D$4:$J$252,7,FALSE)/1000000)</f>
        <v/>
      </c>
      <c r="K73" s="9"/>
      <c r="L73" s="9"/>
      <c r="M73" s="9"/>
      <c r="N73" s="9"/>
      <c r="O73" s="9"/>
      <c r="P73" s="9"/>
      <c r="Q73" s="9"/>
      <c r="R73" s="9"/>
      <c r="S73" s="9"/>
      <c r="T73" s="9"/>
      <c r="U73" s="9"/>
      <c r="V73" s="9"/>
      <c r="W73" s="9" t="str">
        <f t="shared" si="1"/>
        <v/>
      </c>
      <c r="X73" s="9"/>
      <c r="Y73" s="9"/>
      <c r="Z73" s="9"/>
      <c r="AA73" s="9"/>
      <c r="AB73" s="9"/>
    </row>
    <row r="74" spans="1:28" ht="43.5" x14ac:dyDescent="0.35">
      <c r="A74" s="21" t="s">
        <v>47</v>
      </c>
      <c r="B74" s="105" t="s">
        <v>369</v>
      </c>
      <c r="C74" s="105" t="s">
        <v>28</v>
      </c>
      <c r="D74" s="105" t="s">
        <v>558</v>
      </c>
      <c r="E74" s="105" t="s">
        <v>559</v>
      </c>
      <c r="F74" s="107" t="s">
        <v>27</v>
      </c>
      <c r="G74" s="14" t="s">
        <v>30</v>
      </c>
      <c r="H74" s="10"/>
      <c r="I74" s="10"/>
      <c r="J74" s="9" t="str">
        <f>IF(VLOOKUP(D74,Measures!$D$4:$J$252,7,FALSE)/1000000=0,"",VLOOKUP(D74,Measures!$D$4:$J$252,7,FALSE)/1000000)</f>
        <v/>
      </c>
      <c r="K74" s="9"/>
      <c r="L74" s="9"/>
      <c r="M74" s="9"/>
      <c r="N74" s="9"/>
      <c r="O74" s="9"/>
      <c r="P74" s="9"/>
      <c r="Q74" s="9"/>
      <c r="R74" s="9"/>
      <c r="S74" s="9"/>
      <c r="T74" s="9"/>
      <c r="U74" s="9"/>
      <c r="V74" s="9"/>
      <c r="W74" s="9" t="str">
        <f t="shared" si="1"/>
        <v/>
      </c>
      <c r="X74" s="9"/>
      <c r="Y74" s="9"/>
      <c r="Z74" s="9"/>
      <c r="AA74" s="9"/>
      <c r="AB74" s="9"/>
    </row>
    <row r="75" spans="1:28" ht="29" x14ac:dyDescent="0.35">
      <c r="A75" s="21" t="s">
        <v>47</v>
      </c>
      <c r="B75" s="105" t="s">
        <v>369</v>
      </c>
      <c r="C75" s="105" t="s">
        <v>28</v>
      </c>
      <c r="D75" s="105" t="s">
        <v>560</v>
      </c>
      <c r="E75" s="105" t="s">
        <v>561</v>
      </c>
      <c r="F75" s="107" t="s">
        <v>27</v>
      </c>
      <c r="G75" s="14" t="s">
        <v>30</v>
      </c>
      <c r="H75" s="10"/>
      <c r="I75" s="10"/>
      <c r="J75" s="9" t="str">
        <f>IF(VLOOKUP(D75,Measures!$D$4:$J$252,7,FALSE)/1000000=0,"",VLOOKUP(D75,Measures!$D$4:$J$252,7,FALSE)/1000000)</f>
        <v/>
      </c>
      <c r="K75" s="9"/>
      <c r="L75" s="9"/>
      <c r="M75" s="9"/>
      <c r="N75" s="9"/>
      <c r="O75" s="9"/>
      <c r="P75" s="9"/>
      <c r="Q75" s="9"/>
      <c r="R75" s="9"/>
      <c r="S75" s="9"/>
      <c r="T75" s="9"/>
      <c r="U75" s="9"/>
      <c r="V75" s="9"/>
      <c r="W75" s="9" t="str">
        <f t="shared" si="1"/>
        <v/>
      </c>
      <c r="X75" s="9"/>
      <c r="Y75" s="9"/>
      <c r="Z75" s="9"/>
      <c r="AA75" s="9"/>
      <c r="AB75" s="9"/>
    </row>
    <row r="76" spans="1:28" ht="29" x14ac:dyDescent="0.35">
      <c r="A76" s="21" t="s">
        <v>47</v>
      </c>
      <c r="B76" s="105" t="s">
        <v>369</v>
      </c>
      <c r="C76" s="105" t="s">
        <v>28</v>
      </c>
      <c r="D76" s="105" t="s">
        <v>510</v>
      </c>
      <c r="E76" s="105" t="s">
        <v>511</v>
      </c>
      <c r="F76" s="107" t="s">
        <v>27</v>
      </c>
      <c r="G76" s="14" t="s">
        <v>17</v>
      </c>
      <c r="H76" s="10"/>
      <c r="I76" s="10"/>
      <c r="J76" s="9" t="str">
        <f>IF(VLOOKUP(D76,Measures!$D$4:$J$252,7,FALSE)/1000000=0,"",VLOOKUP(D76,Measures!$D$4:$J$252,7,FALSE)/1000000)</f>
        <v/>
      </c>
      <c r="K76" s="9"/>
      <c r="L76" s="9"/>
      <c r="M76" s="9"/>
      <c r="N76" s="9"/>
      <c r="O76" s="9"/>
      <c r="P76" s="9"/>
      <c r="Q76" s="9"/>
      <c r="R76" s="9"/>
      <c r="S76" s="9"/>
      <c r="T76" s="9"/>
      <c r="U76" s="9"/>
      <c r="V76" s="9"/>
      <c r="W76" s="9" t="str">
        <f t="shared" si="1"/>
        <v/>
      </c>
      <c r="X76" s="9"/>
      <c r="Y76" s="9"/>
      <c r="Z76" s="9"/>
      <c r="AA76" s="9"/>
      <c r="AB76" s="9"/>
    </row>
    <row r="77" spans="1:28" x14ac:dyDescent="0.35">
      <c r="A77" s="21" t="s">
        <v>47</v>
      </c>
      <c r="B77" s="105" t="s">
        <v>369</v>
      </c>
      <c r="C77" s="105" t="s">
        <v>28</v>
      </c>
      <c r="D77" s="105" t="s">
        <v>512</v>
      </c>
      <c r="E77" s="105" t="s">
        <v>513</v>
      </c>
      <c r="F77" s="107" t="s">
        <v>27</v>
      </c>
      <c r="G77" s="14" t="s">
        <v>17</v>
      </c>
      <c r="H77" s="10"/>
      <c r="I77" s="10"/>
      <c r="J77" s="9" t="str">
        <f>IF(VLOOKUP(D77,Measures!$D$4:$J$252,7,FALSE)/1000000=0,"",VLOOKUP(D77,Measures!$D$4:$J$252,7,FALSE)/1000000)</f>
        <v/>
      </c>
      <c r="K77" s="9"/>
      <c r="L77" s="9"/>
      <c r="M77" s="9"/>
      <c r="N77" s="9"/>
      <c r="O77" s="9"/>
      <c r="P77" s="9"/>
      <c r="Q77" s="9"/>
      <c r="R77" s="9"/>
      <c r="S77" s="9"/>
      <c r="T77" s="9"/>
      <c r="U77" s="9"/>
      <c r="V77" s="9"/>
      <c r="W77" s="9" t="str">
        <f t="shared" si="1"/>
        <v/>
      </c>
      <c r="X77" s="9"/>
      <c r="Y77" s="9"/>
      <c r="Z77" s="9"/>
      <c r="AA77" s="9"/>
      <c r="AB77" s="9"/>
    </row>
    <row r="78" spans="1:28" x14ac:dyDescent="0.35">
      <c r="A78" s="21" t="s">
        <v>47</v>
      </c>
      <c r="B78" s="105" t="s">
        <v>369</v>
      </c>
      <c r="C78" s="105" t="s">
        <v>28</v>
      </c>
      <c r="D78" s="105" t="s">
        <v>516</v>
      </c>
      <c r="E78" s="105" t="s">
        <v>521</v>
      </c>
      <c r="F78" s="107" t="s">
        <v>27</v>
      </c>
      <c r="G78" s="14" t="s">
        <v>17</v>
      </c>
      <c r="H78" s="10"/>
      <c r="I78" s="10"/>
      <c r="J78" s="9" t="str">
        <f>IF(VLOOKUP(D78,Measures!$D$4:$J$252,7,FALSE)/1000000=0,"",VLOOKUP(D78,Measures!$D$4:$J$252,7,FALSE)/1000000)</f>
        <v/>
      </c>
      <c r="K78" s="9"/>
      <c r="L78" s="9"/>
      <c r="M78" s="9"/>
      <c r="N78" s="9"/>
      <c r="O78" s="9"/>
      <c r="P78" s="9"/>
      <c r="Q78" s="9"/>
      <c r="R78" s="9"/>
      <c r="S78" s="9"/>
      <c r="T78" s="9"/>
      <c r="U78" s="9"/>
      <c r="V78" s="9"/>
      <c r="W78" s="9" t="str">
        <f t="shared" si="1"/>
        <v/>
      </c>
      <c r="X78" s="9"/>
      <c r="Y78" s="9"/>
      <c r="Z78" s="9"/>
      <c r="AA78" s="9"/>
      <c r="AB78" s="9"/>
    </row>
    <row r="79" spans="1:28" ht="29" x14ac:dyDescent="0.35">
      <c r="A79" s="21" t="s">
        <v>41</v>
      </c>
      <c r="B79" s="105" t="s">
        <v>369</v>
      </c>
      <c r="C79" s="105" t="s">
        <v>40</v>
      </c>
      <c r="D79" s="105" t="s">
        <v>514</v>
      </c>
      <c r="E79" s="105" t="s">
        <v>515</v>
      </c>
      <c r="F79" s="107" t="s">
        <v>516</v>
      </c>
      <c r="G79" s="14" t="s">
        <v>17</v>
      </c>
      <c r="H79" s="116"/>
      <c r="I79" s="117"/>
      <c r="J79" s="9">
        <f>IF(VLOOKUP(D79,Measures!$D$4:$J$252,7,FALSE)/1000000=0,"",VLOOKUP(D79,Measures!$D$4:$J$252,7,FALSE)/1000000)</f>
        <v>13.466561</v>
      </c>
      <c r="K79" s="9"/>
      <c r="L79" s="9"/>
      <c r="M79" s="9"/>
      <c r="N79" s="9"/>
      <c r="O79" s="9"/>
      <c r="P79" s="9"/>
      <c r="Q79" s="9"/>
      <c r="R79" s="9"/>
      <c r="S79" s="9"/>
      <c r="T79" s="9"/>
      <c r="U79" s="9"/>
      <c r="V79" s="9"/>
      <c r="W79" s="9" t="str">
        <f t="shared" si="1"/>
        <v>See the documents Methodology of construction costs increase and Benchmark prices validation</v>
      </c>
      <c r="X79" s="9"/>
      <c r="Y79" s="9"/>
      <c r="Z79" s="9"/>
      <c r="AA79" s="9"/>
      <c r="AB79" s="9"/>
    </row>
    <row r="80" spans="1:28" ht="43.5" x14ac:dyDescent="0.35">
      <c r="A80" s="21" t="s">
        <v>41</v>
      </c>
      <c r="B80" s="105" t="s">
        <v>369</v>
      </c>
      <c r="C80" s="105" t="s">
        <v>40</v>
      </c>
      <c r="D80" s="105" t="s">
        <v>517</v>
      </c>
      <c r="E80" s="105" t="s">
        <v>518</v>
      </c>
      <c r="F80" s="107" t="s">
        <v>516</v>
      </c>
      <c r="G80" s="14" t="s">
        <v>17</v>
      </c>
      <c r="H80" s="116"/>
      <c r="I80" s="117"/>
      <c r="J80" s="9">
        <f>IF(VLOOKUP(D80,Measures!$D$4:$J$252,7,FALSE)/1000000=0,"",VLOOKUP(D80,Measures!$D$4:$J$252,7,FALSE)/1000000)</f>
        <v>0.34733199999999997</v>
      </c>
      <c r="K80" s="9"/>
      <c r="L80" s="9"/>
      <c r="M80" s="9"/>
      <c r="N80" s="9"/>
      <c r="O80" s="9"/>
      <c r="P80" s="9"/>
      <c r="Q80" s="9"/>
      <c r="R80" s="9"/>
      <c r="S80" s="9"/>
      <c r="T80" s="9"/>
      <c r="U80" s="9"/>
      <c r="V80" s="9"/>
      <c r="W80" s="9" t="str">
        <f t="shared" si="1"/>
        <v>See the documents Methodology of construction costs increase and Benchmark prices validation</v>
      </c>
      <c r="X80" s="9"/>
      <c r="Y80" s="9"/>
      <c r="Z80" s="9"/>
      <c r="AA80" s="9"/>
      <c r="AB80" s="9"/>
    </row>
    <row r="81" spans="1:28" ht="29" x14ac:dyDescent="0.35">
      <c r="A81" s="21" t="s">
        <v>41</v>
      </c>
      <c r="B81" s="105" t="s">
        <v>369</v>
      </c>
      <c r="C81" s="105" t="s">
        <v>40</v>
      </c>
      <c r="D81" s="105" t="s">
        <v>519</v>
      </c>
      <c r="E81" s="105" t="s">
        <v>520</v>
      </c>
      <c r="F81" s="107" t="s">
        <v>516</v>
      </c>
      <c r="G81" s="14" t="s">
        <v>17</v>
      </c>
      <c r="H81" s="116"/>
      <c r="I81" s="117"/>
      <c r="J81" s="9">
        <f>IF(VLOOKUP(D81,Measures!$D$4:$J$252,7,FALSE)/1000000=0,"",VLOOKUP(D81,Measures!$D$4:$J$252,7,FALSE)/1000000)</f>
        <v>2.8878180000000002</v>
      </c>
      <c r="K81" s="9"/>
      <c r="L81" s="9"/>
      <c r="M81" s="9"/>
      <c r="N81" s="9"/>
      <c r="O81" s="9"/>
      <c r="P81" s="9"/>
      <c r="Q81" s="9"/>
      <c r="R81" s="9"/>
      <c r="S81" s="9"/>
      <c r="T81" s="9"/>
      <c r="U81" s="9"/>
      <c r="V81" s="9"/>
      <c r="W81" s="9" t="str">
        <f t="shared" si="1"/>
        <v>See the documents Methodology of construction costs increase and Benchmark prices validation</v>
      </c>
      <c r="X81" s="9"/>
      <c r="Y81" s="9"/>
      <c r="Z81" s="9"/>
      <c r="AA81" s="9"/>
      <c r="AB81" s="9"/>
    </row>
    <row r="82" spans="1:28" ht="29" x14ac:dyDescent="0.35">
      <c r="A82" s="21" t="s">
        <v>47</v>
      </c>
      <c r="B82" s="105" t="s">
        <v>369</v>
      </c>
      <c r="C82" s="105" t="s">
        <v>28</v>
      </c>
      <c r="D82" s="105" t="s">
        <v>522</v>
      </c>
      <c r="E82" s="105" t="s">
        <v>523</v>
      </c>
      <c r="F82" s="107" t="s">
        <v>27</v>
      </c>
      <c r="G82" s="14" t="s">
        <v>17</v>
      </c>
      <c r="H82" s="10"/>
      <c r="I82" s="10"/>
      <c r="J82" s="9" t="str">
        <f>IF(VLOOKUP(D82,Measures!$D$4:$J$252,7,FALSE)/1000000=0,"",VLOOKUP(D82,Measures!$D$4:$J$252,7,FALSE)/1000000)</f>
        <v/>
      </c>
      <c r="K82" s="9"/>
      <c r="L82" s="9"/>
      <c r="M82" s="9"/>
      <c r="N82" s="9"/>
      <c r="O82" s="9"/>
      <c r="P82" s="9"/>
      <c r="Q82" s="9"/>
      <c r="R82" s="9"/>
      <c r="S82" s="9"/>
      <c r="T82" s="9"/>
      <c r="U82" s="9"/>
      <c r="V82" s="9"/>
      <c r="W82" s="9" t="str">
        <f t="shared" si="1"/>
        <v/>
      </c>
      <c r="X82" s="9"/>
      <c r="Y82" s="9"/>
      <c r="Z82" s="9"/>
      <c r="AA82" s="9"/>
      <c r="AB82" s="9"/>
    </row>
    <row r="83" spans="1:28" ht="29" x14ac:dyDescent="0.35">
      <c r="A83" s="21" t="s">
        <v>47</v>
      </c>
      <c r="B83" s="105" t="s">
        <v>369</v>
      </c>
      <c r="C83" s="105" t="s">
        <v>28</v>
      </c>
      <c r="D83" s="105" t="s">
        <v>524</v>
      </c>
      <c r="E83" s="105" t="s">
        <v>525</v>
      </c>
      <c r="F83" s="107" t="s">
        <v>27</v>
      </c>
      <c r="G83" s="14" t="s">
        <v>17</v>
      </c>
      <c r="H83" s="10"/>
      <c r="I83" s="10"/>
      <c r="J83" s="9" t="str">
        <f>IF(VLOOKUP(D83,Measures!$D$4:$J$252,7,FALSE)/1000000=0,"",VLOOKUP(D83,Measures!$D$4:$J$252,7,FALSE)/1000000)</f>
        <v/>
      </c>
      <c r="K83" s="9"/>
      <c r="L83" s="9"/>
      <c r="M83" s="9"/>
      <c r="N83" s="9"/>
      <c r="O83" s="9"/>
      <c r="P83" s="9"/>
      <c r="Q83" s="9"/>
      <c r="R83" s="9"/>
      <c r="S83" s="9"/>
      <c r="T83" s="9"/>
      <c r="U83" s="9"/>
      <c r="V83" s="9"/>
      <c r="W83" s="9" t="str">
        <f t="shared" si="1"/>
        <v/>
      </c>
      <c r="X83" s="9"/>
      <c r="Y83" s="9"/>
      <c r="Z83" s="9"/>
      <c r="AA83" s="9"/>
      <c r="AB83" s="9"/>
    </row>
    <row r="84" spans="1:28" ht="29" x14ac:dyDescent="0.35">
      <c r="A84" s="21" t="s">
        <v>47</v>
      </c>
      <c r="B84" s="105" t="s">
        <v>369</v>
      </c>
      <c r="C84" s="105" t="s">
        <v>28</v>
      </c>
      <c r="D84" s="105" t="s">
        <v>528</v>
      </c>
      <c r="E84" s="105" t="s">
        <v>533</v>
      </c>
      <c r="F84" s="107" t="s">
        <v>27</v>
      </c>
      <c r="G84" s="14" t="s">
        <v>17</v>
      </c>
      <c r="H84" s="10"/>
      <c r="I84" s="10"/>
      <c r="J84" s="9" t="str">
        <f>IF(VLOOKUP(D84,Measures!$D$4:$J$252,7,FALSE)/1000000=0,"",VLOOKUP(D84,Measures!$D$4:$J$252,7,FALSE)/1000000)</f>
        <v/>
      </c>
      <c r="K84" s="9"/>
      <c r="L84" s="9"/>
      <c r="M84" s="9"/>
      <c r="N84" s="9"/>
      <c r="O84" s="9"/>
      <c r="P84" s="9"/>
      <c r="Q84" s="9"/>
      <c r="R84" s="9"/>
      <c r="S84" s="9"/>
      <c r="T84" s="9"/>
      <c r="U84" s="9"/>
      <c r="V84" s="9"/>
      <c r="W84" s="9" t="str">
        <f t="shared" si="1"/>
        <v/>
      </c>
      <c r="X84" s="9"/>
      <c r="Y84" s="9"/>
      <c r="Z84" s="9"/>
      <c r="AA84" s="9"/>
      <c r="AB84" s="9"/>
    </row>
    <row r="85" spans="1:28" ht="43.5" x14ac:dyDescent="0.35">
      <c r="A85" s="21" t="s">
        <v>41</v>
      </c>
      <c r="B85" s="105" t="s">
        <v>369</v>
      </c>
      <c r="C85" s="105" t="s">
        <v>40</v>
      </c>
      <c r="D85" s="105" t="s">
        <v>526</v>
      </c>
      <c r="E85" s="105" t="s">
        <v>527</v>
      </c>
      <c r="F85" s="107" t="s">
        <v>528</v>
      </c>
      <c r="G85" s="14" t="s">
        <v>17</v>
      </c>
      <c r="H85" s="116"/>
      <c r="I85" s="117"/>
      <c r="J85" s="9">
        <f>IF(VLOOKUP(D85,Measures!$D$4:$J$252,7,FALSE)/1000000=0,"",VLOOKUP(D85,Measures!$D$4:$J$252,7,FALSE)/1000000)</f>
        <v>4.8127709999999997</v>
      </c>
      <c r="K85" s="9"/>
      <c r="L85" s="9"/>
      <c r="M85" s="9"/>
      <c r="N85" s="9"/>
      <c r="O85" s="9"/>
      <c r="P85" s="9"/>
      <c r="Q85" s="9"/>
      <c r="R85" s="9"/>
      <c r="S85" s="9"/>
      <c r="T85" s="9"/>
      <c r="U85" s="9"/>
      <c r="V85" s="9"/>
      <c r="W85" s="9" t="str">
        <f t="shared" si="1"/>
        <v>See the documents Methodology of construction costs increase and Benchmark prices validation</v>
      </c>
      <c r="X85" s="9"/>
      <c r="Y85" s="9"/>
      <c r="Z85" s="9"/>
      <c r="AA85" s="9"/>
      <c r="AB85" s="9"/>
    </row>
    <row r="86" spans="1:28" ht="29" x14ac:dyDescent="0.35">
      <c r="A86" s="21" t="s">
        <v>41</v>
      </c>
      <c r="B86" s="105" t="s">
        <v>369</v>
      </c>
      <c r="C86" s="105" t="s">
        <v>40</v>
      </c>
      <c r="D86" s="105" t="s">
        <v>529</v>
      </c>
      <c r="E86" s="105" t="s">
        <v>530</v>
      </c>
      <c r="F86" s="107" t="s">
        <v>528</v>
      </c>
      <c r="G86" s="14" t="s">
        <v>17</v>
      </c>
      <c r="H86" s="116"/>
      <c r="I86" s="117"/>
      <c r="J86" s="9">
        <f>IF(VLOOKUP(D86,Measures!$D$4:$J$252,7,FALSE)/1000000=0,"",VLOOKUP(D86,Measures!$D$4:$J$252,7,FALSE)/1000000)</f>
        <v>0.71121299999999998</v>
      </c>
      <c r="K86" s="9"/>
      <c r="L86" s="9"/>
      <c r="M86" s="9"/>
      <c r="N86" s="9"/>
      <c r="O86" s="9"/>
      <c r="P86" s="9"/>
      <c r="Q86" s="9"/>
      <c r="R86" s="9"/>
      <c r="S86" s="9"/>
      <c r="T86" s="9"/>
      <c r="U86" s="9"/>
      <c r="V86" s="9"/>
      <c r="W86" s="9" t="str">
        <f t="shared" si="1"/>
        <v>See the documents Methodology of construction costs increase and Benchmark prices validation</v>
      </c>
      <c r="X86" s="9"/>
      <c r="Y86" s="9"/>
      <c r="Z86" s="9"/>
      <c r="AA86" s="9"/>
      <c r="AB86" s="9"/>
    </row>
    <row r="87" spans="1:28" ht="43.5" x14ac:dyDescent="0.35">
      <c r="A87" s="21" t="s">
        <v>47</v>
      </c>
      <c r="B87" s="105" t="s">
        <v>369</v>
      </c>
      <c r="C87" s="105" t="s">
        <v>40</v>
      </c>
      <c r="D87" s="105" t="s">
        <v>531</v>
      </c>
      <c r="E87" s="105" t="s">
        <v>532</v>
      </c>
      <c r="F87" s="107" t="s">
        <v>528</v>
      </c>
      <c r="G87" s="14" t="s">
        <v>17</v>
      </c>
      <c r="H87" s="10"/>
      <c r="I87" s="10"/>
      <c r="J87" s="9" t="str">
        <f>IF(VLOOKUP(D87,Measures!$D$4:$J$252,7,FALSE)/1000000=0,"",VLOOKUP(D87,Measures!$D$4:$J$252,7,FALSE)/1000000)</f>
        <v/>
      </c>
      <c r="K87" s="9"/>
      <c r="L87" s="9"/>
      <c r="M87" s="9"/>
      <c r="N87" s="9"/>
      <c r="O87" s="9"/>
      <c r="P87" s="9"/>
      <c r="Q87" s="9"/>
      <c r="R87" s="9"/>
      <c r="S87" s="9"/>
      <c r="T87" s="9"/>
      <c r="U87" s="9"/>
      <c r="V87" s="9"/>
      <c r="W87" s="9" t="str">
        <f t="shared" si="1"/>
        <v/>
      </c>
      <c r="X87" s="9"/>
      <c r="Y87" s="9"/>
      <c r="Z87" s="9"/>
      <c r="AA87" s="9"/>
      <c r="AB87" s="9"/>
    </row>
    <row r="88" spans="1:28" ht="29" x14ac:dyDescent="0.35">
      <c r="A88" s="21" t="s">
        <v>47</v>
      </c>
      <c r="B88" s="105" t="s">
        <v>369</v>
      </c>
      <c r="C88" s="105" t="s">
        <v>28</v>
      </c>
      <c r="D88" s="105" t="s">
        <v>536</v>
      </c>
      <c r="E88" s="105" t="s">
        <v>541</v>
      </c>
      <c r="F88" s="107" t="s">
        <v>27</v>
      </c>
      <c r="G88" s="14" t="s">
        <v>17</v>
      </c>
      <c r="H88" s="10"/>
      <c r="I88" s="10"/>
      <c r="J88" s="9" t="str">
        <f>IF(VLOOKUP(D88,Measures!$D$4:$J$252,7,FALSE)/1000000=0,"",VLOOKUP(D88,Measures!$D$4:$J$252,7,FALSE)/1000000)</f>
        <v/>
      </c>
      <c r="K88" s="9"/>
      <c r="L88" s="9"/>
      <c r="M88" s="9"/>
      <c r="N88" s="9"/>
      <c r="O88" s="9"/>
      <c r="P88" s="9"/>
      <c r="Q88" s="9"/>
      <c r="R88" s="9"/>
      <c r="S88" s="9"/>
      <c r="T88" s="9"/>
      <c r="U88" s="9"/>
      <c r="V88" s="9"/>
      <c r="W88" s="9" t="str">
        <f t="shared" si="1"/>
        <v/>
      </c>
      <c r="X88" s="9"/>
      <c r="Y88" s="9"/>
      <c r="Z88" s="9"/>
      <c r="AA88" s="9"/>
      <c r="AB88" s="9"/>
    </row>
    <row r="89" spans="1:28" ht="29" x14ac:dyDescent="0.35">
      <c r="A89" s="21" t="s">
        <v>47</v>
      </c>
      <c r="B89" s="105" t="s">
        <v>369</v>
      </c>
      <c r="C89" s="105" t="s">
        <v>40</v>
      </c>
      <c r="D89" s="105" t="s">
        <v>534</v>
      </c>
      <c r="E89" s="105" t="s">
        <v>535</v>
      </c>
      <c r="F89" s="107" t="s">
        <v>536</v>
      </c>
      <c r="G89" s="14" t="s">
        <v>17</v>
      </c>
      <c r="H89" s="10"/>
      <c r="I89" s="10"/>
      <c r="J89" s="9" t="str">
        <f>IF(VLOOKUP(D89,Measures!$D$4:$J$252,7,FALSE)/1000000=0,"",VLOOKUP(D89,Measures!$D$4:$J$252,7,FALSE)/1000000)</f>
        <v/>
      </c>
      <c r="K89" s="9"/>
      <c r="L89" s="9"/>
      <c r="M89" s="9"/>
      <c r="N89" s="9"/>
      <c r="O89" s="9"/>
      <c r="P89" s="9"/>
      <c r="Q89" s="9"/>
      <c r="R89" s="9"/>
      <c r="S89" s="9"/>
      <c r="T89" s="9"/>
      <c r="U89" s="9"/>
      <c r="V89" s="9"/>
      <c r="W89" s="9" t="str">
        <f t="shared" si="1"/>
        <v/>
      </c>
      <c r="X89" s="9"/>
      <c r="Y89" s="9"/>
      <c r="Z89" s="9"/>
      <c r="AA89" s="9"/>
      <c r="AB89" s="9"/>
    </row>
    <row r="90" spans="1:28" ht="43.5" x14ac:dyDescent="0.35">
      <c r="A90" s="21" t="s">
        <v>47</v>
      </c>
      <c r="B90" s="105" t="s">
        <v>369</v>
      </c>
      <c r="C90" s="105" t="s">
        <v>40</v>
      </c>
      <c r="D90" s="105" t="s">
        <v>537</v>
      </c>
      <c r="E90" s="105" t="s">
        <v>538</v>
      </c>
      <c r="F90" s="107" t="s">
        <v>536</v>
      </c>
      <c r="G90" s="14" t="s">
        <v>17</v>
      </c>
      <c r="H90" s="10"/>
      <c r="I90" s="10"/>
      <c r="J90" s="9" t="str">
        <f>IF(VLOOKUP(D90,Measures!$D$4:$J$252,7,FALSE)/1000000=0,"",VLOOKUP(D90,Measures!$D$4:$J$252,7,FALSE)/1000000)</f>
        <v/>
      </c>
      <c r="K90" s="9"/>
      <c r="L90" s="9"/>
      <c r="M90" s="9"/>
      <c r="N90" s="9"/>
      <c r="O90" s="9"/>
      <c r="P90" s="9"/>
      <c r="Q90" s="9"/>
      <c r="R90" s="9"/>
      <c r="S90" s="9"/>
      <c r="T90" s="9"/>
      <c r="U90" s="9"/>
      <c r="V90" s="9"/>
      <c r="W90" s="9" t="str">
        <f t="shared" si="1"/>
        <v/>
      </c>
      <c r="X90" s="9"/>
      <c r="Y90" s="9"/>
      <c r="Z90" s="9"/>
      <c r="AA90" s="9"/>
      <c r="AB90" s="9"/>
    </row>
    <row r="91" spans="1:28" ht="43.5" x14ac:dyDescent="0.35">
      <c r="A91" s="21" t="s">
        <v>47</v>
      </c>
      <c r="B91" s="105" t="s">
        <v>369</v>
      </c>
      <c r="C91" s="105" t="s">
        <v>40</v>
      </c>
      <c r="D91" s="105" t="s">
        <v>539</v>
      </c>
      <c r="E91" s="105" t="s">
        <v>540</v>
      </c>
      <c r="F91" s="107" t="s">
        <v>536</v>
      </c>
      <c r="G91" s="14" t="s">
        <v>17</v>
      </c>
      <c r="H91" s="10"/>
      <c r="I91" s="10"/>
      <c r="J91" s="9" t="str">
        <f>IF(VLOOKUP(D91,Measures!$D$4:$J$252,7,FALSE)/1000000=0,"",VLOOKUP(D91,Measures!$D$4:$J$252,7,FALSE)/1000000)</f>
        <v/>
      </c>
      <c r="K91" s="9"/>
      <c r="L91" s="9"/>
      <c r="M91" s="9"/>
      <c r="N91" s="9"/>
      <c r="O91" s="9"/>
      <c r="P91" s="9"/>
      <c r="Q91" s="9"/>
      <c r="R91" s="9"/>
      <c r="S91" s="9"/>
      <c r="T91" s="9"/>
      <c r="U91" s="9"/>
      <c r="V91" s="9"/>
      <c r="W91" s="9" t="str">
        <f t="shared" si="1"/>
        <v/>
      </c>
      <c r="X91" s="9"/>
      <c r="Y91" s="9"/>
      <c r="Z91" s="9"/>
      <c r="AA91" s="9"/>
      <c r="AB91" s="9"/>
    </row>
    <row r="92" spans="1:28" x14ac:dyDescent="0.35">
      <c r="A92" s="21" t="s">
        <v>47</v>
      </c>
      <c r="B92" s="105" t="s">
        <v>369</v>
      </c>
      <c r="C92" s="105" t="s">
        <v>28</v>
      </c>
      <c r="D92" s="105" t="s">
        <v>544</v>
      </c>
      <c r="E92" s="105" t="s">
        <v>547</v>
      </c>
      <c r="F92" s="107" t="s">
        <v>27</v>
      </c>
      <c r="G92" s="14" t="s">
        <v>17</v>
      </c>
      <c r="H92" s="10"/>
      <c r="I92" s="10"/>
      <c r="J92" s="9" t="str">
        <f>IF(VLOOKUP(D92,Measures!$D$4:$J$252,7,FALSE)/1000000=0,"",VLOOKUP(D92,Measures!$D$4:$J$252,7,FALSE)/1000000)</f>
        <v/>
      </c>
      <c r="K92" s="9"/>
      <c r="L92" s="9"/>
      <c r="M92" s="9"/>
      <c r="N92" s="9"/>
      <c r="O92" s="9"/>
      <c r="P92" s="9"/>
      <c r="Q92" s="9"/>
      <c r="R92" s="9"/>
      <c r="S92" s="9"/>
      <c r="T92" s="9"/>
      <c r="U92" s="9"/>
      <c r="V92" s="9"/>
      <c r="W92" s="9" t="str">
        <f t="shared" si="1"/>
        <v/>
      </c>
      <c r="X92" s="9"/>
      <c r="Y92" s="9"/>
      <c r="Z92" s="9"/>
      <c r="AA92" s="9"/>
      <c r="AB92" s="9"/>
    </row>
    <row r="93" spans="1:28" ht="29" x14ac:dyDescent="0.35">
      <c r="A93" s="21" t="s">
        <v>41</v>
      </c>
      <c r="B93" s="105" t="s">
        <v>369</v>
      </c>
      <c r="C93" s="105" t="s">
        <v>40</v>
      </c>
      <c r="D93" s="105" t="s">
        <v>542</v>
      </c>
      <c r="E93" s="105" t="s">
        <v>543</v>
      </c>
      <c r="F93" s="107" t="s">
        <v>544</v>
      </c>
      <c r="G93" s="14" t="s">
        <v>17</v>
      </c>
      <c r="H93" s="116"/>
      <c r="I93" s="117"/>
      <c r="J93" s="9">
        <f>IF(VLOOKUP(D93,Measures!$D$4:$J$252,7,FALSE)/1000000=0,"",VLOOKUP(D93,Measures!$D$4:$J$252,7,FALSE)/1000000)</f>
        <v>1.1920660000000001</v>
      </c>
      <c r="K93" s="9"/>
      <c r="L93" s="9"/>
      <c r="M93" s="9"/>
      <c r="N93" s="9"/>
      <c r="O93" s="9"/>
      <c r="P93" s="9"/>
      <c r="Q93" s="9"/>
      <c r="R93" s="9"/>
      <c r="S93" s="9"/>
      <c r="T93" s="9"/>
      <c r="U93" s="9"/>
      <c r="V93" s="9"/>
      <c r="W93" s="9" t="str">
        <f t="shared" si="1"/>
        <v>See the documents Methodology of construction costs increase and Benchmark prices validation</v>
      </c>
      <c r="X93" s="9"/>
      <c r="Y93" s="9"/>
      <c r="Z93" s="9"/>
      <c r="AA93" s="9"/>
      <c r="AB93" s="9"/>
    </row>
    <row r="94" spans="1:28" ht="29" x14ac:dyDescent="0.35">
      <c r="A94" s="21" t="s">
        <v>47</v>
      </c>
      <c r="B94" s="105" t="s">
        <v>369</v>
      </c>
      <c r="C94" s="105" t="s">
        <v>40</v>
      </c>
      <c r="D94" s="105" t="s">
        <v>545</v>
      </c>
      <c r="E94" s="105" t="s">
        <v>546</v>
      </c>
      <c r="F94" s="107" t="s">
        <v>544</v>
      </c>
      <c r="G94" s="14" t="s">
        <v>17</v>
      </c>
      <c r="H94" s="10"/>
      <c r="I94" s="10"/>
      <c r="J94" s="9" t="str">
        <f>IF(VLOOKUP(D94,Measures!$D$4:$J$252,7,FALSE)/1000000=0,"",VLOOKUP(D94,Measures!$D$4:$J$252,7,FALSE)/1000000)</f>
        <v/>
      </c>
      <c r="K94" s="9"/>
      <c r="L94" s="9"/>
      <c r="M94" s="9"/>
      <c r="N94" s="9"/>
      <c r="O94" s="9"/>
      <c r="P94" s="9"/>
      <c r="Q94" s="9"/>
      <c r="R94" s="9"/>
      <c r="S94" s="9"/>
      <c r="T94" s="9"/>
      <c r="U94" s="9"/>
      <c r="V94" s="9"/>
      <c r="W94" s="9" t="str">
        <f t="shared" si="1"/>
        <v/>
      </c>
      <c r="X94" s="9"/>
      <c r="Y94" s="9"/>
      <c r="Z94" s="9"/>
      <c r="AA94" s="9"/>
      <c r="AB94" s="9"/>
    </row>
    <row r="95" spans="1:28" ht="29" x14ac:dyDescent="0.35">
      <c r="A95" s="21" t="s">
        <v>47</v>
      </c>
      <c r="B95" s="105" t="s">
        <v>371</v>
      </c>
      <c r="C95" s="105" t="s">
        <v>28</v>
      </c>
      <c r="D95" s="105" t="s">
        <v>582</v>
      </c>
      <c r="E95" s="105" t="s">
        <v>583</v>
      </c>
      <c r="F95" s="119" t="s">
        <v>27</v>
      </c>
      <c r="G95" s="14" t="s">
        <v>30</v>
      </c>
      <c r="H95" s="10"/>
      <c r="I95" s="109"/>
      <c r="J95" s="9" t="str">
        <f>IF(VLOOKUP(D95,Measures!$D$4:$J$252,7,FALSE)/1000000=0,"",VLOOKUP(D95,Measures!$D$4:$J$252,7,FALSE)/1000000)</f>
        <v/>
      </c>
      <c r="K95" s="9"/>
      <c r="L95" s="9"/>
      <c r="M95" s="9"/>
      <c r="N95" s="9"/>
      <c r="O95" s="9"/>
      <c r="P95" s="9"/>
      <c r="Q95" s="9"/>
      <c r="R95" s="9"/>
      <c r="S95" s="9"/>
      <c r="T95" s="9"/>
      <c r="U95" s="9"/>
      <c r="V95" s="9"/>
      <c r="W95" s="9" t="str">
        <f t="shared" si="1"/>
        <v/>
      </c>
      <c r="X95" s="9"/>
      <c r="Y95" s="9"/>
      <c r="Z95" s="9"/>
      <c r="AA95" s="9"/>
      <c r="AB95" s="9"/>
    </row>
    <row r="96" spans="1:28" x14ac:dyDescent="0.35">
      <c r="A96" s="21" t="s">
        <v>41</v>
      </c>
      <c r="B96" s="105" t="s">
        <v>371</v>
      </c>
      <c r="C96" s="105" t="s">
        <v>28</v>
      </c>
      <c r="D96" s="105" t="s">
        <v>584</v>
      </c>
      <c r="E96" s="105" t="s">
        <v>585</v>
      </c>
      <c r="F96" s="119" t="s">
        <v>27</v>
      </c>
      <c r="G96" s="14" t="s">
        <v>30</v>
      </c>
      <c r="H96" s="116"/>
      <c r="I96" s="117"/>
      <c r="J96" s="9">
        <f>IF(VLOOKUP(D96,Measures!$D$4:$J$252,7,FALSE)/1000000=0,"",VLOOKUP(D96,Measures!$D$4:$J$252,7,FALSE)/1000000)</f>
        <v>0.63723600000000002</v>
      </c>
      <c r="K96" s="9"/>
      <c r="L96" s="9"/>
      <c r="M96" s="9"/>
      <c r="N96" s="9"/>
      <c r="O96" s="9"/>
      <c r="P96" s="9"/>
      <c r="Q96" s="9"/>
      <c r="R96" s="9"/>
      <c r="S96" s="9"/>
      <c r="T96" s="9"/>
      <c r="U96" s="9"/>
      <c r="V96" s="9"/>
      <c r="W96" s="9" t="str">
        <f t="shared" si="1"/>
        <v>See the documents Methodology of construction costs increase and Benchmark prices validation</v>
      </c>
      <c r="X96" s="9"/>
      <c r="Y96" s="9"/>
      <c r="Z96" s="9"/>
      <c r="AA96" s="9"/>
      <c r="AB96" s="9"/>
    </row>
    <row r="97" spans="1:28" ht="43.5" x14ac:dyDescent="0.35">
      <c r="A97" s="21" t="s">
        <v>47</v>
      </c>
      <c r="B97" s="105" t="s">
        <v>371</v>
      </c>
      <c r="C97" s="105" t="s">
        <v>28</v>
      </c>
      <c r="D97" s="105" t="s">
        <v>586</v>
      </c>
      <c r="E97" s="105" t="s">
        <v>587</v>
      </c>
      <c r="F97" s="107" t="s">
        <v>27</v>
      </c>
      <c r="G97" s="14" t="s">
        <v>30</v>
      </c>
      <c r="H97" s="10"/>
      <c r="I97" s="10"/>
      <c r="J97" s="9" t="str">
        <f>IF(VLOOKUP(D97,Measures!$D$4:$J$252,7,FALSE)/1000000=0,"",VLOOKUP(D97,Measures!$D$4:$J$252,7,FALSE)/1000000)</f>
        <v/>
      </c>
      <c r="K97" s="9"/>
      <c r="L97" s="9"/>
      <c r="M97" s="9"/>
      <c r="N97" s="9"/>
      <c r="O97" s="9"/>
      <c r="P97" s="9"/>
      <c r="Q97" s="9"/>
      <c r="R97" s="9"/>
      <c r="S97" s="9"/>
      <c r="T97" s="9"/>
      <c r="U97" s="9"/>
      <c r="V97" s="9"/>
      <c r="W97" s="9" t="str">
        <f t="shared" si="1"/>
        <v/>
      </c>
      <c r="X97" s="9"/>
      <c r="Y97" s="9"/>
      <c r="Z97" s="9"/>
      <c r="AA97" s="9"/>
      <c r="AB97" s="9"/>
    </row>
    <row r="98" spans="1:28" ht="29" x14ac:dyDescent="0.35">
      <c r="A98" s="21" t="s">
        <v>47</v>
      </c>
      <c r="B98" s="105" t="s">
        <v>371</v>
      </c>
      <c r="C98" s="105" t="s">
        <v>28</v>
      </c>
      <c r="D98" s="105" t="s">
        <v>564</v>
      </c>
      <c r="E98" s="105" t="s">
        <v>573</v>
      </c>
      <c r="F98" s="107" t="s">
        <v>27</v>
      </c>
      <c r="G98" s="14" t="s">
        <v>17</v>
      </c>
      <c r="H98" s="10"/>
      <c r="I98" s="10"/>
      <c r="J98" s="9" t="str">
        <f>IF(VLOOKUP(D98,Measures!$D$4:$J$252,7,FALSE)/1000000=0,"",VLOOKUP(D98,Measures!$D$4:$J$252,7,FALSE)/1000000)</f>
        <v/>
      </c>
      <c r="K98" s="9"/>
      <c r="L98" s="9"/>
      <c r="M98" s="9"/>
      <c r="N98" s="9"/>
      <c r="O98" s="9"/>
      <c r="P98" s="9"/>
      <c r="Q98" s="9"/>
      <c r="R98" s="9"/>
      <c r="S98" s="9"/>
      <c r="T98" s="9"/>
      <c r="U98" s="9"/>
      <c r="V98" s="9"/>
      <c r="W98" s="9" t="str">
        <f t="shared" si="1"/>
        <v/>
      </c>
      <c r="X98" s="9"/>
      <c r="Y98" s="9"/>
      <c r="Z98" s="9"/>
      <c r="AA98" s="9"/>
      <c r="AB98" s="9"/>
    </row>
    <row r="99" spans="1:28" ht="29" x14ac:dyDescent="0.35">
      <c r="A99" s="21" t="s">
        <v>41</v>
      </c>
      <c r="B99" s="105" t="s">
        <v>371</v>
      </c>
      <c r="C99" s="105" t="s">
        <v>40</v>
      </c>
      <c r="D99" s="105" t="s">
        <v>562</v>
      </c>
      <c r="E99" s="105" t="s">
        <v>563</v>
      </c>
      <c r="F99" s="107" t="s">
        <v>564</v>
      </c>
      <c r="G99" s="14" t="s">
        <v>17</v>
      </c>
      <c r="H99" s="116"/>
      <c r="I99" s="117"/>
      <c r="J99" s="9">
        <f>IF(VLOOKUP(D99,Measures!$D$4:$J$252,7,FALSE)/1000000=0,"",VLOOKUP(D99,Measures!$D$4:$J$252,7,FALSE)/1000000)</f>
        <v>10.535589</v>
      </c>
      <c r="K99" s="9"/>
      <c r="L99" s="9"/>
      <c r="M99" s="9"/>
      <c r="N99" s="9"/>
      <c r="O99" s="9"/>
      <c r="P99" s="9"/>
      <c r="Q99" s="9"/>
      <c r="R99" s="9"/>
      <c r="S99" s="9"/>
      <c r="T99" s="9"/>
      <c r="U99" s="9"/>
      <c r="V99" s="9"/>
      <c r="W99" s="9" t="str">
        <f t="shared" si="1"/>
        <v>See the documents Methodology of construction costs increase and Benchmark prices validation</v>
      </c>
      <c r="X99" s="9"/>
      <c r="Y99" s="9"/>
      <c r="Z99" s="9"/>
      <c r="AA99" s="9"/>
      <c r="AB99" s="9"/>
    </row>
    <row r="100" spans="1:28" ht="29" x14ac:dyDescent="0.35">
      <c r="A100" s="21" t="s">
        <v>41</v>
      </c>
      <c r="B100" s="105" t="s">
        <v>371</v>
      </c>
      <c r="C100" s="105" t="s">
        <v>40</v>
      </c>
      <c r="D100" s="105" t="s">
        <v>566</v>
      </c>
      <c r="E100" s="105" t="s">
        <v>567</v>
      </c>
      <c r="F100" s="107" t="s">
        <v>564</v>
      </c>
      <c r="G100" s="14" t="s">
        <v>17</v>
      </c>
      <c r="H100" s="116"/>
      <c r="I100" s="117"/>
      <c r="J100" s="9">
        <f>IF(VLOOKUP(D100,Measures!$D$4:$J$252,7,FALSE)/1000000=0,"",VLOOKUP(D100,Measures!$D$4:$J$252,7,FALSE)/1000000)</f>
        <v>165.34666999999999</v>
      </c>
      <c r="K100" s="9"/>
      <c r="L100" s="9"/>
      <c r="M100" s="9"/>
      <c r="N100" s="9"/>
      <c r="O100" s="9"/>
      <c r="P100" s="9"/>
      <c r="Q100" s="9"/>
      <c r="R100" s="9"/>
      <c r="S100" s="9"/>
      <c r="T100" s="9"/>
      <c r="U100" s="9"/>
      <c r="V100" s="9"/>
      <c r="W100" s="9" t="str">
        <f t="shared" si="1"/>
        <v>See the documents Methodology of construction costs increase and Benchmark prices validation</v>
      </c>
      <c r="X100" s="9"/>
      <c r="Y100" s="9"/>
      <c r="Z100" s="9"/>
      <c r="AA100" s="9"/>
      <c r="AB100" s="9"/>
    </row>
    <row r="101" spans="1:28" ht="58" x14ac:dyDescent="0.35">
      <c r="A101" s="21" t="s">
        <v>47</v>
      </c>
      <c r="B101" s="105" t="s">
        <v>371</v>
      </c>
      <c r="C101" s="105" t="s">
        <v>40</v>
      </c>
      <c r="D101" s="105" t="s">
        <v>568</v>
      </c>
      <c r="E101" s="105" t="s">
        <v>569</v>
      </c>
      <c r="F101" s="107" t="s">
        <v>564</v>
      </c>
      <c r="G101" s="14" t="s">
        <v>17</v>
      </c>
      <c r="H101" s="10"/>
      <c r="I101" s="10"/>
      <c r="J101" s="9" t="str">
        <f>IF(VLOOKUP(D101,Measures!$D$4:$J$252,7,FALSE)/1000000=0,"",VLOOKUP(D101,Measures!$D$4:$J$252,7,FALSE)/1000000)</f>
        <v/>
      </c>
      <c r="K101" s="9"/>
      <c r="L101" s="9"/>
      <c r="M101" s="9"/>
      <c r="N101" s="9"/>
      <c r="O101" s="9"/>
      <c r="P101" s="9"/>
      <c r="Q101" s="9"/>
      <c r="R101" s="9"/>
      <c r="S101" s="9"/>
      <c r="T101" s="9"/>
      <c r="U101" s="9"/>
      <c r="V101" s="9"/>
      <c r="W101" s="9" t="str">
        <f t="shared" si="1"/>
        <v/>
      </c>
      <c r="X101" s="9"/>
      <c r="Y101" s="9"/>
      <c r="Z101" s="9"/>
      <c r="AA101" s="9"/>
      <c r="AB101" s="9"/>
    </row>
    <row r="102" spans="1:28" ht="58" x14ac:dyDescent="0.35">
      <c r="A102" s="21" t="s">
        <v>47</v>
      </c>
      <c r="B102" s="105" t="s">
        <v>371</v>
      </c>
      <c r="C102" s="105" t="s">
        <v>40</v>
      </c>
      <c r="D102" s="105" t="s">
        <v>571</v>
      </c>
      <c r="E102" s="105" t="s">
        <v>572</v>
      </c>
      <c r="F102" s="107" t="s">
        <v>564</v>
      </c>
      <c r="G102" s="14" t="s">
        <v>17</v>
      </c>
      <c r="H102" s="10"/>
      <c r="I102" s="10"/>
      <c r="J102" s="9" t="str">
        <f>IF(VLOOKUP(D102,Measures!$D$4:$J$252,7,FALSE)/1000000=0,"",VLOOKUP(D102,Measures!$D$4:$J$252,7,FALSE)/1000000)</f>
        <v/>
      </c>
      <c r="K102" s="9"/>
      <c r="L102" s="9"/>
      <c r="M102" s="9"/>
      <c r="N102" s="9"/>
      <c r="O102" s="9"/>
      <c r="P102" s="9"/>
      <c r="Q102" s="9"/>
      <c r="R102" s="9"/>
      <c r="S102" s="9"/>
      <c r="T102" s="9"/>
      <c r="U102" s="9"/>
      <c r="V102" s="9"/>
      <c r="W102" s="9" t="str">
        <f t="shared" si="1"/>
        <v/>
      </c>
      <c r="X102" s="9"/>
      <c r="Y102" s="9"/>
      <c r="Z102" s="9"/>
      <c r="AA102" s="9"/>
      <c r="AB102" s="9"/>
    </row>
    <row r="103" spans="1:28" ht="29" x14ac:dyDescent="0.35">
      <c r="A103" s="21" t="s">
        <v>47</v>
      </c>
      <c r="B103" s="105" t="s">
        <v>371</v>
      </c>
      <c r="C103" s="105" t="s">
        <v>28</v>
      </c>
      <c r="D103" s="105" t="s">
        <v>576</v>
      </c>
      <c r="E103" s="105" t="s">
        <v>579</v>
      </c>
      <c r="F103" s="107" t="s">
        <v>27</v>
      </c>
      <c r="G103" s="14" t="s">
        <v>17</v>
      </c>
      <c r="H103" s="10"/>
      <c r="I103" s="10"/>
      <c r="J103" s="9" t="str">
        <f>IF(VLOOKUP(D103,Measures!$D$4:$J$252,7,FALSE)/1000000=0,"",VLOOKUP(D103,Measures!$D$4:$J$252,7,FALSE)/1000000)</f>
        <v/>
      </c>
      <c r="K103" s="9"/>
      <c r="L103" s="9"/>
      <c r="M103" s="9"/>
      <c r="N103" s="9"/>
      <c r="O103" s="9"/>
      <c r="P103" s="9"/>
      <c r="Q103" s="9"/>
      <c r="R103" s="9"/>
      <c r="S103" s="9"/>
      <c r="T103" s="9"/>
      <c r="U103" s="9"/>
      <c r="V103" s="9"/>
      <c r="W103" s="9" t="str">
        <f t="shared" si="1"/>
        <v/>
      </c>
      <c r="X103" s="9"/>
      <c r="Y103" s="9"/>
      <c r="Z103" s="9"/>
      <c r="AA103" s="9"/>
      <c r="AB103" s="9"/>
    </row>
    <row r="104" spans="1:28" ht="43.5" x14ac:dyDescent="0.35">
      <c r="A104" s="21" t="s">
        <v>47</v>
      </c>
      <c r="B104" s="105" t="s">
        <v>371</v>
      </c>
      <c r="C104" s="105" t="s">
        <v>40</v>
      </c>
      <c r="D104" s="105" t="s">
        <v>574</v>
      </c>
      <c r="E104" s="105" t="s">
        <v>575</v>
      </c>
      <c r="F104" s="107" t="s">
        <v>576</v>
      </c>
      <c r="G104" s="14" t="s">
        <v>17</v>
      </c>
      <c r="H104" s="10"/>
      <c r="I104" s="10"/>
      <c r="J104" s="9" t="str">
        <f>IF(VLOOKUP(D104,Measures!$D$4:$J$252,7,FALSE)/1000000=0,"",VLOOKUP(D104,Measures!$D$4:$J$252,7,FALSE)/1000000)</f>
        <v/>
      </c>
      <c r="K104" s="9"/>
      <c r="L104" s="9"/>
      <c r="M104" s="9"/>
      <c r="N104" s="9"/>
      <c r="O104" s="9"/>
      <c r="P104" s="9"/>
      <c r="Q104" s="9"/>
      <c r="R104" s="9"/>
      <c r="S104" s="9"/>
      <c r="T104" s="9"/>
      <c r="U104" s="9"/>
      <c r="V104" s="9"/>
      <c r="W104" s="9" t="str">
        <f t="shared" si="1"/>
        <v/>
      </c>
      <c r="X104" s="9"/>
      <c r="Y104" s="9"/>
      <c r="Z104" s="9"/>
      <c r="AA104" s="9"/>
      <c r="AB104" s="9"/>
    </row>
    <row r="105" spans="1:28" ht="43.5" x14ac:dyDescent="0.35">
      <c r="A105" s="21" t="s">
        <v>47</v>
      </c>
      <c r="B105" s="105" t="s">
        <v>371</v>
      </c>
      <c r="C105" s="105" t="s">
        <v>40</v>
      </c>
      <c r="D105" s="105" t="s">
        <v>577</v>
      </c>
      <c r="E105" s="105" t="s">
        <v>578</v>
      </c>
      <c r="F105" s="107" t="s">
        <v>576</v>
      </c>
      <c r="G105" s="14" t="s">
        <v>17</v>
      </c>
      <c r="H105" s="10"/>
      <c r="I105" s="10"/>
      <c r="J105" s="9" t="str">
        <f>IF(VLOOKUP(D105,Measures!$D$4:$J$252,7,FALSE)/1000000=0,"",VLOOKUP(D105,Measures!$D$4:$J$252,7,FALSE)/1000000)</f>
        <v/>
      </c>
      <c r="K105" s="9"/>
      <c r="L105" s="9"/>
      <c r="M105" s="9"/>
      <c r="N105" s="9"/>
      <c r="O105" s="9"/>
      <c r="P105" s="9"/>
      <c r="Q105" s="9"/>
      <c r="R105" s="9"/>
      <c r="S105" s="9"/>
      <c r="T105" s="9"/>
      <c r="U105" s="9"/>
      <c r="V105" s="9"/>
      <c r="W105" s="9" t="str">
        <f t="shared" si="1"/>
        <v/>
      </c>
      <c r="X105" s="9"/>
      <c r="Y105" s="9"/>
      <c r="Z105" s="9"/>
      <c r="AA105" s="9"/>
      <c r="AB105" s="9"/>
    </row>
    <row r="106" spans="1:28" ht="29" x14ac:dyDescent="0.35">
      <c r="A106" s="21" t="s">
        <v>47</v>
      </c>
      <c r="B106" s="105" t="s">
        <v>371</v>
      </c>
      <c r="C106" s="105" t="s">
        <v>28</v>
      </c>
      <c r="D106" s="105" t="s">
        <v>580</v>
      </c>
      <c r="E106" s="105" t="s">
        <v>581</v>
      </c>
      <c r="F106" s="107" t="s">
        <v>27</v>
      </c>
      <c r="G106" s="14" t="s">
        <v>17</v>
      </c>
      <c r="H106" s="10"/>
      <c r="I106" s="10"/>
      <c r="J106" s="9" t="str">
        <f>IF(VLOOKUP(D106,Measures!$D$4:$J$252,7,FALSE)/1000000=0,"",VLOOKUP(D106,Measures!$D$4:$J$252,7,FALSE)/1000000)</f>
        <v/>
      </c>
      <c r="K106" s="9"/>
      <c r="L106" s="9"/>
      <c r="M106" s="9"/>
      <c r="N106" s="9"/>
      <c r="O106" s="9"/>
      <c r="P106" s="9"/>
      <c r="Q106" s="9"/>
      <c r="R106" s="9"/>
      <c r="S106" s="9"/>
      <c r="T106" s="9"/>
      <c r="U106" s="9"/>
      <c r="V106" s="9"/>
      <c r="W106" s="9" t="str">
        <f t="shared" si="1"/>
        <v/>
      </c>
      <c r="X106" s="9"/>
      <c r="Y106" s="9"/>
      <c r="Z106" s="9"/>
      <c r="AA106" s="9"/>
      <c r="AB106" s="9"/>
    </row>
    <row r="107" spans="1:28" ht="29" x14ac:dyDescent="0.35">
      <c r="A107" s="21" t="s">
        <v>47</v>
      </c>
      <c r="B107" s="105" t="s">
        <v>373</v>
      </c>
      <c r="C107" s="105" t="s">
        <v>28</v>
      </c>
      <c r="D107" s="105" t="s">
        <v>605</v>
      </c>
      <c r="E107" s="105" t="s">
        <v>606</v>
      </c>
      <c r="F107" s="107" t="s">
        <v>27</v>
      </c>
      <c r="G107" s="14" t="s">
        <v>30</v>
      </c>
      <c r="H107" s="10"/>
      <c r="I107" s="10"/>
      <c r="J107" s="9" t="str">
        <f>IF(VLOOKUP(D107,Measures!$D$4:$J$252,7,FALSE)/1000000=0,"",VLOOKUP(D107,Measures!$D$4:$J$252,7,FALSE)/1000000)</f>
        <v/>
      </c>
      <c r="K107" s="9"/>
      <c r="L107" s="9"/>
      <c r="M107" s="9"/>
      <c r="N107" s="9"/>
      <c r="O107" s="9"/>
      <c r="P107" s="9"/>
      <c r="Q107" s="9"/>
      <c r="R107" s="9"/>
      <c r="S107" s="9"/>
      <c r="T107" s="9"/>
      <c r="U107" s="9"/>
      <c r="V107" s="9"/>
      <c r="W107" s="9" t="str">
        <f t="shared" si="1"/>
        <v/>
      </c>
      <c r="X107" s="9"/>
      <c r="Y107" s="9"/>
      <c r="Z107" s="9"/>
      <c r="AA107" s="9"/>
      <c r="AB107" s="9"/>
    </row>
    <row r="108" spans="1:28" ht="29" x14ac:dyDescent="0.35">
      <c r="A108" s="21" t="s">
        <v>47</v>
      </c>
      <c r="B108" s="105" t="s">
        <v>373</v>
      </c>
      <c r="C108" s="105" t="s">
        <v>28</v>
      </c>
      <c r="D108" s="105" t="s">
        <v>607</v>
      </c>
      <c r="E108" s="105" t="s">
        <v>608</v>
      </c>
      <c r="F108" s="107" t="s">
        <v>27</v>
      </c>
      <c r="G108" s="14" t="s">
        <v>30</v>
      </c>
      <c r="H108" s="10"/>
      <c r="I108" s="10"/>
      <c r="J108" s="9" t="str">
        <f>IF(VLOOKUP(D108,Measures!$D$4:$J$252,7,FALSE)/1000000=0,"",VLOOKUP(D108,Measures!$D$4:$J$252,7,FALSE)/1000000)</f>
        <v/>
      </c>
      <c r="K108" s="9"/>
      <c r="L108" s="9"/>
      <c r="M108" s="9"/>
      <c r="N108" s="9"/>
      <c r="O108" s="9"/>
      <c r="P108" s="9"/>
      <c r="Q108" s="9"/>
      <c r="R108" s="9"/>
      <c r="S108" s="9"/>
      <c r="T108" s="9"/>
      <c r="U108" s="9"/>
      <c r="V108" s="9"/>
      <c r="W108" s="9" t="str">
        <f t="shared" si="1"/>
        <v/>
      </c>
      <c r="X108" s="9"/>
      <c r="Y108" s="9"/>
      <c r="Z108" s="9"/>
      <c r="AA108" s="9"/>
      <c r="AB108" s="9"/>
    </row>
    <row r="109" spans="1:28" x14ac:dyDescent="0.35">
      <c r="A109" s="21" t="s">
        <v>47</v>
      </c>
      <c r="B109" s="105" t="s">
        <v>373</v>
      </c>
      <c r="C109" s="105" t="s">
        <v>28</v>
      </c>
      <c r="D109" s="105" t="s">
        <v>609</v>
      </c>
      <c r="E109" s="105" t="s">
        <v>610</v>
      </c>
      <c r="F109" s="107" t="s">
        <v>27</v>
      </c>
      <c r="G109" s="14" t="s">
        <v>30</v>
      </c>
      <c r="H109" s="10"/>
      <c r="I109" s="10"/>
      <c r="J109" s="9" t="str">
        <f>IF(VLOOKUP(D109,Measures!$D$4:$J$252,7,FALSE)/1000000=0,"",VLOOKUP(D109,Measures!$D$4:$J$252,7,FALSE)/1000000)</f>
        <v/>
      </c>
      <c r="K109" s="9"/>
      <c r="L109" s="9"/>
      <c r="M109" s="9"/>
      <c r="N109" s="9"/>
      <c r="O109" s="9"/>
      <c r="P109" s="9"/>
      <c r="Q109" s="9"/>
      <c r="R109" s="9"/>
      <c r="S109" s="9"/>
      <c r="T109" s="9"/>
      <c r="U109" s="9"/>
      <c r="V109" s="9"/>
      <c r="W109" s="9" t="str">
        <f t="shared" si="1"/>
        <v/>
      </c>
      <c r="X109" s="9"/>
      <c r="Y109" s="9"/>
      <c r="Z109" s="9"/>
      <c r="AA109" s="9"/>
      <c r="AB109" s="9"/>
    </row>
    <row r="110" spans="1:28" ht="29" x14ac:dyDescent="0.35">
      <c r="A110" s="21" t="s">
        <v>47</v>
      </c>
      <c r="B110" s="105" t="s">
        <v>373</v>
      </c>
      <c r="C110" s="105" t="s">
        <v>28</v>
      </c>
      <c r="D110" s="105" t="s">
        <v>590</v>
      </c>
      <c r="E110" s="105" t="s">
        <v>601</v>
      </c>
      <c r="F110" s="107" t="s">
        <v>27</v>
      </c>
      <c r="G110" s="14" t="s">
        <v>17</v>
      </c>
      <c r="H110" s="10"/>
      <c r="I110" s="10"/>
      <c r="J110" s="9" t="str">
        <f>IF(VLOOKUP(D110,Measures!$D$4:$J$252,7,FALSE)/1000000=0,"",VLOOKUP(D110,Measures!$D$4:$J$252,7,FALSE)/1000000)</f>
        <v/>
      </c>
      <c r="K110" s="9"/>
      <c r="L110" s="9"/>
      <c r="M110" s="9"/>
      <c r="N110" s="9"/>
      <c r="O110" s="9"/>
      <c r="P110" s="9"/>
      <c r="Q110" s="9"/>
      <c r="R110" s="9"/>
      <c r="S110" s="9"/>
      <c r="T110" s="9"/>
      <c r="U110" s="9"/>
      <c r="V110" s="9"/>
      <c r="W110" s="9" t="str">
        <f t="shared" si="1"/>
        <v/>
      </c>
      <c r="X110" s="9"/>
      <c r="Y110" s="9"/>
      <c r="Z110" s="9"/>
      <c r="AA110" s="9"/>
      <c r="AB110" s="9"/>
    </row>
    <row r="111" spans="1:28" ht="43.5" x14ac:dyDescent="0.35">
      <c r="A111" s="21" t="s">
        <v>47</v>
      </c>
      <c r="B111" s="105" t="s">
        <v>373</v>
      </c>
      <c r="C111" s="105" t="s">
        <v>40</v>
      </c>
      <c r="D111" s="105" t="s">
        <v>588</v>
      </c>
      <c r="E111" s="105" t="s">
        <v>589</v>
      </c>
      <c r="F111" s="107" t="s">
        <v>590</v>
      </c>
      <c r="G111" s="14" t="s">
        <v>17</v>
      </c>
      <c r="H111" s="10"/>
      <c r="I111" s="10"/>
      <c r="J111" s="9" t="str">
        <f>IF(VLOOKUP(D111,Measures!$D$4:$J$252,7,FALSE)/1000000=0,"",VLOOKUP(D111,Measures!$D$4:$J$252,7,FALSE)/1000000)</f>
        <v/>
      </c>
      <c r="K111" s="9"/>
      <c r="L111" s="9"/>
      <c r="M111" s="9"/>
      <c r="N111" s="9"/>
      <c r="O111" s="9"/>
      <c r="P111" s="9"/>
      <c r="Q111" s="9"/>
      <c r="R111" s="9"/>
      <c r="S111" s="9"/>
      <c r="T111" s="9"/>
      <c r="U111" s="9"/>
      <c r="V111" s="9"/>
      <c r="W111" s="9" t="str">
        <f t="shared" si="1"/>
        <v/>
      </c>
      <c r="X111" s="9"/>
      <c r="Y111" s="9"/>
      <c r="Z111" s="9"/>
      <c r="AA111" s="9"/>
      <c r="AB111" s="9"/>
    </row>
    <row r="112" spans="1:28" ht="58" x14ac:dyDescent="0.35">
      <c r="A112" s="21" t="s">
        <v>47</v>
      </c>
      <c r="B112" s="105" t="s">
        <v>373</v>
      </c>
      <c r="C112" s="105" t="s">
        <v>40</v>
      </c>
      <c r="D112" s="105" t="s">
        <v>591</v>
      </c>
      <c r="E112" s="105" t="s">
        <v>592</v>
      </c>
      <c r="F112" s="107" t="s">
        <v>590</v>
      </c>
      <c r="G112" s="14" t="s">
        <v>17</v>
      </c>
      <c r="H112" s="10"/>
      <c r="I112" s="10"/>
      <c r="J112" s="9" t="str">
        <f>IF(VLOOKUP(D112,Measures!$D$4:$J$252,7,FALSE)/1000000=0,"",VLOOKUP(D112,Measures!$D$4:$J$252,7,FALSE)/1000000)</f>
        <v/>
      </c>
      <c r="K112" s="9"/>
      <c r="L112" s="9"/>
      <c r="M112" s="9"/>
      <c r="N112" s="9"/>
      <c r="O112" s="9"/>
      <c r="P112" s="9"/>
      <c r="Q112" s="9"/>
      <c r="R112" s="9"/>
      <c r="S112" s="9"/>
      <c r="T112" s="9"/>
      <c r="U112" s="9"/>
      <c r="V112" s="9"/>
      <c r="W112" s="9" t="str">
        <f t="shared" si="1"/>
        <v/>
      </c>
      <c r="X112" s="9"/>
      <c r="Y112" s="9"/>
      <c r="Z112" s="9"/>
      <c r="AA112" s="9"/>
      <c r="AB112" s="9"/>
    </row>
    <row r="113" spans="1:28" ht="43.5" x14ac:dyDescent="0.35">
      <c r="A113" s="21" t="s">
        <v>47</v>
      </c>
      <c r="B113" s="105" t="s">
        <v>373</v>
      </c>
      <c r="C113" s="105" t="s">
        <v>40</v>
      </c>
      <c r="D113" s="105" t="s">
        <v>594</v>
      </c>
      <c r="E113" s="105" t="s">
        <v>595</v>
      </c>
      <c r="F113" s="107" t="s">
        <v>590</v>
      </c>
      <c r="G113" s="14" t="s">
        <v>17</v>
      </c>
      <c r="H113" s="10"/>
      <c r="I113" s="10"/>
      <c r="J113" s="9" t="str">
        <f>IF(VLOOKUP(D113,Measures!$D$4:$J$252,7,FALSE)/1000000=0,"",VLOOKUP(D113,Measures!$D$4:$J$252,7,FALSE)/1000000)</f>
        <v/>
      </c>
      <c r="K113" s="9"/>
      <c r="L113" s="9"/>
      <c r="M113" s="9"/>
      <c r="N113" s="9"/>
      <c r="O113" s="9"/>
      <c r="P113" s="9"/>
      <c r="Q113" s="9"/>
      <c r="R113" s="9"/>
      <c r="S113" s="9"/>
      <c r="T113" s="9"/>
      <c r="U113" s="9"/>
      <c r="V113" s="9"/>
      <c r="W113" s="9" t="str">
        <f t="shared" si="1"/>
        <v/>
      </c>
      <c r="X113" s="9"/>
      <c r="Y113" s="9"/>
      <c r="Z113" s="9"/>
      <c r="AA113" s="9"/>
      <c r="AB113" s="9"/>
    </row>
    <row r="114" spans="1:28" ht="43.5" x14ac:dyDescent="0.35">
      <c r="A114" s="21" t="s">
        <v>47</v>
      </c>
      <c r="B114" s="105" t="s">
        <v>373</v>
      </c>
      <c r="C114" s="105" t="s">
        <v>40</v>
      </c>
      <c r="D114" s="105" t="s">
        <v>596</v>
      </c>
      <c r="E114" s="105" t="s">
        <v>597</v>
      </c>
      <c r="F114" s="107" t="s">
        <v>590</v>
      </c>
      <c r="G114" s="14" t="s">
        <v>17</v>
      </c>
      <c r="H114" s="10"/>
      <c r="I114" s="10"/>
      <c r="J114" s="9" t="str">
        <f>IF(VLOOKUP(D114,Measures!$D$4:$J$252,7,FALSE)/1000000=0,"",VLOOKUP(D114,Measures!$D$4:$J$252,7,FALSE)/1000000)</f>
        <v/>
      </c>
      <c r="K114" s="9"/>
      <c r="L114" s="9"/>
      <c r="M114" s="9"/>
      <c r="N114" s="9"/>
      <c r="O114" s="9"/>
      <c r="P114" s="9"/>
      <c r="Q114" s="9"/>
      <c r="R114" s="9"/>
      <c r="S114" s="9"/>
      <c r="T114" s="9"/>
      <c r="U114" s="9"/>
      <c r="V114" s="9"/>
      <c r="W114" s="9" t="str">
        <f t="shared" si="1"/>
        <v/>
      </c>
      <c r="X114" s="9"/>
      <c r="Y114" s="9"/>
      <c r="Z114" s="9"/>
      <c r="AA114" s="9"/>
      <c r="AB114" s="9"/>
    </row>
    <row r="115" spans="1:28" ht="58" x14ac:dyDescent="0.35">
      <c r="A115" s="21" t="s">
        <v>47</v>
      </c>
      <c r="B115" s="105" t="s">
        <v>373</v>
      </c>
      <c r="C115" s="105" t="s">
        <v>40</v>
      </c>
      <c r="D115" s="105" t="s">
        <v>599</v>
      </c>
      <c r="E115" s="105" t="s">
        <v>600</v>
      </c>
      <c r="F115" s="107" t="s">
        <v>590</v>
      </c>
      <c r="G115" s="14" t="s">
        <v>17</v>
      </c>
      <c r="H115" s="10"/>
      <c r="I115" s="10"/>
      <c r="J115" s="9" t="str">
        <f>IF(VLOOKUP(D115,Measures!$D$4:$J$252,7,FALSE)/1000000=0,"",VLOOKUP(D115,Measures!$D$4:$J$252,7,FALSE)/1000000)</f>
        <v/>
      </c>
      <c r="K115" s="9"/>
      <c r="L115" s="9"/>
      <c r="M115" s="9"/>
      <c r="N115" s="9"/>
      <c r="O115" s="9"/>
      <c r="P115" s="9"/>
      <c r="Q115" s="9"/>
      <c r="R115" s="9"/>
      <c r="S115" s="9"/>
      <c r="T115" s="9"/>
      <c r="U115" s="9"/>
      <c r="V115" s="9"/>
      <c r="W115" s="9" t="str">
        <f t="shared" si="1"/>
        <v/>
      </c>
      <c r="X115" s="9"/>
      <c r="Y115" s="9"/>
      <c r="Z115" s="9"/>
      <c r="AA115" s="9"/>
      <c r="AB115" s="9"/>
    </row>
    <row r="116" spans="1:28" x14ac:dyDescent="0.35">
      <c r="A116" s="21" t="s">
        <v>47</v>
      </c>
      <c r="B116" s="105" t="s">
        <v>373</v>
      </c>
      <c r="C116" s="105" t="s">
        <v>28</v>
      </c>
      <c r="D116" s="105" t="s">
        <v>602</v>
      </c>
      <c r="E116" s="105" t="s">
        <v>603</v>
      </c>
      <c r="F116" s="107" t="s">
        <v>27</v>
      </c>
      <c r="G116" s="14" t="s">
        <v>17</v>
      </c>
      <c r="H116" s="10"/>
      <c r="I116" s="10">
        <v>45657</v>
      </c>
      <c r="J116" s="9" t="str">
        <f>IF(VLOOKUP(D116,Measures!$D$4:$J$252,7,FALSE)/1000000=0,"",VLOOKUP(D116,Measures!$D$4:$J$252,7,FALSE)/1000000)</f>
        <v/>
      </c>
      <c r="K116" s="9"/>
      <c r="L116" s="9"/>
      <c r="M116" s="9"/>
      <c r="N116" s="9"/>
      <c r="O116" s="9"/>
      <c r="P116" s="9"/>
      <c r="Q116" s="9"/>
      <c r="R116" s="9"/>
      <c r="S116" s="9"/>
      <c r="T116" s="9"/>
      <c r="U116" s="9"/>
      <c r="V116" s="9"/>
      <c r="W116" s="9" t="str">
        <f t="shared" si="1"/>
        <v/>
      </c>
      <c r="X116" s="9"/>
      <c r="Y116" s="9"/>
      <c r="Z116" s="9"/>
      <c r="AA116" s="9"/>
      <c r="AB116" s="9"/>
    </row>
    <row r="117" spans="1:28" x14ac:dyDescent="0.35">
      <c r="A117" s="21" t="s">
        <v>47</v>
      </c>
      <c r="B117" s="105" t="s">
        <v>375</v>
      </c>
      <c r="C117" s="105" t="s">
        <v>28</v>
      </c>
      <c r="D117" s="105" t="s">
        <v>631</v>
      </c>
      <c r="E117" s="105" t="s">
        <v>632</v>
      </c>
      <c r="F117" s="107" t="s">
        <v>27</v>
      </c>
      <c r="G117" s="14" t="s">
        <v>30</v>
      </c>
      <c r="H117" s="10"/>
      <c r="I117" s="10"/>
      <c r="J117" s="9" t="str">
        <f>IF(VLOOKUP(D117,Measures!$D$4:$J$252,7,FALSE)/1000000=0,"",VLOOKUP(D117,Measures!$D$4:$J$252,7,FALSE)/1000000)</f>
        <v/>
      </c>
      <c r="K117" s="9"/>
      <c r="L117" s="9"/>
      <c r="M117" s="9"/>
      <c r="N117" s="9"/>
      <c r="O117" s="9"/>
      <c r="P117" s="9"/>
      <c r="Q117" s="9"/>
      <c r="R117" s="9"/>
      <c r="S117" s="9"/>
      <c r="T117" s="9"/>
      <c r="U117" s="9"/>
      <c r="V117" s="9"/>
      <c r="W117" s="9" t="str">
        <f t="shared" si="1"/>
        <v/>
      </c>
      <c r="X117" s="9"/>
      <c r="Y117" s="9"/>
      <c r="Z117" s="9"/>
      <c r="AA117" s="9"/>
      <c r="AB117" s="9"/>
    </row>
    <row r="118" spans="1:28" ht="43.5" x14ac:dyDescent="0.35">
      <c r="A118" s="21" t="s">
        <v>47</v>
      </c>
      <c r="B118" s="105" t="s">
        <v>375</v>
      </c>
      <c r="C118" s="105" t="s">
        <v>28</v>
      </c>
      <c r="D118" s="105" t="s">
        <v>633</v>
      </c>
      <c r="E118" s="105" t="s">
        <v>634</v>
      </c>
      <c r="F118" s="107" t="s">
        <v>27</v>
      </c>
      <c r="G118" s="14" t="s">
        <v>30</v>
      </c>
      <c r="H118" s="10"/>
      <c r="I118" s="10"/>
      <c r="J118" s="9" t="str">
        <f>IF(VLOOKUP(D118,Measures!$D$4:$J$252,7,FALSE)/1000000=0,"",VLOOKUP(D118,Measures!$D$4:$J$252,7,FALSE)/1000000)</f>
        <v/>
      </c>
      <c r="K118" s="9"/>
      <c r="L118" s="9"/>
      <c r="M118" s="9"/>
      <c r="N118" s="9"/>
      <c r="O118" s="9"/>
      <c r="P118" s="9"/>
      <c r="Q118" s="9"/>
      <c r="R118" s="9"/>
      <c r="S118" s="9"/>
      <c r="T118" s="9"/>
      <c r="U118" s="9"/>
      <c r="V118" s="9"/>
      <c r="W118" s="9" t="str">
        <f t="shared" si="1"/>
        <v/>
      </c>
      <c r="X118" s="9"/>
      <c r="Y118" s="9"/>
      <c r="Z118" s="9"/>
      <c r="AA118" s="9"/>
      <c r="AB118" s="9"/>
    </row>
    <row r="119" spans="1:28" ht="29" x14ac:dyDescent="0.35">
      <c r="A119" s="21" t="s">
        <v>47</v>
      </c>
      <c r="B119" s="115" t="s">
        <v>375</v>
      </c>
      <c r="C119" s="105" t="s">
        <v>28</v>
      </c>
      <c r="D119" s="105" t="s">
        <v>613</v>
      </c>
      <c r="E119" s="105" t="s">
        <v>621</v>
      </c>
      <c r="F119" s="107" t="s">
        <v>27</v>
      </c>
      <c r="G119" s="14" t="s">
        <v>17</v>
      </c>
      <c r="H119" s="10"/>
      <c r="I119" s="10">
        <v>46022</v>
      </c>
      <c r="J119" s="9" t="str">
        <f>IF(VLOOKUP(D119,Measures!$D$4:$J$252,7,FALSE)/1000000=0,"",VLOOKUP(D119,Measures!$D$4:$J$252,7,FALSE)/1000000)</f>
        <v/>
      </c>
      <c r="K119" s="9"/>
      <c r="L119" s="9"/>
      <c r="M119" s="9"/>
      <c r="N119" s="9"/>
      <c r="O119" s="9"/>
      <c r="P119" s="9"/>
      <c r="Q119" s="9"/>
      <c r="R119" s="9"/>
      <c r="S119" s="9"/>
      <c r="T119" s="9"/>
      <c r="U119" s="9"/>
      <c r="V119" s="9"/>
      <c r="W119" s="9" t="str">
        <f t="shared" si="1"/>
        <v/>
      </c>
      <c r="X119" s="9"/>
      <c r="Y119" s="9"/>
      <c r="Z119" s="9"/>
      <c r="AA119" s="9"/>
      <c r="AB119" s="9"/>
    </row>
    <row r="120" spans="1:28" ht="43.5" x14ac:dyDescent="0.35">
      <c r="A120" s="21" t="s">
        <v>47</v>
      </c>
      <c r="B120" s="105" t="s">
        <v>375</v>
      </c>
      <c r="C120" s="105" t="s">
        <v>40</v>
      </c>
      <c r="D120" s="105" t="s">
        <v>611</v>
      </c>
      <c r="E120" s="105" t="s">
        <v>612</v>
      </c>
      <c r="F120" s="107" t="s">
        <v>613</v>
      </c>
      <c r="G120" s="14" t="s">
        <v>17</v>
      </c>
      <c r="H120" s="10"/>
      <c r="I120" s="10">
        <v>46022</v>
      </c>
      <c r="J120" s="9" t="str">
        <f>IF(VLOOKUP(D120,Measures!$D$4:$J$252,7,FALSE)/1000000=0,"",VLOOKUP(D120,Measures!$D$4:$J$252,7,FALSE)/1000000)</f>
        <v/>
      </c>
      <c r="K120" s="9"/>
      <c r="L120" s="9"/>
      <c r="M120" s="9"/>
      <c r="N120" s="9"/>
      <c r="O120" s="9"/>
      <c r="P120" s="9"/>
      <c r="Q120" s="9"/>
      <c r="R120" s="9"/>
      <c r="S120" s="9"/>
      <c r="T120" s="9"/>
      <c r="U120" s="9"/>
      <c r="V120" s="9"/>
      <c r="W120" s="9" t="str">
        <f t="shared" si="1"/>
        <v/>
      </c>
      <c r="X120" s="9"/>
      <c r="Y120" s="9"/>
      <c r="Z120" s="9"/>
      <c r="AA120" s="9"/>
      <c r="AB120" s="9"/>
    </row>
    <row r="121" spans="1:28" ht="43.5" x14ac:dyDescent="0.35">
      <c r="A121" s="21" t="s">
        <v>41</v>
      </c>
      <c r="B121" s="105" t="s">
        <v>375</v>
      </c>
      <c r="C121" s="105" t="s">
        <v>40</v>
      </c>
      <c r="D121" s="105" t="s">
        <v>615</v>
      </c>
      <c r="E121" s="105" t="s">
        <v>616</v>
      </c>
      <c r="F121" s="107" t="s">
        <v>613</v>
      </c>
      <c r="G121" s="113" t="s">
        <v>17</v>
      </c>
      <c r="H121" s="10"/>
      <c r="I121" s="10">
        <v>46022</v>
      </c>
      <c r="J121" s="9">
        <f>IF(VLOOKUP(D121,Measures!$D$4:$J$252,7,FALSE)/1000000=0,"",VLOOKUP(D121,Measures!$D$4:$J$252,7,FALSE)/1000000)</f>
        <v>105.80941900000001</v>
      </c>
      <c r="K121" s="9"/>
      <c r="L121" s="9"/>
      <c r="M121" s="9"/>
      <c r="N121" s="9"/>
      <c r="O121" s="9"/>
      <c r="P121" s="9"/>
      <c r="Q121" s="9"/>
      <c r="R121" s="9"/>
      <c r="S121" s="9"/>
      <c r="T121" s="9"/>
      <c r="U121" s="9"/>
      <c r="V121" s="9"/>
      <c r="W121" s="9" t="str">
        <f t="shared" si="1"/>
        <v>See the documents Methodology of construction costs increase and Benchmark prices validation</v>
      </c>
      <c r="X121" s="112" t="s">
        <v>1689</v>
      </c>
      <c r="Y121" s="9"/>
      <c r="Z121" s="9"/>
      <c r="AA121" s="9"/>
      <c r="AB121" s="9"/>
    </row>
    <row r="122" spans="1:28" ht="43.5" x14ac:dyDescent="0.35">
      <c r="A122" s="21" t="s">
        <v>41</v>
      </c>
      <c r="B122" s="105" t="s">
        <v>375</v>
      </c>
      <c r="C122" s="105" t="s">
        <v>40</v>
      </c>
      <c r="D122" s="105" t="s">
        <v>617</v>
      </c>
      <c r="E122" s="105" t="s">
        <v>618</v>
      </c>
      <c r="F122" s="107" t="s">
        <v>613</v>
      </c>
      <c r="G122" s="14" t="s">
        <v>17</v>
      </c>
      <c r="H122" s="10"/>
      <c r="I122" s="10">
        <v>46022</v>
      </c>
      <c r="J122" s="9">
        <f>IF(VLOOKUP(D122,Measures!$D$4:$J$252,7,FALSE)/1000000=0,"",VLOOKUP(D122,Measures!$D$4:$J$252,7,FALSE)/1000000)</f>
        <v>62.146146000000002</v>
      </c>
      <c r="K122" s="9"/>
      <c r="L122" s="9"/>
      <c r="M122" s="9"/>
      <c r="N122" s="9"/>
      <c r="O122" s="9"/>
      <c r="P122" s="9"/>
      <c r="Q122" s="9"/>
      <c r="R122" s="9"/>
      <c r="S122" s="9"/>
      <c r="T122" s="9"/>
      <c r="U122" s="9"/>
      <c r="V122" s="9"/>
      <c r="W122" s="9" t="str">
        <f t="shared" si="1"/>
        <v>See the documents Methodology of construction costs increase and Benchmark prices validation</v>
      </c>
      <c r="X122" s="112" t="s">
        <v>1689</v>
      </c>
      <c r="Y122" s="9"/>
      <c r="Z122" s="9"/>
      <c r="AA122" s="9"/>
      <c r="AB122" s="9"/>
    </row>
    <row r="123" spans="1:28" ht="29" x14ac:dyDescent="0.35">
      <c r="A123" s="21" t="s">
        <v>47</v>
      </c>
      <c r="B123" s="105" t="s">
        <v>375</v>
      </c>
      <c r="C123" s="105" t="s">
        <v>40</v>
      </c>
      <c r="D123" s="105" t="s">
        <v>619</v>
      </c>
      <c r="E123" s="105" t="s">
        <v>620</v>
      </c>
      <c r="F123" s="107" t="s">
        <v>613</v>
      </c>
      <c r="G123" s="14" t="s">
        <v>17</v>
      </c>
      <c r="H123" s="10"/>
      <c r="I123" s="10">
        <v>46022</v>
      </c>
      <c r="J123" s="9" t="str">
        <f>IF(VLOOKUP(D123,Measures!$D$4:$J$252,7,FALSE)/1000000=0,"",VLOOKUP(D123,Measures!$D$4:$J$252,7,FALSE)/1000000)</f>
        <v/>
      </c>
      <c r="K123" s="9"/>
      <c r="L123" s="9"/>
      <c r="M123" s="9"/>
      <c r="N123" s="9"/>
      <c r="O123" s="9"/>
      <c r="P123" s="9"/>
      <c r="Q123" s="9"/>
      <c r="R123" s="9"/>
      <c r="S123" s="9"/>
      <c r="T123" s="9"/>
      <c r="U123" s="9"/>
      <c r="V123" s="9"/>
      <c r="W123" s="9" t="str">
        <f t="shared" si="1"/>
        <v/>
      </c>
      <c r="X123" s="9"/>
      <c r="Y123" s="9"/>
      <c r="Z123" s="9"/>
      <c r="AA123" s="9"/>
      <c r="AB123" s="9"/>
    </row>
    <row r="124" spans="1:28" x14ac:dyDescent="0.35">
      <c r="A124" s="21" t="s">
        <v>47</v>
      </c>
      <c r="B124" s="105" t="s">
        <v>375</v>
      </c>
      <c r="C124" s="105" t="s">
        <v>28</v>
      </c>
      <c r="D124" s="105" t="s">
        <v>624</v>
      </c>
      <c r="E124" s="105" t="s">
        <v>630</v>
      </c>
      <c r="F124" s="107" t="s">
        <v>27</v>
      </c>
      <c r="G124" s="14" t="s">
        <v>17</v>
      </c>
      <c r="H124" s="10"/>
      <c r="I124" s="10"/>
      <c r="J124" s="9" t="str">
        <f>IF(VLOOKUP(D124,Measures!$D$4:$J$252,7,FALSE)/1000000=0,"",VLOOKUP(D124,Measures!$D$4:$J$252,7,FALSE)/1000000)</f>
        <v/>
      </c>
      <c r="K124" s="9"/>
      <c r="L124" s="9"/>
      <c r="M124" s="9"/>
      <c r="N124" s="9"/>
      <c r="O124" s="9"/>
      <c r="P124" s="9"/>
      <c r="Q124" s="9"/>
      <c r="R124" s="9"/>
      <c r="S124" s="9"/>
      <c r="T124" s="9"/>
      <c r="U124" s="9"/>
      <c r="V124" s="9"/>
      <c r="W124" s="9" t="str">
        <f t="shared" si="1"/>
        <v/>
      </c>
      <c r="X124" s="9"/>
      <c r="Y124" s="9"/>
      <c r="Z124" s="9"/>
      <c r="AA124" s="9"/>
      <c r="AB124" s="9"/>
    </row>
    <row r="125" spans="1:28" ht="58" x14ac:dyDescent="0.35">
      <c r="A125" s="21" t="s">
        <v>47</v>
      </c>
      <c r="B125" s="105" t="s">
        <v>375</v>
      </c>
      <c r="C125" s="105" t="s">
        <v>40</v>
      </c>
      <c r="D125" s="105" t="s">
        <v>622</v>
      </c>
      <c r="E125" s="105" t="s">
        <v>623</v>
      </c>
      <c r="F125" s="107" t="s">
        <v>624</v>
      </c>
      <c r="G125" s="14" t="s">
        <v>17</v>
      </c>
      <c r="H125" s="10"/>
      <c r="I125" s="10">
        <v>46022</v>
      </c>
      <c r="J125" s="9" t="str">
        <f>IF(VLOOKUP(D125,Measures!$D$4:$J$252,7,FALSE)/1000000=0,"",VLOOKUP(D125,Measures!$D$4:$J$252,7,FALSE)/1000000)</f>
        <v/>
      </c>
      <c r="K125" s="9"/>
      <c r="L125" s="9"/>
      <c r="M125" s="9"/>
      <c r="N125" s="9"/>
      <c r="O125" s="9"/>
      <c r="P125" s="9"/>
      <c r="Q125" s="9"/>
      <c r="R125" s="9"/>
      <c r="S125" s="9"/>
      <c r="T125" s="9"/>
      <c r="U125" s="9"/>
      <c r="V125" s="9"/>
      <c r="W125" s="9" t="str">
        <f t="shared" si="1"/>
        <v/>
      </c>
      <c r="X125" s="9"/>
      <c r="Y125" s="9"/>
      <c r="Z125" s="9"/>
      <c r="AA125" s="9"/>
      <c r="AB125" s="9"/>
    </row>
    <row r="126" spans="1:28" ht="29" x14ac:dyDescent="0.35">
      <c r="A126" s="21" t="s">
        <v>47</v>
      </c>
      <c r="B126" s="105" t="s">
        <v>375</v>
      </c>
      <c r="C126" s="105" t="s">
        <v>40</v>
      </c>
      <c r="D126" s="105" t="s">
        <v>626</v>
      </c>
      <c r="E126" s="105" t="s">
        <v>627</v>
      </c>
      <c r="F126" s="107" t="s">
        <v>624</v>
      </c>
      <c r="G126" s="14" t="s">
        <v>17</v>
      </c>
      <c r="H126" s="10"/>
      <c r="I126" s="10"/>
      <c r="J126" s="9" t="str">
        <f>IF(VLOOKUP(D126,Measures!$D$4:$J$252,7,FALSE)/1000000=0,"",VLOOKUP(D126,Measures!$D$4:$J$252,7,FALSE)/1000000)</f>
        <v/>
      </c>
      <c r="K126" s="9"/>
      <c r="L126" s="9"/>
      <c r="M126" s="9"/>
      <c r="N126" s="9"/>
      <c r="O126" s="9"/>
      <c r="P126" s="9"/>
      <c r="Q126" s="9"/>
      <c r="R126" s="9"/>
      <c r="S126" s="9"/>
      <c r="T126" s="9"/>
      <c r="U126" s="9"/>
      <c r="V126" s="9"/>
      <c r="W126" s="9" t="str">
        <f t="shared" si="1"/>
        <v/>
      </c>
      <c r="X126" s="9"/>
      <c r="Y126" s="9"/>
      <c r="Z126" s="9"/>
      <c r="AA126" s="9"/>
      <c r="AB126" s="9"/>
    </row>
    <row r="127" spans="1:28" ht="29" x14ac:dyDescent="0.35">
      <c r="A127" s="21" t="s">
        <v>47</v>
      </c>
      <c r="B127" s="105" t="s">
        <v>375</v>
      </c>
      <c r="C127" s="105" t="s">
        <v>40</v>
      </c>
      <c r="D127" s="105" t="s">
        <v>628</v>
      </c>
      <c r="E127" s="105" t="s">
        <v>629</v>
      </c>
      <c r="F127" s="107" t="s">
        <v>624</v>
      </c>
      <c r="G127" s="14" t="s">
        <v>17</v>
      </c>
      <c r="H127" s="10"/>
      <c r="I127" s="10"/>
      <c r="J127" s="9" t="str">
        <f>IF(VLOOKUP(D127,Measures!$D$4:$J$252,7,FALSE)/1000000=0,"",VLOOKUP(D127,Measures!$D$4:$J$252,7,FALSE)/1000000)</f>
        <v/>
      </c>
      <c r="K127" s="9"/>
      <c r="L127" s="9"/>
      <c r="M127" s="9"/>
      <c r="N127" s="9"/>
      <c r="O127" s="9"/>
      <c r="P127" s="9"/>
      <c r="Q127" s="9"/>
      <c r="R127" s="9"/>
      <c r="S127" s="9"/>
      <c r="T127" s="9"/>
      <c r="U127" s="9"/>
      <c r="V127" s="9"/>
      <c r="W127" s="9" t="str">
        <f t="shared" si="1"/>
        <v/>
      </c>
      <c r="X127" s="9"/>
      <c r="Y127" s="9"/>
      <c r="Z127" s="9"/>
      <c r="AA127" s="9"/>
      <c r="AB127" s="9"/>
    </row>
    <row r="128" spans="1:28" ht="29" x14ac:dyDescent="0.35">
      <c r="A128" s="21" t="s">
        <v>47</v>
      </c>
      <c r="B128" s="105" t="s">
        <v>377</v>
      </c>
      <c r="C128" s="105" t="s">
        <v>28</v>
      </c>
      <c r="D128" s="105" t="s">
        <v>689</v>
      </c>
      <c r="E128" s="105" t="s">
        <v>690</v>
      </c>
      <c r="F128" s="107" t="s">
        <v>27</v>
      </c>
      <c r="G128" s="14" t="s">
        <v>30</v>
      </c>
      <c r="H128" s="10"/>
      <c r="I128" s="10"/>
      <c r="J128" s="9" t="str">
        <f>IF(VLOOKUP(D128,Measures!$D$4:$J$252,7,FALSE)/1000000=0,"",VLOOKUP(D128,Measures!$D$4:$J$252,7,FALSE)/1000000)</f>
        <v/>
      </c>
      <c r="K128" s="9"/>
      <c r="L128" s="9"/>
      <c r="M128" s="9"/>
      <c r="N128" s="9"/>
      <c r="O128" s="9"/>
      <c r="P128" s="9"/>
      <c r="Q128" s="9"/>
      <c r="R128" s="9"/>
      <c r="S128" s="9"/>
      <c r="T128" s="9"/>
      <c r="U128" s="9"/>
      <c r="V128" s="9"/>
      <c r="W128" s="9" t="str">
        <f t="shared" si="1"/>
        <v/>
      </c>
      <c r="X128" s="9"/>
      <c r="Y128" s="9"/>
      <c r="Z128" s="9"/>
      <c r="AA128" s="9"/>
      <c r="AB128" s="9"/>
    </row>
    <row r="129" spans="1:28" ht="29" x14ac:dyDescent="0.35">
      <c r="A129" s="21" t="s">
        <v>47</v>
      </c>
      <c r="B129" s="105" t="s">
        <v>377</v>
      </c>
      <c r="C129" s="105" t="s">
        <v>28</v>
      </c>
      <c r="D129" s="105" t="s">
        <v>691</v>
      </c>
      <c r="E129" s="105" t="s">
        <v>692</v>
      </c>
      <c r="F129" s="107" t="s">
        <v>27</v>
      </c>
      <c r="G129" s="14" t="s">
        <v>30</v>
      </c>
      <c r="H129" s="10"/>
      <c r="I129" s="10"/>
      <c r="J129" s="9" t="str">
        <f>IF(VLOOKUP(D129,Measures!$D$4:$J$252,7,FALSE)/1000000=0,"",VLOOKUP(D129,Measures!$D$4:$J$252,7,FALSE)/1000000)</f>
        <v/>
      </c>
      <c r="K129" s="9"/>
      <c r="L129" s="9"/>
      <c r="M129" s="9"/>
      <c r="N129" s="9"/>
      <c r="O129" s="9"/>
      <c r="P129" s="9"/>
      <c r="Q129" s="9"/>
      <c r="R129" s="9"/>
      <c r="S129" s="9"/>
      <c r="T129" s="9"/>
      <c r="U129" s="9"/>
      <c r="V129" s="9"/>
      <c r="W129" s="9" t="str">
        <f t="shared" si="1"/>
        <v/>
      </c>
      <c r="X129" s="9"/>
      <c r="Y129" s="9"/>
      <c r="Z129" s="9"/>
      <c r="AA129" s="9"/>
      <c r="AB129" s="9"/>
    </row>
    <row r="130" spans="1:28" ht="29" x14ac:dyDescent="0.35">
      <c r="A130" s="21" t="s">
        <v>47</v>
      </c>
      <c r="B130" s="105" t="s">
        <v>377</v>
      </c>
      <c r="C130" s="105" t="s">
        <v>28</v>
      </c>
      <c r="D130" s="105" t="s">
        <v>693</v>
      </c>
      <c r="E130" s="105" t="s">
        <v>694</v>
      </c>
      <c r="F130" s="107" t="s">
        <v>27</v>
      </c>
      <c r="G130" s="14" t="s">
        <v>30</v>
      </c>
      <c r="H130" s="10"/>
      <c r="I130" s="10"/>
      <c r="J130" s="9" t="str">
        <f>IF(VLOOKUP(D130,Measures!$D$4:$J$252,7,FALSE)/1000000=0,"",VLOOKUP(D130,Measures!$D$4:$J$252,7,FALSE)/1000000)</f>
        <v/>
      </c>
      <c r="K130" s="9"/>
      <c r="L130" s="9"/>
      <c r="M130" s="9"/>
      <c r="N130" s="9"/>
      <c r="O130" s="9"/>
      <c r="P130" s="9"/>
      <c r="Q130" s="9"/>
      <c r="R130" s="9"/>
      <c r="S130" s="9"/>
      <c r="T130" s="9"/>
      <c r="U130" s="9"/>
      <c r="V130" s="9"/>
      <c r="W130" s="9" t="str">
        <f t="shared" si="1"/>
        <v/>
      </c>
      <c r="X130" s="9"/>
      <c r="Y130" s="9"/>
      <c r="Z130" s="9"/>
      <c r="AA130" s="9"/>
      <c r="AB130" s="9"/>
    </row>
    <row r="131" spans="1:28" ht="43.5" x14ac:dyDescent="0.35">
      <c r="A131" s="21" t="s">
        <v>47</v>
      </c>
      <c r="B131" s="105" t="s">
        <v>377</v>
      </c>
      <c r="C131" s="105" t="s">
        <v>28</v>
      </c>
      <c r="D131" s="105" t="s">
        <v>637</v>
      </c>
      <c r="E131" s="105" t="s">
        <v>648</v>
      </c>
      <c r="F131" s="107" t="s">
        <v>27</v>
      </c>
      <c r="G131" s="14" t="s">
        <v>17</v>
      </c>
      <c r="H131" s="10"/>
      <c r="I131" s="10"/>
      <c r="J131" s="9" t="str">
        <f>IF(VLOOKUP(D131,Measures!$D$4:$J$252,7,FALSE)/1000000=0,"",VLOOKUP(D131,Measures!$D$4:$J$252,7,FALSE)/1000000)</f>
        <v/>
      </c>
      <c r="K131" s="9"/>
      <c r="L131" s="9"/>
      <c r="M131" s="9"/>
      <c r="N131" s="9"/>
      <c r="O131" s="9"/>
      <c r="P131" s="9"/>
      <c r="Q131" s="9"/>
      <c r="R131" s="9"/>
      <c r="S131" s="9"/>
      <c r="T131" s="9"/>
      <c r="U131" s="9"/>
      <c r="V131" s="9"/>
      <c r="W131" s="9" t="str">
        <f t="shared" si="1"/>
        <v/>
      </c>
      <c r="X131" s="9"/>
      <c r="Y131" s="9"/>
      <c r="Z131" s="9"/>
      <c r="AA131" s="9"/>
      <c r="AB131" s="9"/>
    </row>
    <row r="132" spans="1:28" ht="58" x14ac:dyDescent="0.35">
      <c r="A132" s="21" t="s">
        <v>47</v>
      </c>
      <c r="B132" s="105" t="s">
        <v>377</v>
      </c>
      <c r="C132" s="105" t="s">
        <v>40</v>
      </c>
      <c r="D132" s="105" t="s">
        <v>635</v>
      </c>
      <c r="E132" s="105" t="s">
        <v>636</v>
      </c>
      <c r="F132" s="107" t="s">
        <v>637</v>
      </c>
      <c r="G132" s="14" t="s">
        <v>17</v>
      </c>
      <c r="H132" s="10"/>
      <c r="I132" s="10"/>
      <c r="J132" s="9" t="str">
        <f>IF(VLOOKUP(D132,Measures!$D$4:$J$252,7,FALSE)/1000000=0,"",VLOOKUP(D132,Measures!$D$4:$J$252,7,FALSE)/1000000)</f>
        <v/>
      </c>
      <c r="K132" s="9"/>
      <c r="L132" s="9"/>
      <c r="M132" s="9"/>
      <c r="N132" s="9"/>
      <c r="O132" s="9"/>
      <c r="P132" s="9"/>
      <c r="Q132" s="9"/>
      <c r="R132" s="9"/>
      <c r="S132" s="9"/>
      <c r="T132" s="9"/>
      <c r="U132" s="9"/>
      <c r="V132" s="9"/>
      <c r="W132" s="9" t="str">
        <f t="shared" si="1"/>
        <v/>
      </c>
      <c r="X132" s="9"/>
      <c r="Y132" s="9"/>
      <c r="Z132" s="9"/>
      <c r="AA132" s="9"/>
      <c r="AB132" s="9"/>
    </row>
    <row r="133" spans="1:28" ht="43.5" x14ac:dyDescent="0.35">
      <c r="A133" s="21" t="s">
        <v>47</v>
      </c>
      <c r="B133" s="105" t="s">
        <v>377</v>
      </c>
      <c r="C133" s="105" t="s">
        <v>40</v>
      </c>
      <c r="D133" s="105" t="s">
        <v>638</v>
      </c>
      <c r="E133" s="105" t="s">
        <v>639</v>
      </c>
      <c r="F133" s="107" t="s">
        <v>637</v>
      </c>
      <c r="G133" s="14" t="s">
        <v>17</v>
      </c>
      <c r="H133" s="10"/>
      <c r="I133" s="10"/>
      <c r="J133" s="9" t="str">
        <f>IF(VLOOKUP(D133,Measures!$D$4:$J$252,7,FALSE)/1000000=0,"",VLOOKUP(D133,Measures!$D$4:$J$252,7,FALSE)/1000000)</f>
        <v/>
      </c>
      <c r="K133" s="9"/>
      <c r="L133" s="9"/>
      <c r="M133" s="9"/>
      <c r="N133" s="9"/>
      <c r="O133" s="9"/>
      <c r="P133" s="9"/>
      <c r="Q133" s="9"/>
      <c r="R133" s="9"/>
      <c r="S133" s="9"/>
      <c r="T133" s="9"/>
      <c r="U133" s="9"/>
      <c r="V133" s="9"/>
      <c r="W133" s="9" t="str">
        <f t="shared" si="1"/>
        <v/>
      </c>
      <c r="X133" s="9"/>
      <c r="Y133" s="9"/>
      <c r="Z133" s="9"/>
      <c r="AA133" s="9"/>
      <c r="AB133" s="9"/>
    </row>
    <row r="134" spans="1:28" ht="58" x14ac:dyDescent="0.35">
      <c r="A134" s="21" t="s">
        <v>47</v>
      </c>
      <c r="B134" s="105" t="s">
        <v>377</v>
      </c>
      <c r="C134" s="105" t="s">
        <v>40</v>
      </c>
      <c r="D134" s="105" t="s">
        <v>640</v>
      </c>
      <c r="E134" s="105" t="s">
        <v>641</v>
      </c>
      <c r="F134" s="107" t="s">
        <v>637</v>
      </c>
      <c r="G134" s="14" t="s">
        <v>17</v>
      </c>
      <c r="H134" s="10"/>
      <c r="I134" s="10"/>
      <c r="J134" s="9" t="str">
        <f>IF(VLOOKUP(D134,Measures!$D$4:$J$252,7,FALSE)/1000000=0,"",VLOOKUP(D134,Measures!$D$4:$J$252,7,FALSE)/1000000)</f>
        <v/>
      </c>
      <c r="K134" s="9"/>
      <c r="L134" s="9"/>
      <c r="M134" s="9"/>
      <c r="N134" s="9"/>
      <c r="O134" s="9"/>
      <c r="P134" s="9"/>
      <c r="Q134" s="9"/>
      <c r="R134" s="9"/>
      <c r="S134" s="9"/>
      <c r="T134" s="9"/>
      <c r="U134" s="9"/>
      <c r="V134" s="9"/>
      <c r="W134" s="9" t="str">
        <f t="shared" si="1"/>
        <v/>
      </c>
      <c r="X134" s="9"/>
      <c r="Y134" s="9"/>
      <c r="Z134" s="9"/>
      <c r="AA134" s="9"/>
      <c r="AB134" s="9"/>
    </row>
    <row r="135" spans="1:28" ht="72.5" x14ac:dyDescent="0.35">
      <c r="A135" s="21" t="s">
        <v>47</v>
      </c>
      <c r="B135" s="105" t="s">
        <v>377</v>
      </c>
      <c r="C135" s="105" t="s">
        <v>40</v>
      </c>
      <c r="D135" s="105" t="s">
        <v>642</v>
      </c>
      <c r="E135" s="105" t="s">
        <v>643</v>
      </c>
      <c r="F135" s="107" t="s">
        <v>637</v>
      </c>
      <c r="G135" s="14" t="s">
        <v>17</v>
      </c>
      <c r="H135" s="10"/>
      <c r="I135" s="10"/>
      <c r="J135" s="9" t="str">
        <f>IF(VLOOKUP(D135,Measures!$D$4:$J$252,7,FALSE)/1000000=0,"",VLOOKUP(D135,Measures!$D$4:$J$252,7,FALSE)/1000000)</f>
        <v/>
      </c>
      <c r="K135" s="9"/>
      <c r="L135" s="9"/>
      <c r="M135" s="9"/>
      <c r="N135" s="9"/>
      <c r="O135" s="9"/>
      <c r="P135" s="9"/>
      <c r="Q135" s="9"/>
      <c r="R135" s="9"/>
      <c r="S135" s="9"/>
      <c r="T135" s="9"/>
      <c r="U135" s="9"/>
      <c r="V135" s="9"/>
      <c r="W135" s="9" t="str">
        <f t="shared" ref="W135:W198" si="2">IF(ISNUMBER(J135),"See the documents Methodology of construction costs increase and Benchmark prices validation","")</f>
        <v/>
      </c>
      <c r="X135" s="9"/>
      <c r="Y135" s="9"/>
      <c r="Z135" s="9"/>
      <c r="AA135" s="9"/>
      <c r="AB135" s="9"/>
    </row>
    <row r="136" spans="1:28" ht="72.5" x14ac:dyDescent="0.35">
      <c r="A136" s="21" t="s">
        <v>41</v>
      </c>
      <c r="B136" s="105" t="s">
        <v>377</v>
      </c>
      <c r="C136" s="105" t="s">
        <v>40</v>
      </c>
      <c r="D136" s="105" t="s">
        <v>644</v>
      </c>
      <c r="E136" s="105" t="s">
        <v>645</v>
      </c>
      <c r="F136" s="107" t="s">
        <v>637</v>
      </c>
      <c r="G136" s="14" t="s">
        <v>17</v>
      </c>
      <c r="H136" s="10"/>
      <c r="I136" s="10"/>
      <c r="J136" s="9">
        <f>IF(VLOOKUP(D136,Measures!$D$4:$J$252,7,FALSE)/1000000=0,"",VLOOKUP(D136,Measures!$D$4:$J$252,7,FALSE)/1000000)</f>
        <v>3.4435280000000001</v>
      </c>
      <c r="K136" s="9"/>
      <c r="L136" s="9"/>
      <c r="M136" s="9"/>
      <c r="N136" s="9"/>
      <c r="O136" s="9"/>
      <c r="P136" s="9"/>
      <c r="Q136" s="9"/>
      <c r="R136" s="9"/>
      <c r="S136" s="9"/>
      <c r="T136" s="9"/>
      <c r="U136" s="9"/>
      <c r="V136" s="9"/>
      <c r="W136" s="9" t="str">
        <f t="shared" si="2"/>
        <v>See the documents Methodology of construction costs increase and Benchmark prices validation</v>
      </c>
      <c r="X136" s="9"/>
      <c r="Y136" s="9"/>
      <c r="Z136" s="9"/>
      <c r="AA136" s="9"/>
      <c r="AB136" s="9"/>
    </row>
    <row r="137" spans="1:28" ht="58" x14ac:dyDescent="0.35">
      <c r="A137" s="21" t="s">
        <v>47</v>
      </c>
      <c r="B137" s="105" t="s">
        <v>377</v>
      </c>
      <c r="C137" s="105" t="s">
        <v>40</v>
      </c>
      <c r="D137" s="105" t="s">
        <v>646</v>
      </c>
      <c r="E137" s="105" t="s">
        <v>647</v>
      </c>
      <c r="F137" s="107" t="s">
        <v>637</v>
      </c>
      <c r="G137" s="14" t="s">
        <v>17</v>
      </c>
      <c r="H137" s="10"/>
      <c r="I137" s="10"/>
      <c r="J137" s="9" t="str">
        <f>IF(VLOOKUP(D137,Measures!$D$4:$J$252,7,FALSE)/1000000=0,"",VLOOKUP(D137,Measures!$D$4:$J$252,7,FALSE)/1000000)</f>
        <v/>
      </c>
      <c r="K137" s="9"/>
      <c r="L137" s="9"/>
      <c r="M137" s="9"/>
      <c r="N137" s="9"/>
      <c r="O137" s="9"/>
      <c r="P137" s="9"/>
      <c r="Q137" s="9"/>
      <c r="R137" s="9"/>
      <c r="S137" s="9"/>
      <c r="T137" s="9"/>
      <c r="U137" s="9"/>
      <c r="V137" s="9"/>
      <c r="W137" s="9" t="str">
        <f t="shared" si="2"/>
        <v/>
      </c>
      <c r="X137" s="9"/>
      <c r="Y137" s="9"/>
      <c r="Z137" s="9"/>
      <c r="AA137" s="9"/>
      <c r="AB137" s="9"/>
    </row>
    <row r="138" spans="1:28" ht="29" x14ac:dyDescent="0.35">
      <c r="A138" s="21" t="s">
        <v>47</v>
      </c>
      <c r="B138" s="105" t="s">
        <v>377</v>
      </c>
      <c r="C138" s="105" t="s">
        <v>28</v>
      </c>
      <c r="D138" s="105" t="s">
        <v>651</v>
      </c>
      <c r="E138" s="105" t="s">
        <v>665</v>
      </c>
      <c r="F138" s="107" t="s">
        <v>27</v>
      </c>
      <c r="G138" s="14" t="s">
        <v>17</v>
      </c>
      <c r="H138" s="10"/>
      <c r="I138" s="10"/>
      <c r="J138" s="9" t="str">
        <f>IF(VLOOKUP(D138,Measures!$D$4:$J$252,7,FALSE)/1000000=0,"",VLOOKUP(D138,Measures!$D$4:$J$252,7,FALSE)/1000000)</f>
        <v/>
      </c>
      <c r="K138" s="9"/>
      <c r="L138" s="9"/>
      <c r="M138" s="9"/>
      <c r="N138" s="9"/>
      <c r="O138" s="9"/>
      <c r="P138" s="9"/>
      <c r="Q138" s="9"/>
      <c r="R138" s="9"/>
      <c r="S138" s="9"/>
      <c r="T138" s="9"/>
      <c r="U138" s="9"/>
      <c r="V138" s="9"/>
      <c r="W138" s="9" t="str">
        <f t="shared" si="2"/>
        <v/>
      </c>
      <c r="X138" s="9"/>
      <c r="Y138" s="9"/>
      <c r="Z138" s="9"/>
      <c r="AA138" s="9"/>
      <c r="AB138" s="9"/>
    </row>
    <row r="139" spans="1:28" ht="72.5" x14ac:dyDescent="0.35">
      <c r="A139" s="21" t="s">
        <v>47</v>
      </c>
      <c r="B139" s="105" t="s">
        <v>377</v>
      </c>
      <c r="C139" s="105" t="s">
        <v>40</v>
      </c>
      <c r="D139" s="105" t="s">
        <v>649</v>
      </c>
      <c r="E139" s="105" t="s">
        <v>650</v>
      </c>
      <c r="F139" s="107" t="s">
        <v>651</v>
      </c>
      <c r="G139" s="14" t="s">
        <v>17</v>
      </c>
      <c r="H139" s="10"/>
      <c r="I139" s="10"/>
      <c r="J139" s="9" t="str">
        <f>IF(VLOOKUP(D139,Measures!$D$4:$J$252,7,FALSE)/1000000=0,"",VLOOKUP(D139,Measures!$D$4:$J$252,7,FALSE)/1000000)</f>
        <v/>
      </c>
      <c r="K139" s="9"/>
      <c r="L139" s="9"/>
      <c r="M139" s="9"/>
      <c r="N139" s="9"/>
      <c r="O139" s="9"/>
      <c r="P139" s="9"/>
      <c r="Q139" s="9"/>
      <c r="R139" s="9"/>
      <c r="S139" s="9"/>
      <c r="T139" s="9"/>
      <c r="U139" s="9"/>
      <c r="V139" s="9"/>
      <c r="W139" s="9" t="str">
        <f t="shared" si="2"/>
        <v/>
      </c>
      <c r="X139" s="9"/>
      <c r="Y139" s="9"/>
      <c r="Z139" s="9"/>
      <c r="AA139" s="9"/>
      <c r="AB139" s="9"/>
    </row>
    <row r="140" spans="1:28" ht="58" x14ac:dyDescent="0.35">
      <c r="A140" s="21" t="s">
        <v>47</v>
      </c>
      <c r="B140" s="105" t="s">
        <v>377</v>
      </c>
      <c r="C140" s="105" t="s">
        <v>40</v>
      </c>
      <c r="D140" s="105" t="s">
        <v>652</v>
      </c>
      <c r="E140" s="105" t="s">
        <v>653</v>
      </c>
      <c r="F140" s="107" t="s">
        <v>651</v>
      </c>
      <c r="G140" s="14" t="s">
        <v>17</v>
      </c>
      <c r="H140" s="10"/>
      <c r="I140" s="10"/>
      <c r="J140" s="9" t="str">
        <f>IF(VLOOKUP(D140,Measures!$D$4:$J$252,7,FALSE)/1000000=0,"",VLOOKUP(D140,Measures!$D$4:$J$252,7,FALSE)/1000000)</f>
        <v/>
      </c>
      <c r="K140" s="9"/>
      <c r="L140" s="9"/>
      <c r="M140" s="9"/>
      <c r="N140" s="9"/>
      <c r="O140" s="9"/>
      <c r="P140" s="9"/>
      <c r="Q140" s="9"/>
      <c r="R140" s="9"/>
      <c r="S140" s="9"/>
      <c r="T140" s="9"/>
      <c r="U140" s="9"/>
      <c r="V140" s="9"/>
      <c r="W140" s="9" t="str">
        <f t="shared" si="2"/>
        <v/>
      </c>
      <c r="X140" s="9"/>
      <c r="Y140" s="9"/>
      <c r="Z140" s="9"/>
      <c r="AA140" s="9"/>
      <c r="AB140" s="9"/>
    </row>
    <row r="141" spans="1:28" ht="58" x14ac:dyDescent="0.35">
      <c r="A141" s="21" t="s">
        <v>47</v>
      </c>
      <c r="B141" s="105" t="s">
        <v>377</v>
      </c>
      <c r="C141" s="105" t="s">
        <v>40</v>
      </c>
      <c r="D141" s="105" t="s">
        <v>654</v>
      </c>
      <c r="E141" s="105" t="s">
        <v>655</v>
      </c>
      <c r="F141" s="107" t="s">
        <v>651</v>
      </c>
      <c r="G141" s="14" t="s">
        <v>17</v>
      </c>
      <c r="H141" s="10"/>
      <c r="I141" s="10"/>
      <c r="J141" s="9" t="str">
        <f>IF(VLOOKUP(D141,Measures!$D$4:$J$252,7,FALSE)/1000000=0,"",VLOOKUP(D141,Measures!$D$4:$J$252,7,FALSE)/1000000)</f>
        <v/>
      </c>
      <c r="K141" s="9"/>
      <c r="L141" s="9"/>
      <c r="M141" s="9"/>
      <c r="N141" s="9"/>
      <c r="O141" s="9"/>
      <c r="P141" s="9"/>
      <c r="Q141" s="9"/>
      <c r="R141" s="9"/>
      <c r="S141" s="9"/>
      <c r="T141" s="9"/>
      <c r="U141" s="9"/>
      <c r="V141" s="9"/>
      <c r="W141" s="9" t="str">
        <f t="shared" si="2"/>
        <v/>
      </c>
      <c r="X141" s="9"/>
      <c r="Y141" s="9"/>
      <c r="Z141" s="9"/>
      <c r="AA141" s="9"/>
      <c r="AB141" s="9"/>
    </row>
    <row r="142" spans="1:28" ht="58" x14ac:dyDescent="0.35">
      <c r="A142" s="21" t="s">
        <v>47</v>
      </c>
      <c r="B142" s="105" t="s">
        <v>377</v>
      </c>
      <c r="C142" s="105" t="s">
        <v>40</v>
      </c>
      <c r="D142" s="105" t="s">
        <v>657</v>
      </c>
      <c r="E142" s="105" t="s">
        <v>658</v>
      </c>
      <c r="F142" s="107" t="s">
        <v>651</v>
      </c>
      <c r="G142" s="14" t="s">
        <v>17</v>
      </c>
      <c r="H142" s="10"/>
      <c r="I142" s="10"/>
      <c r="J142" s="9" t="str">
        <f>IF(VLOOKUP(D142,Measures!$D$4:$J$252,7,FALSE)/1000000=0,"",VLOOKUP(D142,Measures!$D$4:$J$252,7,FALSE)/1000000)</f>
        <v/>
      </c>
      <c r="K142" s="9"/>
      <c r="L142" s="9"/>
      <c r="M142" s="9"/>
      <c r="N142" s="9"/>
      <c r="O142" s="9"/>
      <c r="P142" s="9"/>
      <c r="Q142" s="9"/>
      <c r="R142" s="9"/>
      <c r="S142" s="9"/>
      <c r="T142" s="9"/>
      <c r="U142" s="9"/>
      <c r="V142" s="9"/>
      <c r="W142" s="9" t="str">
        <f t="shared" si="2"/>
        <v/>
      </c>
      <c r="X142" s="9"/>
      <c r="Y142" s="9"/>
      <c r="Z142" s="9"/>
      <c r="AA142" s="9"/>
      <c r="AB142" s="9"/>
    </row>
    <row r="143" spans="1:28" ht="43.5" x14ac:dyDescent="0.35">
      <c r="A143" s="21" t="s">
        <v>47</v>
      </c>
      <c r="B143" s="105" t="s">
        <v>377</v>
      </c>
      <c r="C143" s="105" t="s">
        <v>40</v>
      </c>
      <c r="D143" s="105" t="s">
        <v>659</v>
      </c>
      <c r="E143" s="105" t="s">
        <v>660</v>
      </c>
      <c r="F143" s="107" t="s">
        <v>651</v>
      </c>
      <c r="G143" s="14" t="s">
        <v>17</v>
      </c>
      <c r="H143" s="10"/>
      <c r="I143" s="10"/>
      <c r="J143" s="9" t="str">
        <f>IF(VLOOKUP(D143,Measures!$D$4:$J$252,7,FALSE)/1000000=0,"",VLOOKUP(D143,Measures!$D$4:$J$252,7,FALSE)/1000000)</f>
        <v/>
      </c>
      <c r="K143" s="9"/>
      <c r="L143" s="9"/>
      <c r="M143" s="9"/>
      <c r="N143" s="9"/>
      <c r="O143" s="9"/>
      <c r="P143" s="9"/>
      <c r="Q143" s="9"/>
      <c r="R143" s="9"/>
      <c r="S143" s="9"/>
      <c r="T143" s="9"/>
      <c r="U143" s="9"/>
      <c r="V143" s="9"/>
      <c r="W143" s="9" t="str">
        <f t="shared" si="2"/>
        <v/>
      </c>
      <c r="X143" s="9"/>
      <c r="Y143" s="9"/>
      <c r="Z143" s="9"/>
      <c r="AA143" s="9"/>
      <c r="AB143" s="9"/>
    </row>
    <row r="144" spans="1:28" ht="58" x14ac:dyDescent="0.35">
      <c r="A144" s="21" t="s">
        <v>47</v>
      </c>
      <c r="B144" s="105" t="s">
        <v>377</v>
      </c>
      <c r="C144" s="105" t="s">
        <v>40</v>
      </c>
      <c r="D144" s="105" t="s">
        <v>661</v>
      </c>
      <c r="E144" s="105" t="s">
        <v>662</v>
      </c>
      <c r="F144" s="107" t="s">
        <v>651</v>
      </c>
      <c r="G144" s="14" t="s">
        <v>17</v>
      </c>
      <c r="H144" s="10"/>
      <c r="I144" s="10"/>
      <c r="J144" s="9" t="str">
        <f>IF(VLOOKUP(D144,Measures!$D$4:$J$252,7,FALSE)/1000000=0,"",VLOOKUP(D144,Measures!$D$4:$J$252,7,FALSE)/1000000)</f>
        <v/>
      </c>
      <c r="K144" s="9"/>
      <c r="L144" s="9"/>
      <c r="M144" s="9"/>
      <c r="N144" s="9"/>
      <c r="O144" s="9"/>
      <c r="P144" s="9"/>
      <c r="Q144" s="9"/>
      <c r="R144" s="9"/>
      <c r="S144" s="9"/>
      <c r="T144" s="9"/>
      <c r="U144" s="9"/>
      <c r="V144" s="9"/>
      <c r="W144" s="9" t="str">
        <f t="shared" si="2"/>
        <v/>
      </c>
      <c r="X144" s="9"/>
      <c r="Y144" s="9"/>
      <c r="Z144" s="9"/>
      <c r="AA144" s="9"/>
      <c r="AB144" s="9"/>
    </row>
    <row r="145" spans="1:28" ht="43.5" x14ac:dyDescent="0.35">
      <c r="A145" s="21" t="s">
        <v>47</v>
      </c>
      <c r="B145" s="105" t="s">
        <v>377</v>
      </c>
      <c r="C145" s="105" t="s">
        <v>40</v>
      </c>
      <c r="D145" s="105" t="s">
        <v>663</v>
      </c>
      <c r="E145" s="105" t="s">
        <v>664</v>
      </c>
      <c r="F145" s="107" t="s">
        <v>651</v>
      </c>
      <c r="G145" s="14" t="s">
        <v>17</v>
      </c>
      <c r="H145" s="10"/>
      <c r="I145" s="10"/>
      <c r="J145" s="9" t="str">
        <f>IF(VLOOKUP(D145,Measures!$D$4:$J$252,7,FALSE)/1000000=0,"",VLOOKUP(D145,Measures!$D$4:$J$252,7,FALSE)/1000000)</f>
        <v/>
      </c>
      <c r="K145" s="9"/>
      <c r="L145" s="9"/>
      <c r="M145" s="9"/>
      <c r="N145" s="9"/>
      <c r="O145" s="9"/>
      <c r="P145" s="9"/>
      <c r="Q145" s="9"/>
      <c r="R145" s="9"/>
      <c r="S145" s="9"/>
      <c r="T145" s="9"/>
      <c r="U145" s="9"/>
      <c r="V145" s="9"/>
      <c r="W145" s="9" t="str">
        <f t="shared" si="2"/>
        <v/>
      </c>
      <c r="X145" s="9"/>
      <c r="Y145" s="9"/>
      <c r="Z145" s="9"/>
      <c r="AA145" s="9"/>
      <c r="AB145" s="9"/>
    </row>
    <row r="146" spans="1:28" ht="29" x14ac:dyDescent="0.35">
      <c r="A146" s="21" t="s">
        <v>47</v>
      </c>
      <c r="B146" s="105" t="s">
        <v>377</v>
      </c>
      <c r="C146" s="105" t="s">
        <v>28</v>
      </c>
      <c r="D146" s="105" t="s">
        <v>668</v>
      </c>
      <c r="E146" s="105" t="s">
        <v>675</v>
      </c>
      <c r="F146" s="107" t="s">
        <v>27</v>
      </c>
      <c r="G146" s="14" t="s">
        <v>17</v>
      </c>
      <c r="H146" s="10"/>
      <c r="I146" s="10"/>
      <c r="J146" s="9" t="str">
        <f>IF(VLOOKUP(D146,Measures!$D$4:$J$252,7,FALSE)/1000000=0,"",VLOOKUP(D146,Measures!$D$4:$J$252,7,FALSE)/1000000)</f>
        <v/>
      </c>
      <c r="K146" s="9"/>
      <c r="L146" s="9"/>
      <c r="M146" s="9"/>
      <c r="N146" s="9"/>
      <c r="O146" s="9"/>
      <c r="P146" s="9"/>
      <c r="Q146" s="9"/>
      <c r="R146" s="9"/>
      <c r="S146" s="9"/>
      <c r="T146" s="9"/>
      <c r="U146" s="9"/>
      <c r="V146" s="9"/>
      <c r="W146" s="9" t="str">
        <f t="shared" si="2"/>
        <v/>
      </c>
      <c r="X146" s="9"/>
      <c r="Y146" s="9"/>
      <c r="Z146" s="9"/>
      <c r="AA146" s="9"/>
      <c r="AB146" s="9"/>
    </row>
    <row r="147" spans="1:28" ht="58" x14ac:dyDescent="0.35">
      <c r="A147" s="21" t="s">
        <v>47</v>
      </c>
      <c r="B147" s="105" t="s">
        <v>377</v>
      </c>
      <c r="C147" s="105" t="s">
        <v>40</v>
      </c>
      <c r="D147" s="105" t="s">
        <v>666</v>
      </c>
      <c r="E147" s="105" t="s">
        <v>667</v>
      </c>
      <c r="F147" s="107" t="s">
        <v>668</v>
      </c>
      <c r="G147" s="14" t="s">
        <v>17</v>
      </c>
      <c r="H147" s="10"/>
      <c r="I147" s="10"/>
      <c r="J147" s="9" t="str">
        <f>IF(VLOOKUP(D147,Measures!$D$4:$J$252,7,FALSE)/1000000=0,"",VLOOKUP(D147,Measures!$D$4:$J$252,7,FALSE)/1000000)</f>
        <v/>
      </c>
      <c r="K147" s="9"/>
      <c r="L147" s="9"/>
      <c r="M147" s="9"/>
      <c r="N147" s="9"/>
      <c r="O147" s="9"/>
      <c r="P147" s="9"/>
      <c r="Q147" s="9"/>
      <c r="R147" s="9"/>
      <c r="S147" s="9"/>
      <c r="T147" s="9"/>
      <c r="U147" s="9"/>
      <c r="V147" s="9"/>
      <c r="W147" s="9" t="str">
        <f t="shared" si="2"/>
        <v/>
      </c>
      <c r="X147" s="9"/>
      <c r="Y147" s="9"/>
      <c r="Z147" s="9"/>
      <c r="AA147" s="9"/>
      <c r="AB147" s="9"/>
    </row>
    <row r="148" spans="1:28" ht="43.5" x14ac:dyDescent="0.35">
      <c r="A148" s="21" t="s">
        <v>47</v>
      </c>
      <c r="B148" s="105" t="s">
        <v>377</v>
      </c>
      <c r="C148" s="105" t="s">
        <v>40</v>
      </c>
      <c r="D148" s="105" t="s">
        <v>669</v>
      </c>
      <c r="E148" s="105" t="s">
        <v>670</v>
      </c>
      <c r="F148" s="107" t="s">
        <v>668</v>
      </c>
      <c r="G148" s="14" t="s">
        <v>17</v>
      </c>
      <c r="H148" s="10"/>
      <c r="I148" s="10"/>
      <c r="J148" s="9" t="str">
        <f>IF(VLOOKUP(D148,Measures!$D$4:$J$252,7,FALSE)/1000000=0,"",VLOOKUP(D148,Measures!$D$4:$J$252,7,FALSE)/1000000)</f>
        <v/>
      </c>
      <c r="K148" s="9"/>
      <c r="L148" s="9"/>
      <c r="M148" s="9"/>
      <c r="N148" s="9"/>
      <c r="O148" s="9"/>
      <c r="P148" s="9"/>
      <c r="Q148" s="9"/>
      <c r="R148" s="9"/>
      <c r="S148" s="9"/>
      <c r="T148" s="9"/>
      <c r="U148" s="9"/>
      <c r="V148" s="9"/>
      <c r="W148" s="9" t="str">
        <f t="shared" si="2"/>
        <v/>
      </c>
      <c r="X148" s="9"/>
      <c r="Y148" s="9"/>
      <c r="Z148" s="9"/>
      <c r="AA148" s="9"/>
      <c r="AB148" s="9"/>
    </row>
    <row r="149" spans="1:28" ht="58" x14ac:dyDescent="0.35">
      <c r="A149" s="21" t="s">
        <v>47</v>
      </c>
      <c r="B149" s="105" t="s">
        <v>377</v>
      </c>
      <c r="C149" s="105" t="s">
        <v>40</v>
      </c>
      <c r="D149" s="105" t="s">
        <v>671</v>
      </c>
      <c r="E149" s="105" t="s">
        <v>672</v>
      </c>
      <c r="F149" s="107" t="s">
        <v>668</v>
      </c>
      <c r="G149" s="14" t="s">
        <v>17</v>
      </c>
      <c r="H149" s="10"/>
      <c r="I149" s="10"/>
      <c r="J149" s="9" t="str">
        <f>IF(VLOOKUP(D149,Measures!$D$4:$J$252,7,FALSE)/1000000=0,"",VLOOKUP(D149,Measures!$D$4:$J$252,7,FALSE)/1000000)</f>
        <v/>
      </c>
      <c r="K149" s="9"/>
      <c r="L149" s="9"/>
      <c r="M149" s="9"/>
      <c r="N149" s="9"/>
      <c r="O149" s="9"/>
      <c r="P149" s="9"/>
      <c r="Q149" s="9"/>
      <c r="R149" s="9"/>
      <c r="S149" s="9"/>
      <c r="T149" s="9"/>
      <c r="U149" s="9"/>
      <c r="V149" s="9"/>
      <c r="W149" s="9" t="str">
        <f t="shared" si="2"/>
        <v/>
      </c>
      <c r="X149" s="9"/>
      <c r="Y149" s="9"/>
      <c r="Z149" s="9"/>
      <c r="AA149" s="9"/>
      <c r="AB149" s="9"/>
    </row>
    <row r="150" spans="1:28" ht="43.5" x14ac:dyDescent="0.35">
      <c r="A150" s="21" t="s">
        <v>47</v>
      </c>
      <c r="B150" s="105" t="s">
        <v>377</v>
      </c>
      <c r="C150" s="105" t="s">
        <v>40</v>
      </c>
      <c r="D150" s="105" t="s">
        <v>673</v>
      </c>
      <c r="E150" s="105" t="s">
        <v>674</v>
      </c>
      <c r="F150" s="107" t="s">
        <v>668</v>
      </c>
      <c r="G150" s="14" t="s">
        <v>17</v>
      </c>
      <c r="H150" s="10"/>
      <c r="I150" s="10"/>
      <c r="J150" s="9" t="str">
        <f>IF(VLOOKUP(D150,Measures!$D$4:$J$252,7,FALSE)/1000000=0,"",VLOOKUP(D150,Measures!$D$4:$J$252,7,FALSE)/1000000)</f>
        <v/>
      </c>
      <c r="K150" s="9"/>
      <c r="L150" s="9"/>
      <c r="M150" s="9"/>
      <c r="N150" s="9"/>
      <c r="O150" s="9"/>
      <c r="P150" s="9"/>
      <c r="Q150" s="9"/>
      <c r="R150" s="9"/>
      <c r="S150" s="9"/>
      <c r="T150" s="9"/>
      <c r="U150" s="9"/>
      <c r="V150" s="9"/>
      <c r="W150" s="9" t="str">
        <f t="shared" si="2"/>
        <v/>
      </c>
      <c r="X150" s="9"/>
      <c r="Y150" s="9"/>
      <c r="Z150" s="9"/>
      <c r="AA150" s="9"/>
      <c r="AB150" s="9"/>
    </row>
    <row r="151" spans="1:28" ht="43.5" x14ac:dyDescent="0.35">
      <c r="A151" s="21" t="s">
        <v>47</v>
      </c>
      <c r="B151" s="105" t="s">
        <v>377</v>
      </c>
      <c r="C151" s="105" t="s">
        <v>28</v>
      </c>
      <c r="D151" s="105" t="s">
        <v>678</v>
      </c>
      <c r="E151" s="105" t="s">
        <v>688</v>
      </c>
      <c r="F151" s="107" t="s">
        <v>27</v>
      </c>
      <c r="G151" s="14" t="s">
        <v>17</v>
      </c>
      <c r="H151" s="10"/>
      <c r="I151" s="10"/>
      <c r="J151" s="9" t="str">
        <f>IF(VLOOKUP(D151,Measures!$D$4:$J$252,7,FALSE)/1000000=0,"",VLOOKUP(D151,Measures!$D$4:$J$252,7,FALSE)/1000000)</f>
        <v/>
      </c>
      <c r="K151" s="9"/>
      <c r="L151" s="9"/>
      <c r="M151" s="9"/>
      <c r="N151" s="9"/>
      <c r="O151" s="9"/>
      <c r="P151" s="9"/>
      <c r="Q151" s="9"/>
      <c r="R151" s="9"/>
      <c r="S151" s="9"/>
      <c r="T151" s="9"/>
      <c r="U151" s="9"/>
      <c r="V151" s="9"/>
      <c r="W151" s="9" t="str">
        <f t="shared" si="2"/>
        <v/>
      </c>
      <c r="X151" s="9"/>
      <c r="Y151" s="9"/>
      <c r="Z151" s="9"/>
      <c r="AA151" s="9"/>
      <c r="AB151" s="9"/>
    </row>
    <row r="152" spans="1:28" ht="87" x14ac:dyDescent="0.35">
      <c r="A152" s="21" t="s">
        <v>47</v>
      </c>
      <c r="B152" s="105" t="s">
        <v>377</v>
      </c>
      <c r="C152" s="105" t="s">
        <v>40</v>
      </c>
      <c r="D152" s="105" t="s">
        <v>676</v>
      </c>
      <c r="E152" s="105" t="s">
        <v>677</v>
      </c>
      <c r="F152" s="107" t="s">
        <v>678</v>
      </c>
      <c r="G152" s="14" t="s">
        <v>17</v>
      </c>
      <c r="H152" s="10"/>
      <c r="I152" s="10"/>
      <c r="J152" s="9" t="str">
        <f>IF(VLOOKUP(D152,Measures!$D$4:$J$252,7,FALSE)/1000000=0,"",VLOOKUP(D152,Measures!$D$4:$J$252,7,FALSE)/1000000)</f>
        <v/>
      </c>
      <c r="K152" s="9"/>
      <c r="L152" s="9"/>
      <c r="M152" s="9"/>
      <c r="N152" s="9"/>
      <c r="O152" s="9"/>
      <c r="P152" s="9"/>
      <c r="Q152" s="9"/>
      <c r="R152" s="9"/>
      <c r="S152" s="9"/>
      <c r="T152" s="9"/>
      <c r="U152" s="9"/>
      <c r="V152" s="9"/>
      <c r="W152" s="9" t="str">
        <f t="shared" si="2"/>
        <v/>
      </c>
      <c r="X152" s="9"/>
      <c r="Y152" s="9"/>
      <c r="Z152" s="9"/>
      <c r="AA152" s="9"/>
      <c r="AB152" s="9"/>
    </row>
    <row r="153" spans="1:28" ht="72.5" x14ac:dyDescent="0.35">
      <c r="A153" s="21" t="s">
        <v>47</v>
      </c>
      <c r="B153" s="105" t="s">
        <v>377</v>
      </c>
      <c r="C153" s="105" t="s">
        <v>40</v>
      </c>
      <c r="D153" s="105" t="s">
        <v>680</v>
      </c>
      <c r="E153" s="105" t="s">
        <v>681</v>
      </c>
      <c r="F153" s="107" t="s">
        <v>678</v>
      </c>
      <c r="G153" s="14" t="s">
        <v>17</v>
      </c>
      <c r="H153" s="10"/>
      <c r="I153" s="10"/>
      <c r="J153" s="9" t="str">
        <f>IF(VLOOKUP(D153,Measures!$D$4:$J$252,7,FALSE)/1000000=0,"",VLOOKUP(D153,Measures!$D$4:$J$252,7,FALSE)/1000000)</f>
        <v/>
      </c>
      <c r="K153" s="9"/>
      <c r="L153" s="9"/>
      <c r="M153" s="9"/>
      <c r="N153" s="9"/>
      <c r="O153" s="9"/>
      <c r="P153" s="9"/>
      <c r="Q153" s="9"/>
      <c r="R153" s="9"/>
      <c r="S153" s="9"/>
      <c r="T153" s="9"/>
      <c r="U153" s="9"/>
      <c r="V153" s="9"/>
      <c r="W153" s="9" t="str">
        <f t="shared" si="2"/>
        <v/>
      </c>
      <c r="X153" s="9"/>
      <c r="Y153" s="9"/>
      <c r="Z153" s="9"/>
      <c r="AA153" s="9"/>
      <c r="AB153" s="9"/>
    </row>
    <row r="154" spans="1:28" ht="58" x14ac:dyDescent="0.35">
      <c r="A154" s="21" t="s">
        <v>53</v>
      </c>
      <c r="B154" s="105" t="s">
        <v>377</v>
      </c>
      <c r="C154" s="105" t="s">
        <v>40</v>
      </c>
      <c r="D154" s="105" t="s">
        <v>682</v>
      </c>
      <c r="E154" s="105" t="s">
        <v>683</v>
      </c>
      <c r="F154" s="107" t="s">
        <v>678</v>
      </c>
      <c r="G154" s="14" t="s">
        <v>17</v>
      </c>
      <c r="H154" s="10"/>
      <c r="I154" s="10"/>
      <c r="J154" s="9">
        <v>0</v>
      </c>
      <c r="K154" s="9"/>
      <c r="L154" s="9"/>
      <c r="M154" s="9"/>
      <c r="N154" s="9"/>
      <c r="O154" s="9"/>
      <c r="P154" s="9"/>
      <c r="Q154" s="9"/>
      <c r="R154" s="9"/>
      <c r="S154" s="9"/>
      <c r="T154" s="9"/>
      <c r="U154" s="9"/>
      <c r="V154" s="9"/>
      <c r="W154" s="9" t="str">
        <f t="shared" si="2"/>
        <v>See the documents Methodology of construction costs increase and Benchmark prices validation</v>
      </c>
      <c r="X154" s="9"/>
      <c r="Y154" s="9"/>
      <c r="Z154" s="9"/>
      <c r="AA154" s="9"/>
      <c r="AB154" s="9"/>
    </row>
    <row r="155" spans="1:28" ht="58" x14ac:dyDescent="0.35">
      <c r="A155" s="21" t="s">
        <v>47</v>
      </c>
      <c r="B155" s="105" t="s">
        <v>377</v>
      </c>
      <c r="C155" s="105" t="s">
        <v>40</v>
      </c>
      <c r="D155" s="105" t="s">
        <v>684</v>
      </c>
      <c r="E155" s="105" t="s">
        <v>685</v>
      </c>
      <c r="F155" s="107" t="s">
        <v>678</v>
      </c>
      <c r="G155" s="14" t="s">
        <v>17</v>
      </c>
      <c r="H155" s="10"/>
      <c r="I155" s="10"/>
      <c r="J155" s="9" t="str">
        <f>IF(VLOOKUP(D155,Measures!$D$4:$J$252,7,FALSE)/1000000=0,"",VLOOKUP(D155,Measures!$D$4:$J$252,7,FALSE)/1000000)</f>
        <v/>
      </c>
      <c r="K155" s="9"/>
      <c r="L155" s="9"/>
      <c r="M155" s="9"/>
      <c r="N155" s="9"/>
      <c r="O155" s="9"/>
      <c r="P155" s="9"/>
      <c r="Q155" s="9"/>
      <c r="R155" s="9"/>
      <c r="S155" s="9"/>
      <c r="T155" s="9"/>
      <c r="U155" s="9"/>
      <c r="V155" s="9"/>
      <c r="W155" s="9" t="str">
        <f t="shared" si="2"/>
        <v/>
      </c>
      <c r="X155" s="9"/>
      <c r="Y155" s="9"/>
      <c r="Z155" s="9"/>
      <c r="AA155" s="9"/>
      <c r="AB155" s="9"/>
    </row>
    <row r="156" spans="1:28" ht="58" x14ac:dyDescent="0.35">
      <c r="A156" s="21" t="s">
        <v>47</v>
      </c>
      <c r="B156" s="105" t="s">
        <v>377</v>
      </c>
      <c r="C156" s="105" t="s">
        <v>40</v>
      </c>
      <c r="D156" s="105" t="s">
        <v>686</v>
      </c>
      <c r="E156" s="105" t="s">
        <v>687</v>
      </c>
      <c r="F156" s="107" t="s">
        <v>678</v>
      </c>
      <c r="G156" s="14" t="s">
        <v>17</v>
      </c>
      <c r="H156" s="10"/>
      <c r="I156" s="10"/>
      <c r="J156" s="9" t="str">
        <f>IF(VLOOKUP(D156,Measures!$D$4:$J$252,7,FALSE)/1000000=0,"",VLOOKUP(D156,Measures!$D$4:$J$252,7,FALSE)/1000000)</f>
        <v/>
      </c>
      <c r="K156" s="9"/>
      <c r="L156" s="9"/>
      <c r="M156" s="9"/>
      <c r="N156" s="9"/>
      <c r="O156" s="9"/>
      <c r="P156" s="9"/>
      <c r="Q156" s="9"/>
      <c r="R156" s="9"/>
      <c r="S156" s="9"/>
      <c r="T156" s="9"/>
      <c r="U156" s="9"/>
      <c r="V156" s="9"/>
      <c r="W156" s="9" t="str">
        <f t="shared" si="2"/>
        <v/>
      </c>
      <c r="X156" s="9"/>
      <c r="Y156" s="9"/>
      <c r="Z156" s="9"/>
      <c r="AA156" s="9"/>
      <c r="AB156" s="9"/>
    </row>
    <row r="157" spans="1:28" ht="29" x14ac:dyDescent="0.35">
      <c r="A157" s="21" t="s">
        <v>47</v>
      </c>
      <c r="B157" s="105" t="s">
        <v>379</v>
      </c>
      <c r="C157" s="105" t="s">
        <v>28</v>
      </c>
      <c r="D157" s="105" t="s">
        <v>750</v>
      </c>
      <c r="E157" s="105" t="s">
        <v>751</v>
      </c>
      <c r="F157" s="107" t="s">
        <v>27</v>
      </c>
      <c r="G157" s="14" t="s">
        <v>30</v>
      </c>
      <c r="H157" s="10"/>
      <c r="I157" s="10"/>
      <c r="J157" s="9" t="str">
        <f>IF(VLOOKUP(D157,Measures!$D$4:$J$252,7,FALSE)/1000000=0,"",VLOOKUP(D157,Measures!$D$4:$J$252,7,FALSE)/1000000)</f>
        <v/>
      </c>
      <c r="K157" s="9"/>
      <c r="L157" s="9"/>
      <c r="M157" s="9"/>
      <c r="N157" s="9"/>
      <c r="O157" s="9"/>
      <c r="P157" s="9"/>
      <c r="Q157" s="9"/>
      <c r="R157" s="9"/>
      <c r="S157" s="9"/>
      <c r="T157" s="9"/>
      <c r="U157" s="9"/>
      <c r="V157" s="9"/>
      <c r="W157" s="9" t="str">
        <f t="shared" si="2"/>
        <v/>
      </c>
      <c r="X157" s="9"/>
      <c r="Y157" s="9"/>
      <c r="Z157" s="9"/>
      <c r="AA157" s="9"/>
      <c r="AB157" s="9"/>
    </row>
    <row r="158" spans="1:28" ht="29" x14ac:dyDescent="0.35">
      <c r="A158" s="21" t="s">
        <v>47</v>
      </c>
      <c r="B158" s="105" t="s">
        <v>379</v>
      </c>
      <c r="C158" s="105" t="s">
        <v>28</v>
      </c>
      <c r="D158" s="105" t="s">
        <v>752</v>
      </c>
      <c r="E158" s="105" t="s">
        <v>753</v>
      </c>
      <c r="F158" s="107" t="s">
        <v>27</v>
      </c>
      <c r="G158" s="14" t="s">
        <v>30</v>
      </c>
      <c r="H158" s="10"/>
      <c r="I158" s="10"/>
      <c r="J158" s="9" t="str">
        <f>IF(VLOOKUP(D158,Measures!$D$4:$J$252,7,FALSE)/1000000=0,"",VLOOKUP(D158,Measures!$D$4:$J$252,7,FALSE)/1000000)</f>
        <v/>
      </c>
      <c r="K158" s="9"/>
      <c r="L158" s="9"/>
      <c r="M158" s="9"/>
      <c r="N158" s="9"/>
      <c r="O158" s="9"/>
      <c r="P158" s="9"/>
      <c r="Q158" s="9"/>
      <c r="R158" s="9"/>
      <c r="S158" s="9"/>
      <c r="T158" s="9"/>
      <c r="U158" s="9"/>
      <c r="V158" s="9"/>
      <c r="W158" s="9" t="str">
        <f t="shared" si="2"/>
        <v/>
      </c>
      <c r="X158" s="9"/>
      <c r="Y158" s="9"/>
      <c r="Z158" s="9"/>
      <c r="AA158" s="9"/>
      <c r="AB158" s="9"/>
    </row>
    <row r="159" spans="1:28" ht="29" x14ac:dyDescent="0.35">
      <c r="A159" s="21" t="s">
        <v>47</v>
      </c>
      <c r="B159" s="105" t="s">
        <v>379</v>
      </c>
      <c r="C159" s="105" t="s">
        <v>28</v>
      </c>
      <c r="D159" s="105" t="s">
        <v>754</v>
      </c>
      <c r="E159" s="105" t="s">
        <v>755</v>
      </c>
      <c r="F159" s="107" t="s">
        <v>27</v>
      </c>
      <c r="G159" s="14" t="s">
        <v>30</v>
      </c>
      <c r="H159" s="10"/>
      <c r="I159" s="10"/>
      <c r="J159" s="9" t="str">
        <f>IF(VLOOKUP(D159,Measures!$D$4:$J$252,7,FALSE)/1000000=0,"",VLOOKUP(D159,Measures!$D$4:$J$252,7,FALSE)/1000000)</f>
        <v/>
      </c>
      <c r="K159" s="9"/>
      <c r="L159" s="9"/>
      <c r="M159" s="9"/>
      <c r="N159" s="9"/>
      <c r="O159" s="9"/>
      <c r="P159" s="9"/>
      <c r="Q159" s="9"/>
      <c r="R159" s="9"/>
      <c r="S159" s="9"/>
      <c r="T159" s="9"/>
      <c r="U159" s="9"/>
      <c r="V159" s="9"/>
      <c r="W159" s="9" t="str">
        <f t="shared" si="2"/>
        <v/>
      </c>
      <c r="X159" s="9"/>
      <c r="Y159" s="9"/>
      <c r="Z159" s="9"/>
      <c r="AA159" s="9"/>
      <c r="AB159" s="9"/>
    </row>
    <row r="160" spans="1:28" ht="58" x14ac:dyDescent="0.35">
      <c r="A160" s="21" t="s">
        <v>47</v>
      </c>
      <c r="B160" s="105" t="s">
        <v>379</v>
      </c>
      <c r="C160" s="105" t="s">
        <v>28</v>
      </c>
      <c r="D160" s="105" t="s">
        <v>758</v>
      </c>
      <c r="E160" s="105" t="s">
        <v>761</v>
      </c>
      <c r="F160" s="107" t="s">
        <v>27</v>
      </c>
      <c r="G160" s="14" t="s">
        <v>30</v>
      </c>
      <c r="H160" s="10"/>
      <c r="I160" s="10"/>
      <c r="J160" s="9" t="str">
        <f>IF(VLOOKUP(D160,Measures!$D$4:$J$252,7,FALSE)/1000000=0,"",VLOOKUP(D160,Measures!$D$4:$J$252,7,FALSE)/1000000)</f>
        <v/>
      </c>
      <c r="K160" s="9"/>
      <c r="L160" s="9"/>
      <c r="M160" s="9"/>
      <c r="N160" s="9"/>
      <c r="O160" s="9"/>
      <c r="P160" s="9"/>
      <c r="Q160" s="9"/>
      <c r="R160" s="9"/>
      <c r="S160" s="9"/>
      <c r="T160" s="9"/>
      <c r="U160" s="9"/>
      <c r="V160" s="9"/>
      <c r="W160" s="9" t="str">
        <f t="shared" si="2"/>
        <v/>
      </c>
      <c r="X160" s="9"/>
      <c r="Y160" s="9"/>
      <c r="Z160" s="9"/>
      <c r="AA160" s="9"/>
      <c r="AB160" s="9"/>
    </row>
    <row r="161" spans="1:28" ht="29" x14ac:dyDescent="0.35">
      <c r="A161" s="21" t="s">
        <v>47</v>
      </c>
      <c r="B161" s="105" t="s">
        <v>379</v>
      </c>
      <c r="C161" s="105" t="s">
        <v>40</v>
      </c>
      <c r="D161" s="105" t="s">
        <v>756</v>
      </c>
      <c r="E161" s="105" t="s">
        <v>757</v>
      </c>
      <c r="F161" s="107" t="s">
        <v>758</v>
      </c>
      <c r="G161" s="14" t="s">
        <v>30</v>
      </c>
      <c r="H161" s="10"/>
      <c r="I161" s="10"/>
      <c r="J161" s="9" t="str">
        <f>IF(VLOOKUP(D161,Measures!$D$4:$J$252,7,FALSE)/1000000=0,"",VLOOKUP(D161,Measures!$D$4:$J$252,7,FALSE)/1000000)</f>
        <v/>
      </c>
      <c r="K161" s="9"/>
      <c r="L161" s="9"/>
      <c r="M161" s="9"/>
      <c r="N161" s="9"/>
      <c r="O161" s="9"/>
      <c r="P161" s="9"/>
      <c r="Q161" s="9"/>
      <c r="R161" s="9"/>
      <c r="S161" s="9"/>
      <c r="T161" s="9"/>
      <c r="U161" s="9"/>
      <c r="V161" s="9"/>
      <c r="W161" s="9" t="str">
        <f t="shared" si="2"/>
        <v/>
      </c>
      <c r="X161" s="9"/>
      <c r="Y161" s="9"/>
      <c r="Z161" s="9"/>
      <c r="AA161" s="9"/>
      <c r="AB161" s="9"/>
    </row>
    <row r="162" spans="1:28" ht="43.5" x14ac:dyDescent="0.35">
      <c r="A162" s="21" t="s">
        <v>47</v>
      </c>
      <c r="B162" s="105" t="s">
        <v>379</v>
      </c>
      <c r="C162" s="105" t="s">
        <v>40</v>
      </c>
      <c r="D162" s="105" t="s">
        <v>759</v>
      </c>
      <c r="E162" s="105" t="s">
        <v>760</v>
      </c>
      <c r="F162" s="107" t="s">
        <v>758</v>
      </c>
      <c r="G162" s="14" t="s">
        <v>30</v>
      </c>
      <c r="H162" s="10"/>
      <c r="I162" s="10"/>
      <c r="J162" s="9" t="str">
        <f>IF(VLOOKUP(D162,Measures!$D$4:$J$252,7,FALSE)/1000000=0,"",VLOOKUP(D162,Measures!$D$4:$J$252,7,FALSE)/1000000)</f>
        <v/>
      </c>
      <c r="K162" s="9"/>
      <c r="L162" s="9"/>
      <c r="M162" s="9"/>
      <c r="N162" s="9"/>
      <c r="O162" s="9"/>
      <c r="P162" s="9"/>
      <c r="Q162" s="9"/>
      <c r="R162" s="9"/>
      <c r="S162" s="9"/>
      <c r="T162" s="9"/>
      <c r="U162" s="9"/>
      <c r="V162" s="9"/>
      <c r="W162" s="9" t="str">
        <f t="shared" si="2"/>
        <v/>
      </c>
      <c r="X162" s="9"/>
      <c r="Y162" s="9"/>
      <c r="Z162" s="9"/>
      <c r="AA162" s="9"/>
      <c r="AB162" s="9"/>
    </row>
    <row r="163" spans="1:28" ht="58" x14ac:dyDescent="0.35">
      <c r="A163" s="21" t="s">
        <v>47</v>
      </c>
      <c r="B163" s="105" t="s">
        <v>379</v>
      </c>
      <c r="C163" s="105" t="s">
        <v>28</v>
      </c>
      <c r="D163" s="105" t="s">
        <v>764</v>
      </c>
      <c r="E163" s="105" t="s">
        <v>767</v>
      </c>
      <c r="F163" s="107" t="s">
        <v>27</v>
      </c>
      <c r="G163" s="14" t="s">
        <v>30</v>
      </c>
      <c r="H163" s="10"/>
      <c r="I163" s="10"/>
      <c r="J163" s="9" t="str">
        <f>IF(VLOOKUP(D163,Measures!$D$4:$J$252,7,FALSE)/1000000=0,"",VLOOKUP(D163,Measures!$D$4:$J$252,7,FALSE)/1000000)</f>
        <v/>
      </c>
      <c r="K163" s="9"/>
      <c r="L163" s="9"/>
      <c r="M163" s="9"/>
      <c r="N163" s="9"/>
      <c r="O163" s="9"/>
      <c r="P163" s="9"/>
      <c r="Q163" s="9"/>
      <c r="R163" s="9"/>
      <c r="S163" s="9"/>
      <c r="T163" s="9"/>
      <c r="U163" s="9"/>
      <c r="V163" s="9"/>
      <c r="W163" s="9" t="str">
        <f t="shared" si="2"/>
        <v/>
      </c>
      <c r="X163" s="9"/>
      <c r="Y163" s="9"/>
      <c r="Z163" s="9"/>
      <c r="AA163" s="9"/>
      <c r="AB163" s="9"/>
    </row>
    <row r="164" spans="1:28" ht="29" x14ac:dyDescent="0.35">
      <c r="A164" s="21" t="s">
        <v>47</v>
      </c>
      <c r="B164" s="105" t="s">
        <v>379</v>
      </c>
      <c r="C164" s="105" t="s">
        <v>40</v>
      </c>
      <c r="D164" s="105" t="s">
        <v>762</v>
      </c>
      <c r="E164" s="105" t="s">
        <v>763</v>
      </c>
      <c r="F164" s="107" t="s">
        <v>764</v>
      </c>
      <c r="G164" s="14" t="s">
        <v>30</v>
      </c>
      <c r="H164" s="10"/>
      <c r="I164" s="10"/>
      <c r="J164" s="9" t="str">
        <f>IF(VLOOKUP(D164,Measures!$D$4:$J$252,7,FALSE)/1000000=0,"",VLOOKUP(D164,Measures!$D$4:$J$252,7,FALSE)/1000000)</f>
        <v/>
      </c>
      <c r="K164" s="9"/>
      <c r="L164" s="9"/>
      <c r="M164" s="9"/>
      <c r="N164" s="9"/>
      <c r="O164" s="9"/>
      <c r="P164" s="9"/>
      <c r="Q164" s="9"/>
      <c r="R164" s="9"/>
      <c r="S164" s="9"/>
      <c r="T164" s="9"/>
      <c r="U164" s="9"/>
      <c r="V164" s="9"/>
      <c r="W164" s="9" t="str">
        <f t="shared" si="2"/>
        <v/>
      </c>
      <c r="X164" s="9"/>
      <c r="Y164" s="9"/>
      <c r="Z164" s="9"/>
      <c r="AA164" s="9"/>
      <c r="AB164" s="9"/>
    </row>
    <row r="165" spans="1:28" ht="29" x14ac:dyDescent="0.35">
      <c r="A165" s="21" t="s">
        <v>47</v>
      </c>
      <c r="B165" s="105" t="s">
        <v>379</v>
      </c>
      <c r="C165" s="105" t="s">
        <v>40</v>
      </c>
      <c r="D165" s="105" t="s">
        <v>765</v>
      </c>
      <c r="E165" s="105" t="s">
        <v>766</v>
      </c>
      <c r="F165" s="107" t="s">
        <v>764</v>
      </c>
      <c r="G165" s="14" t="s">
        <v>30</v>
      </c>
      <c r="H165" s="10"/>
      <c r="I165" s="10"/>
      <c r="J165" s="9" t="str">
        <f>IF(VLOOKUP(D165,Measures!$D$4:$J$252,7,FALSE)/1000000=0,"",VLOOKUP(D165,Measures!$D$4:$J$252,7,FALSE)/1000000)</f>
        <v/>
      </c>
      <c r="K165" s="9"/>
      <c r="L165" s="9"/>
      <c r="M165" s="9"/>
      <c r="N165" s="9"/>
      <c r="O165" s="9"/>
      <c r="P165" s="9"/>
      <c r="Q165" s="9"/>
      <c r="R165" s="9"/>
      <c r="S165" s="9"/>
      <c r="T165" s="9"/>
      <c r="U165" s="9"/>
      <c r="V165" s="9"/>
      <c r="W165" s="9" t="str">
        <f t="shared" si="2"/>
        <v/>
      </c>
      <c r="X165" s="9"/>
      <c r="Y165" s="9"/>
      <c r="Z165" s="9"/>
      <c r="AA165" s="9"/>
      <c r="AB165" s="9"/>
    </row>
    <row r="166" spans="1:28" ht="43.5" x14ac:dyDescent="0.35">
      <c r="A166" s="21" t="s">
        <v>47</v>
      </c>
      <c r="B166" s="105" t="s">
        <v>379</v>
      </c>
      <c r="C166" s="105" t="s">
        <v>28</v>
      </c>
      <c r="D166" s="105" t="s">
        <v>768</v>
      </c>
      <c r="E166" s="105" t="s">
        <v>769</v>
      </c>
      <c r="F166" s="107" t="s">
        <v>27</v>
      </c>
      <c r="G166" s="14" t="s">
        <v>30</v>
      </c>
      <c r="H166" s="10"/>
      <c r="I166" s="10"/>
      <c r="J166" s="9" t="str">
        <f>IF(VLOOKUP(D166,Measures!$D$4:$J$252,7,FALSE)/1000000=0,"",VLOOKUP(D166,Measures!$D$4:$J$252,7,FALSE)/1000000)</f>
        <v/>
      </c>
      <c r="K166" s="9"/>
      <c r="L166" s="9"/>
      <c r="M166" s="9"/>
      <c r="N166" s="9"/>
      <c r="O166" s="9"/>
      <c r="P166" s="9"/>
      <c r="Q166" s="9"/>
      <c r="R166" s="9"/>
      <c r="S166" s="9"/>
      <c r="T166" s="9"/>
      <c r="U166" s="9"/>
      <c r="V166" s="9"/>
      <c r="W166" s="9" t="str">
        <f t="shared" si="2"/>
        <v/>
      </c>
      <c r="X166" s="9"/>
      <c r="Y166" s="9"/>
      <c r="Z166" s="9"/>
      <c r="AA166" s="9"/>
      <c r="AB166" s="9"/>
    </row>
    <row r="167" spans="1:28" ht="29" x14ac:dyDescent="0.35">
      <c r="A167" s="21" t="s">
        <v>47</v>
      </c>
      <c r="B167" s="105" t="s">
        <v>379</v>
      </c>
      <c r="C167" s="105" t="s">
        <v>28</v>
      </c>
      <c r="D167" s="105" t="s">
        <v>697</v>
      </c>
      <c r="E167" s="105" t="s">
        <v>700</v>
      </c>
      <c r="F167" s="107" t="s">
        <v>27</v>
      </c>
      <c r="G167" s="14" t="s">
        <v>17</v>
      </c>
      <c r="H167" s="10"/>
      <c r="I167" s="10"/>
      <c r="J167" s="9" t="str">
        <f>IF(VLOOKUP(D167,Measures!$D$4:$J$252,7,FALSE)/1000000=0,"",VLOOKUP(D167,Measures!$D$4:$J$252,7,FALSE)/1000000)</f>
        <v/>
      </c>
      <c r="K167" s="9"/>
      <c r="L167" s="9"/>
      <c r="M167" s="9"/>
      <c r="N167" s="9"/>
      <c r="O167" s="9"/>
      <c r="P167" s="9"/>
      <c r="Q167" s="9"/>
      <c r="R167" s="9"/>
      <c r="S167" s="9"/>
      <c r="T167" s="9"/>
      <c r="U167" s="9"/>
      <c r="V167" s="9"/>
      <c r="W167" s="9" t="str">
        <f t="shared" si="2"/>
        <v/>
      </c>
      <c r="X167" s="9"/>
      <c r="Y167" s="9"/>
      <c r="Z167" s="9"/>
      <c r="AA167" s="9"/>
      <c r="AB167" s="9"/>
    </row>
    <row r="168" spans="1:28" ht="29" x14ac:dyDescent="0.35">
      <c r="A168" s="21" t="s">
        <v>47</v>
      </c>
      <c r="B168" s="105" t="s">
        <v>379</v>
      </c>
      <c r="C168" s="105" t="s">
        <v>40</v>
      </c>
      <c r="D168" s="105" t="s">
        <v>695</v>
      </c>
      <c r="E168" s="105" t="s">
        <v>696</v>
      </c>
      <c r="F168" s="107" t="s">
        <v>697</v>
      </c>
      <c r="G168" s="14" t="s">
        <v>17</v>
      </c>
      <c r="H168" s="10"/>
      <c r="I168" s="10"/>
      <c r="J168" s="9" t="str">
        <f>IF(VLOOKUP(D168,Measures!$D$4:$J$252,7,FALSE)/1000000=0,"",VLOOKUP(D168,Measures!$D$4:$J$252,7,FALSE)/1000000)</f>
        <v/>
      </c>
      <c r="K168" s="9"/>
      <c r="L168" s="9"/>
      <c r="M168" s="9"/>
      <c r="N168" s="9"/>
      <c r="O168" s="9"/>
      <c r="P168" s="9"/>
      <c r="Q168" s="9"/>
      <c r="R168" s="9"/>
      <c r="S168" s="9"/>
      <c r="T168" s="9"/>
      <c r="U168" s="9"/>
      <c r="V168" s="9"/>
      <c r="W168" s="9" t="str">
        <f t="shared" si="2"/>
        <v/>
      </c>
      <c r="X168" s="9"/>
      <c r="Y168" s="9"/>
      <c r="Z168" s="9"/>
      <c r="AA168" s="9"/>
      <c r="AB168" s="9"/>
    </row>
    <row r="169" spans="1:28" ht="29" x14ac:dyDescent="0.35">
      <c r="A169" s="21" t="s">
        <v>47</v>
      </c>
      <c r="B169" s="105" t="s">
        <v>379</v>
      </c>
      <c r="C169" s="105" t="s">
        <v>40</v>
      </c>
      <c r="D169" s="105" t="s">
        <v>698</v>
      </c>
      <c r="E169" s="105" t="s">
        <v>699</v>
      </c>
      <c r="F169" s="107" t="s">
        <v>697</v>
      </c>
      <c r="G169" s="14" t="s">
        <v>17</v>
      </c>
      <c r="H169" s="10"/>
      <c r="I169" s="10"/>
      <c r="J169" s="9" t="str">
        <f>IF(VLOOKUP(D169,Measures!$D$4:$J$252,7,FALSE)/1000000=0,"",VLOOKUP(D169,Measures!$D$4:$J$252,7,FALSE)/1000000)</f>
        <v/>
      </c>
      <c r="K169" s="9"/>
      <c r="L169" s="9"/>
      <c r="M169" s="9"/>
      <c r="N169" s="9"/>
      <c r="O169" s="9"/>
      <c r="P169" s="9"/>
      <c r="Q169" s="9"/>
      <c r="R169" s="9"/>
      <c r="S169" s="9"/>
      <c r="T169" s="9"/>
      <c r="U169" s="9"/>
      <c r="V169" s="9"/>
      <c r="W169" s="9" t="str">
        <f t="shared" si="2"/>
        <v/>
      </c>
      <c r="X169" s="9"/>
      <c r="Y169" s="9"/>
      <c r="Z169" s="9"/>
      <c r="AA169" s="9"/>
      <c r="AB169" s="9"/>
    </row>
    <row r="170" spans="1:28" ht="29" x14ac:dyDescent="0.35">
      <c r="A170" s="21" t="s">
        <v>47</v>
      </c>
      <c r="B170" s="105" t="s">
        <v>379</v>
      </c>
      <c r="C170" s="105" t="s">
        <v>28</v>
      </c>
      <c r="D170" s="105" t="s">
        <v>703</v>
      </c>
      <c r="E170" s="105" t="s">
        <v>706</v>
      </c>
      <c r="F170" s="107" t="s">
        <v>27</v>
      </c>
      <c r="G170" s="14" t="s">
        <v>17</v>
      </c>
      <c r="H170" s="10"/>
      <c r="I170" s="10"/>
      <c r="J170" s="9" t="str">
        <f>IF(VLOOKUP(D170,Measures!$D$4:$J$252,7,FALSE)/1000000=0,"",VLOOKUP(D170,Measures!$D$4:$J$252,7,FALSE)/1000000)</f>
        <v/>
      </c>
      <c r="K170" s="9"/>
      <c r="L170" s="9"/>
      <c r="M170" s="9"/>
      <c r="N170" s="9"/>
      <c r="O170" s="9"/>
      <c r="P170" s="9"/>
      <c r="Q170" s="9"/>
      <c r="R170" s="9"/>
      <c r="S170" s="9"/>
      <c r="T170" s="9"/>
      <c r="U170" s="9"/>
      <c r="V170" s="9"/>
      <c r="W170" s="9" t="str">
        <f t="shared" si="2"/>
        <v/>
      </c>
      <c r="X170" s="9"/>
      <c r="Y170" s="9"/>
      <c r="Z170" s="9"/>
      <c r="AA170" s="9"/>
      <c r="AB170" s="9"/>
    </row>
    <row r="171" spans="1:28" ht="29" x14ac:dyDescent="0.35">
      <c r="A171" s="21" t="s">
        <v>41</v>
      </c>
      <c r="B171" s="105" t="s">
        <v>379</v>
      </c>
      <c r="C171" s="105" t="s">
        <v>40</v>
      </c>
      <c r="D171" s="105" t="s">
        <v>701</v>
      </c>
      <c r="E171" s="105" t="s">
        <v>702</v>
      </c>
      <c r="F171" s="107" t="s">
        <v>703</v>
      </c>
      <c r="G171" s="14" t="s">
        <v>17</v>
      </c>
      <c r="H171" s="10"/>
      <c r="I171" s="10"/>
      <c r="J171" s="9">
        <f>IF(VLOOKUP(D171,Measures!$D$4:$J$252,7,FALSE)/1000000=0,"",VLOOKUP(D171,Measures!$D$4:$J$252,7,FALSE)/1000000)</f>
        <v>104.28516731000001</v>
      </c>
      <c r="K171" s="9"/>
      <c r="L171" s="9"/>
      <c r="M171" s="9"/>
      <c r="N171" s="9"/>
      <c r="O171" s="9"/>
      <c r="P171" s="9"/>
      <c r="Q171" s="9"/>
      <c r="R171" s="9"/>
      <c r="S171" s="9"/>
      <c r="T171" s="9"/>
      <c r="U171" s="9"/>
      <c r="V171" s="9"/>
      <c r="W171" s="9" t="str">
        <f t="shared" si="2"/>
        <v>See the documents Methodology of construction costs increase and Benchmark prices validation</v>
      </c>
      <c r="X171" s="9"/>
      <c r="Y171" s="9"/>
      <c r="Z171" s="9"/>
      <c r="AA171" s="9"/>
      <c r="AB171" s="9"/>
    </row>
    <row r="172" spans="1:28" ht="43.5" x14ac:dyDescent="0.35">
      <c r="A172" s="21" t="s">
        <v>47</v>
      </c>
      <c r="B172" s="105" t="s">
        <v>379</v>
      </c>
      <c r="C172" s="105" t="s">
        <v>40</v>
      </c>
      <c r="D172" s="105" t="s">
        <v>704</v>
      </c>
      <c r="E172" s="105" t="s">
        <v>705</v>
      </c>
      <c r="F172" s="107" t="s">
        <v>703</v>
      </c>
      <c r="G172" s="14" t="s">
        <v>17</v>
      </c>
      <c r="H172" s="10"/>
      <c r="I172" s="10"/>
      <c r="J172" s="9" t="str">
        <f>IF(VLOOKUP(D172,Measures!$D$4:$J$252,7,FALSE)/1000000=0,"",VLOOKUP(D172,Measures!$D$4:$J$252,7,FALSE)/1000000)</f>
        <v/>
      </c>
      <c r="K172" s="9"/>
      <c r="L172" s="9"/>
      <c r="M172" s="9"/>
      <c r="N172" s="9"/>
      <c r="O172" s="9"/>
      <c r="P172" s="9"/>
      <c r="Q172" s="9"/>
      <c r="R172" s="9"/>
      <c r="S172" s="9"/>
      <c r="T172" s="9"/>
      <c r="U172" s="9"/>
      <c r="V172" s="9"/>
      <c r="W172" s="9" t="str">
        <f t="shared" si="2"/>
        <v/>
      </c>
      <c r="X172" s="9"/>
      <c r="Y172" s="9"/>
      <c r="Z172" s="9"/>
      <c r="AA172" s="9"/>
      <c r="AB172" s="9"/>
    </row>
    <row r="173" spans="1:28" ht="43.5" x14ac:dyDescent="0.35">
      <c r="A173" s="21" t="s">
        <v>47</v>
      </c>
      <c r="B173" s="105" t="s">
        <v>379</v>
      </c>
      <c r="C173" s="105" t="s">
        <v>28</v>
      </c>
      <c r="D173" s="105" t="s">
        <v>709</v>
      </c>
      <c r="E173" s="105" t="s">
        <v>716</v>
      </c>
      <c r="F173" s="107" t="s">
        <v>27</v>
      </c>
      <c r="G173" s="14" t="s">
        <v>17</v>
      </c>
      <c r="H173" s="10"/>
      <c r="I173" s="10"/>
      <c r="J173" s="9" t="str">
        <f>IF(VLOOKUP(D173,Measures!$D$4:$J$252,7,FALSE)/1000000=0,"",VLOOKUP(D173,Measures!$D$4:$J$252,7,FALSE)/1000000)</f>
        <v/>
      </c>
      <c r="K173" s="9"/>
      <c r="L173" s="9"/>
      <c r="M173" s="9"/>
      <c r="N173" s="9"/>
      <c r="O173" s="9"/>
      <c r="P173" s="9"/>
      <c r="Q173" s="9"/>
      <c r="R173" s="9"/>
      <c r="S173" s="9"/>
      <c r="T173" s="9"/>
      <c r="U173" s="9"/>
      <c r="V173" s="9"/>
      <c r="W173" s="9" t="str">
        <f t="shared" si="2"/>
        <v/>
      </c>
      <c r="X173" s="9"/>
      <c r="Y173" s="9"/>
      <c r="Z173" s="9"/>
      <c r="AA173" s="9"/>
      <c r="AB173" s="9"/>
    </row>
    <row r="174" spans="1:28" ht="43.5" x14ac:dyDescent="0.35">
      <c r="A174" s="21" t="s">
        <v>47</v>
      </c>
      <c r="B174" s="105" t="s">
        <v>379</v>
      </c>
      <c r="C174" s="105" t="s">
        <v>40</v>
      </c>
      <c r="D174" s="105" t="s">
        <v>707</v>
      </c>
      <c r="E174" s="105" t="s">
        <v>708</v>
      </c>
      <c r="F174" s="107" t="s">
        <v>709</v>
      </c>
      <c r="G174" s="14" t="s">
        <v>17</v>
      </c>
      <c r="H174" s="10"/>
      <c r="I174" s="10"/>
      <c r="J174" s="9" t="str">
        <f>IF(VLOOKUP(D174,Measures!$D$4:$J$252,7,FALSE)/1000000=0,"",VLOOKUP(D174,Measures!$D$4:$J$252,7,FALSE)/1000000)</f>
        <v/>
      </c>
      <c r="K174" s="9"/>
      <c r="L174" s="9"/>
      <c r="M174" s="9"/>
      <c r="N174" s="9"/>
      <c r="O174" s="9"/>
      <c r="P174" s="9"/>
      <c r="Q174" s="9"/>
      <c r="R174" s="9"/>
      <c r="S174" s="9"/>
      <c r="T174" s="9"/>
      <c r="U174" s="9"/>
      <c r="V174" s="9"/>
      <c r="W174" s="9" t="str">
        <f t="shared" si="2"/>
        <v/>
      </c>
      <c r="X174" s="9"/>
      <c r="Y174" s="9"/>
      <c r="Z174" s="9"/>
      <c r="AA174" s="9"/>
      <c r="AB174" s="9"/>
    </row>
    <row r="175" spans="1:28" ht="43.5" x14ac:dyDescent="0.35">
      <c r="A175" s="21" t="s">
        <v>47</v>
      </c>
      <c r="B175" s="105" t="s">
        <v>379</v>
      </c>
      <c r="C175" s="105" t="s">
        <v>40</v>
      </c>
      <c r="D175" s="105" t="s">
        <v>710</v>
      </c>
      <c r="E175" s="105" t="s">
        <v>711</v>
      </c>
      <c r="F175" s="107" t="s">
        <v>709</v>
      </c>
      <c r="G175" s="14" t="s">
        <v>17</v>
      </c>
      <c r="H175" s="10"/>
      <c r="I175" s="10"/>
      <c r="J175" s="9" t="str">
        <f>IF(VLOOKUP(D175,Measures!$D$4:$J$252,7,FALSE)/1000000=0,"",VLOOKUP(D175,Measures!$D$4:$J$252,7,FALSE)/1000000)</f>
        <v/>
      </c>
      <c r="K175" s="9"/>
      <c r="L175" s="9"/>
      <c r="M175" s="9"/>
      <c r="N175" s="9"/>
      <c r="O175" s="9"/>
      <c r="P175" s="9"/>
      <c r="Q175" s="9"/>
      <c r="R175" s="9"/>
      <c r="S175" s="9"/>
      <c r="T175" s="9"/>
      <c r="U175" s="9"/>
      <c r="V175" s="9"/>
      <c r="W175" s="9" t="str">
        <f t="shared" si="2"/>
        <v/>
      </c>
      <c r="X175" s="9"/>
      <c r="Y175" s="9"/>
      <c r="Z175" s="9"/>
      <c r="AA175" s="9"/>
      <c r="AB175" s="9"/>
    </row>
    <row r="176" spans="1:28" ht="58" x14ac:dyDescent="0.35">
      <c r="A176" s="21" t="s">
        <v>47</v>
      </c>
      <c r="B176" s="105" t="s">
        <v>379</v>
      </c>
      <c r="C176" s="105" t="s">
        <v>40</v>
      </c>
      <c r="D176" s="105" t="s">
        <v>712</v>
      </c>
      <c r="E176" s="105" t="s">
        <v>713</v>
      </c>
      <c r="F176" s="107" t="s">
        <v>709</v>
      </c>
      <c r="G176" s="14" t="s">
        <v>17</v>
      </c>
      <c r="H176" s="10"/>
      <c r="I176" s="10"/>
      <c r="J176" s="9" t="str">
        <f>IF(VLOOKUP(D176,Measures!$D$4:$J$252,7,FALSE)/1000000=0,"",VLOOKUP(D176,Measures!$D$4:$J$252,7,FALSE)/1000000)</f>
        <v/>
      </c>
      <c r="K176" s="9"/>
      <c r="L176" s="9"/>
      <c r="M176" s="9"/>
      <c r="N176" s="9"/>
      <c r="O176" s="9"/>
      <c r="P176" s="9"/>
      <c r="Q176" s="9"/>
      <c r="R176" s="9"/>
      <c r="S176" s="9"/>
      <c r="T176" s="9"/>
      <c r="U176" s="9"/>
      <c r="V176" s="9"/>
      <c r="W176" s="9" t="str">
        <f t="shared" si="2"/>
        <v/>
      </c>
      <c r="X176" s="9"/>
      <c r="Y176" s="9"/>
      <c r="Z176" s="9"/>
      <c r="AA176" s="9"/>
      <c r="AB176" s="9"/>
    </row>
    <row r="177" spans="1:28" ht="72.5" x14ac:dyDescent="0.35">
      <c r="A177" s="21" t="s">
        <v>47</v>
      </c>
      <c r="B177" s="105" t="s">
        <v>379</v>
      </c>
      <c r="C177" s="105" t="s">
        <v>40</v>
      </c>
      <c r="D177" s="105" t="s">
        <v>714</v>
      </c>
      <c r="E177" s="105" t="s">
        <v>715</v>
      </c>
      <c r="F177" s="107" t="s">
        <v>709</v>
      </c>
      <c r="G177" s="14" t="s">
        <v>17</v>
      </c>
      <c r="H177" s="10"/>
      <c r="I177" s="10"/>
      <c r="J177" s="9" t="str">
        <f>IF(VLOOKUP(D177,Measures!$D$4:$J$252,7,FALSE)/1000000=0,"",VLOOKUP(D177,Measures!$D$4:$J$252,7,FALSE)/1000000)</f>
        <v/>
      </c>
      <c r="K177" s="9"/>
      <c r="L177" s="9"/>
      <c r="M177" s="9"/>
      <c r="N177" s="9"/>
      <c r="O177" s="9"/>
      <c r="P177" s="9"/>
      <c r="Q177" s="9"/>
      <c r="R177" s="9"/>
      <c r="S177" s="9"/>
      <c r="T177" s="9"/>
      <c r="U177" s="9"/>
      <c r="V177" s="9"/>
      <c r="W177" s="9" t="str">
        <f t="shared" si="2"/>
        <v/>
      </c>
      <c r="X177" s="9"/>
      <c r="Y177" s="9"/>
      <c r="Z177" s="9"/>
      <c r="AA177" s="9"/>
      <c r="AB177" s="9"/>
    </row>
    <row r="178" spans="1:28" ht="43.5" x14ac:dyDescent="0.35">
      <c r="A178" s="21" t="s">
        <v>47</v>
      </c>
      <c r="B178" s="105" t="s">
        <v>379</v>
      </c>
      <c r="C178" s="105" t="s">
        <v>28</v>
      </c>
      <c r="D178" s="105" t="s">
        <v>719</v>
      </c>
      <c r="E178" s="105" t="s">
        <v>722</v>
      </c>
      <c r="F178" s="107" t="s">
        <v>27</v>
      </c>
      <c r="G178" s="14" t="s">
        <v>17</v>
      </c>
      <c r="H178" s="10"/>
      <c r="I178" s="10"/>
      <c r="J178" s="9" t="str">
        <f>IF(VLOOKUP(D178,Measures!$D$4:$J$252,7,FALSE)/1000000=0,"",VLOOKUP(D178,Measures!$D$4:$J$252,7,FALSE)/1000000)</f>
        <v/>
      </c>
      <c r="K178" s="9"/>
      <c r="L178" s="9"/>
      <c r="M178" s="9"/>
      <c r="N178" s="9"/>
      <c r="O178" s="9"/>
      <c r="P178" s="9"/>
      <c r="Q178" s="9"/>
      <c r="R178" s="9"/>
      <c r="S178" s="9"/>
      <c r="T178" s="9"/>
      <c r="U178" s="9"/>
      <c r="V178" s="9"/>
      <c r="W178" s="9" t="str">
        <f t="shared" si="2"/>
        <v/>
      </c>
      <c r="X178" s="9"/>
      <c r="Y178" s="9"/>
      <c r="Z178" s="9"/>
      <c r="AA178" s="9"/>
      <c r="AB178" s="9"/>
    </row>
    <row r="179" spans="1:28" ht="43.5" x14ac:dyDescent="0.35">
      <c r="A179" s="21" t="s">
        <v>41</v>
      </c>
      <c r="B179" s="105" t="s">
        <v>379</v>
      </c>
      <c r="C179" s="105" t="s">
        <v>40</v>
      </c>
      <c r="D179" s="105" t="s">
        <v>717</v>
      </c>
      <c r="E179" s="105" t="s">
        <v>718</v>
      </c>
      <c r="F179" s="107" t="s">
        <v>719</v>
      </c>
      <c r="G179" s="14" t="s">
        <v>17</v>
      </c>
      <c r="H179" s="10"/>
      <c r="I179" s="10"/>
      <c r="J179" s="9">
        <f>IF(VLOOKUP(D179,Measures!$D$4:$J$252,7,FALSE)/1000000=0,"",VLOOKUP(D179,Measures!$D$4:$J$252,7,FALSE)/1000000)</f>
        <v>70.246047079999997</v>
      </c>
      <c r="K179" s="9"/>
      <c r="L179" s="9"/>
      <c r="M179" s="9"/>
      <c r="N179" s="9"/>
      <c r="O179" s="9"/>
      <c r="P179" s="9"/>
      <c r="Q179" s="9"/>
      <c r="R179" s="9"/>
      <c r="S179" s="9"/>
      <c r="T179" s="9"/>
      <c r="U179" s="9"/>
      <c r="V179" s="9"/>
      <c r="W179" s="9" t="str">
        <f t="shared" si="2"/>
        <v>See the documents Methodology of construction costs increase and Benchmark prices validation</v>
      </c>
      <c r="X179" s="9"/>
      <c r="Y179" s="9"/>
      <c r="Z179" s="9"/>
      <c r="AA179" s="9"/>
      <c r="AB179" s="9"/>
    </row>
    <row r="180" spans="1:28" ht="58" x14ac:dyDescent="0.35">
      <c r="A180" s="21" t="s">
        <v>47</v>
      </c>
      <c r="B180" s="105" t="s">
        <v>379</v>
      </c>
      <c r="C180" s="105" t="s">
        <v>40</v>
      </c>
      <c r="D180" s="105" t="s">
        <v>720</v>
      </c>
      <c r="E180" s="105" t="s">
        <v>721</v>
      </c>
      <c r="F180" s="107" t="s">
        <v>719</v>
      </c>
      <c r="G180" s="14" t="s">
        <v>17</v>
      </c>
      <c r="H180" s="10"/>
      <c r="I180" s="10"/>
      <c r="J180" s="9" t="str">
        <f>IF(VLOOKUP(D180,Measures!$D$4:$J$252,7,FALSE)/1000000=0,"",VLOOKUP(D180,Measures!$D$4:$J$252,7,FALSE)/1000000)</f>
        <v/>
      </c>
      <c r="K180" s="9"/>
      <c r="L180" s="9"/>
      <c r="M180" s="9"/>
      <c r="N180" s="9"/>
      <c r="O180" s="9"/>
      <c r="P180" s="9"/>
      <c r="Q180" s="9"/>
      <c r="R180" s="9"/>
      <c r="S180" s="9"/>
      <c r="T180" s="9"/>
      <c r="U180" s="9"/>
      <c r="V180" s="9"/>
      <c r="W180" s="9" t="str">
        <f t="shared" si="2"/>
        <v/>
      </c>
      <c r="X180" s="9"/>
      <c r="Y180" s="9"/>
      <c r="Z180" s="9"/>
      <c r="AA180" s="9"/>
      <c r="AB180" s="9"/>
    </row>
    <row r="181" spans="1:28" ht="29" x14ac:dyDescent="0.35">
      <c r="A181" s="21" t="s">
        <v>47</v>
      </c>
      <c r="B181" s="105" t="s">
        <v>379</v>
      </c>
      <c r="C181" s="105" t="s">
        <v>28</v>
      </c>
      <c r="D181" s="105" t="s">
        <v>725</v>
      </c>
      <c r="E181" s="105" t="s">
        <v>728</v>
      </c>
      <c r="F181" s="107" t="s">
        <v>27</v>
      </c>
      <c r="G181" s="14" t="s">
        <v>17</v>
      </c>
      <c r="H181" s="10"/>
      <c r="I181" s="10"/>
      <c r="J181" s="9" t="str">
        <f>IF(VLOOKUP(D181,Measures!$D$4:$J$252,7,FALSE)/1000000=0,"",VLOOKUP(D181,Measures!$D$4:$J$252,7,FALSE)/1000000)</f>
        <v/>
      </c>
      <c r="K181" s="9"/>
      <c r="L181" s="9"/>
      <c r="M181" s="9"/>
      <c r="N181" s="9"/>
      <c r="O181" s="9"/>
      <c r="P181" s="9"/>
      <c r="Q181" s="9"/>
      <c r="R181" s="9"/>
      <c r="S181" s="9"/>
      <c r="T181" s="9"/>
      <c r="U181" s="9"/>
      <c r="V181" s="9"/>
      <c r="W181" s="9" t="str">
        <f t="shared" si="2"/>
        <v/>
      </c>
      <c r="X181" s="9"/>
      <c r="Y181" s="9"/>
      <c r="Z181" s="9"/>
      <c r="AA181" s="9"/>
      <c r="AB181" s="9"/>
    </row>
    <row r="182" spans="1:28" ht="29" x14ac:dyDescent="0.35">
      <c r="A182" s="21" t="s">
        <v>41</v>
      </c>
      <c r="B182" s="105" t="s">
        <v>379</v>
      </c>
      <c r="C182" s="105" t="s">
        <v>40</v>
      </c>
      <c r="D182" s="105" t="s">
        <v>723</v>
      </c>
      <c r="E182" s="105" t="s">
        <v>724</v>
      </c>
      <c r="F182" s="107" t="s">
        <v>725</v>
      </c>
      <c r="G182" s="14" t="s">
        <v>17</v>
      </c>
      <c r="H182" s="10"/>
      <c r="I182" s="10"/>
      <c r="J182" s="9">
        <f>IF(VLOOKUP(D182,Measures!$D$4:$J$252,7,FALSE)/1000000=0,"",VLOOKUP(D182,Measures!$D$4:$J$252,7,FALSE)/1000000)</f>
        <v>2.8029070099999998</v>
      </c>
      <c r="K182" s="9"/>
      <c r="L182" s="9"/>
      <c r="M182" s="9"/>
      <c r="N182" s="9"/>
      <c r="O182" s="9"/>
      <c r="P182" s="9"/>
      <c r="Q182" s="9"/>
      <c r="R182" s="9"/>
      <c r="S182" s="9"/>
      <c r="T182" s="9"/>
      <c r="U182" s="9"/>
      <c r="V182" s="9"/>
      <c r="W182" s="9" t="str">
        <f t="shared" si="2"/>
        <v>See the documents Methodology of construction costs increase and Benchmark prices validation</v>
      </c>
      <c r="X182" s="9"/>
      <c r="Y182" s="9"/>
      <c r="Z182" s="9"/>
      <c r="AA182" s="9"/>
      <c r="AB182" s="9"/>
    </row>
    <row r="183" spans="1:28" ht="29" x14ac:dyDescent="0.35">
      <c r="A183" s="21" t="s">
        <v>47</v>
      </c>
      <c r="B183" s="105" t="s">
        <v>379</v>
      </c>
      <c r="C183" s="105" t="s">
        <v>40</v>
      </c>
      <c r="D183" s="105" t="s">
        <v>726</v>
      </c>
      <c r="E183" s="105" t="s">
        <v>727</v>
      </c>
      <c r="F183" s="107" t="s">
        <v>725</v>
      </c>
      <c r="G183" s="14" t="s">
        <v>17</v>
      </c>
      <c r="H183" s="10"/>
      <c r="I183" s="10"/>
      <c r="J183" s="9" t="str">
        <f>IF(VLOOKUP(D183,Measures!$D$4:$J$252,7,FALSE)/1000000=0,"",VLOOKUP(D183,Measures!$D$4:$J$252,7,FALSE)/1000000)</f>
        <v/>
      </c>
      <c r="K183" s="9"/>
      <c r="L183" s="9"/>
      <c r="M183" s="9"/>
      <c r="N183" s="9"/>
      <c r="O183" s="9"/>
      <c r="P183" s="9"/>
      <c r="Q183" s="9"/>
      <c r="R183" s="9"/>
      <c r="S183" s="9"/>
      <c r="T183" s="9"/>
      <c r="U183" s="9"/>
      <c r="V183" s="9"/>
      <c r="W183" s="9" t="str">
        <f t="shared" si="2"/>
        <v/>
      </c>
      <c r="X183" s="9"/>
      <c r="Y183" s="9"/>
      <c r="Z183" s="9"/>
      <c r="AA183" s="9"/>
      <c r="AB183" s="9"/>
    </row>
    <row r="184" spans="1:28" ht="72.5" x14ac:dyDescent="0.35">
      <c r="A184" s="21" t="s">
        <v>47</v>
      </c>
      <c r="B184" s="105" t="s">
        <v>379</v>
      </c>
      <c r="C184" s="105" t="s">
        <v>28</v>
      </c>
      <c r="D184" s="105" t="s">
        <v>731</v>
      </c>
      <c r="E184" s="105" t="s">
        <v>739</v>
      </c>
      <c r="F184" s="107" t="s">
        <v>27</v>
      </c>
      <c r="G184" s="14" t="s">
        <v>17</v>
      </c>
      <c r="H184" s="10"/>
      <c r="I184" s="10"/>
      <c r="J184" s="9" t="str">
        <f>IF(VLOOKUP(D184,Measures!$D$4:$J$252,7,FALSE)/1000000=0,"",VLOOKUP(D184,Measures!$D$4:$J$252,7,FALSE)/1000000)</f>
        <v/>
      </c>
      <c r="K184" s="9"/>
      <c r="L184" s="9"/>
      <c r="M184" s="9"/>
      <c r="N184" s="9"/>
      <c r="O184" s="9"/>
      <c r="P184" s="9"/>
      <c r="Q184" s="9"/>
      <c r="R184" s="9"/>
      <c r="S184" s="9"/>
      <c r="T184" s="9"/>
      <c r="U184" s="9"/>
      <c r="V184" s="9"/>
      <c r="W184" s="9" t="str">
        <f t="shared" si="2"/>
        <v/>
      </c>
      <c r="X184" s="9"/>
      <c r="Y184" s="9"/>
      <c r="Z184" s="9"/>
      <c r="AA184" s="9"/>
      <c r="AB184" s="9"/>
    </row>
    <row r="185" spans="1:28" ht="43.5" x14ac:dyDescent="0.35">
      <c r="A185" s="21" t="s">
        <v>47</v>
      </c>
      <c r="B185" s="105" t="s">
        <v>379</v>
      </c>
      <c r="C185" s="105" t="s">
        <v>40</v>
      </c>
      <c r="D185" s="105" t="s">
        <v>729</v>
      </c>
      <c r="E185" s="105" t="s">
        <v>730</v>
      </c>
      <c r="F185" s="107" t="s">
        <v>731</v>
      </c>
      <c r="G185" s="14" t="s">
        <v>17</v>
      </c>
      <c r="H185" s="10"/>
      <c r="I185" s="10"/>
      <c r="J185" s="9" t="str">
        <f>IF(VLOOKUP(D185,Measures!$D$4:$J$252,7,FALSE)/1000000=0,"",VLOOKUP(D185,Measures!$D$4:$J$252,7,FALSE)/1000000)</f>
        <v/>
      </c>
      <c r="K185" s="9"/>
      <c r="L185" s="9"/>
      <c r="M185" s="9"/>
      <c r="N185" s="9"/>
      <c r="O185" s="9"/>
      <c r="P185" s="9"/>
      <c r="Q185" s="9"/>
      <c r="R185" s="9"/>
      <c r="S185" s="9"/>
      <c r="T185" s="9"/>
      <c r="U185" s="9"/>
      <c r="V185" s="9"/>
      <c r="W185" s="9" t="str">
        <f t="shared" si="2"/>
        <v/>
      </c>
      <c r="X185" s="9"/>
      <c r="Y185" s="9"/>
      <c r="Z185" s="9"/>
      <c r="AA185" s="9"/>
      <c r="AB185" s="9"/>
    </row>
    <row r="186" spans="1:28" ht="87" x14ac:dyDescent="0.35">
      <c r="A186" s="21" t="s">
        <v>41</v>
      </c>
      <c r="B186" s="105" t="s">
        <v>379</v>
      </c>
      <c r="C186" s="105" t="s">
        <v>40</v>
      </c>
      <c r="D186" s="105" t="s">
        <v>732</v>
      </c>
      <c r="E186" s="105" t="s">
        <v>733</v>
      </c>
      <c r="F186" s="107" t="s">
        <v>731</v>
      </c>
      <c r="G186" s="14" t="s">
        <v>17</v>
      </c>
      <c r="H186" s="10"/>
      <c r="I186" s="10"/>
      <c r="J186" s="9">
        <f>IF(VLOOKUP(D186,Measures!$D$4:$J$252,7,FALSE)/1000000=0,"",VLOOKUP(D186,Measures!$D$4:$J$252,7,FALSE)/1000000)</f>
        <v>2.9924493299999999</v>
      </c>
      <c r="K186" s="9"/>
      <c r="L186" s="9"/>
      <c r="M186" s="9"/>
      <c r="N186" s="9"/>
      <c r="O186" s="9"/>
      <c r="P186" s="9"/>
      <c r="Q186" s="9"/>
      <c r="R186" s="9"/>
      <c r="S186" s="9"/>
      <c r="T186" s="9"/>
      <c r="U186" s="9"/>
      <c r="V186" s="9"/>
      <c r="W186" s="9" t="str">
        <f t="shared" si="2"/>
        <v>See the documents Methodology of construction costs increase and Benchmark prices validation</v>
      </c>
      <c r="X186" s="9"/>
      <c r="Y186" s="9"/>
      <c r="Z186" s="9"/>
      <c r="AA186" s="9"/>
      <c r="AB186" s="9"/>
    </row>
    <row r="187" spans="1:28" ht="58" x14ac:dyDescent="0.35">
      <c r="A187" s="21" t="s">
        <v>47</v>
      </c>
      <c r="B187" s="105" t="s">
        <v>379</v>
      </c>
      <c r="C187" s="105" t="s">
        <v>40</v>
      </c>
      <c r="D187" s="105" t="s">
        <v>735</v>
      </c>
      <c r="E187" s="105" t="s">
        <v>736</v>
      </c>
      <c r="F187" s="107" t="s">
        <v>731</v>
      </c>
      <c r="G187" s="14" t="s">
        <v>17</v>
      </c>
      <c r="H187" s="10"/>
      <c r="I187" s="10"/>
      <c r="J187" s="9" t="str">
        <f>IF(VLOOKUP(D187,Measures!$D$4:$J$252,7,FALSE)/1000000=0,"",VLOOKUP(D187,Measures!$D$4:$J$252,7,FALSE)/1000000)</f>
        <v/>
      </c>
      <c r="K187" s="9"/>
      <c r="L187" s="9"/>
      <c r="M187" s="9"/>
      <c r="N187" s="9"/>
      <c r="O187" s="9"/>
      <c r="P187" s="9"/>
      <c r="Q187" s="9"/>
      <c r="R187" s="9"/>
      <c r="S187" s="9"/>
      <c r="T187" s="9"/>
      <c r="U187" s="9"/>
      <c r="V187" s="9"/>
      <c r="W187" s="9" t="str">
        <f t="shared" si="2"/>
        <v/>
      </c>
      <c r="X187" s="9"/>
      <c r="Y187" s="9"/>
      <c r="Z187" s="9"/>
      <c r="AA187" s="9"/>
      <c r="AB187" s="9"/>
    </row>
    <row r="188" spans="1:28" ht="101.5" x14ac:dyDescent="0.35">
      <c r="A188" s="21" t="s">
        <v>47</v>
      </c>
      <c r="B188" s="105" t="s">
        <v>379</v>
      </c>
      <c r="C188" s="105" t="s">
        <v>40</v>
      </c>
      <c r="D188" s="105" t="s">
        <v>737</v>
      </c>
      <c r="E188" s="105" t="s">
        <v>738</v>
      </c>
      <c r="F188" s="107" t="s">
        <v>731</v>
      </c>
      <c r="G188" s="14" t="s">
        <v>17</v>
      </c>
      <c r="H188" s="10"/>
      <c r="I188" s="10"/>
      <c r="J188" s="9" t="str">
        <f>IF(VLOOKUP(D188,Measures!$D$4:$J$252,7,FALSE)/1000000=0,"",VLOOKUP(D188,Measures!$D$4:$J$252,7,FALSE)/1000000)</f>
        <v/>
      </c>
      <c r="K188" s="9"/>
      <c r="L188" s="9"/>
      <c r="M188" s="9"/>
      <c r="N188" s="9"/>
      <c r="O188" s="9"/>
      <c r="P188" s="9"/>
      <c r="Q188" s="9"/>
      <c r="R188" s="9"/>
      <c r="S188" s="9"/>
      <c r="T188" s="9"/>
      <c r="U188" s="9"/>
      <c r="V188" s="9"/>
      <c r="W188" s="9" t="str">
        <f t="shared" si="2"/>
        <v/>
      </c>
      <c r="X188" s="9"/>
      <c r="Y188" s="9"/>
      <c r="Z188" s="9"/>
      <c r="AA188" s="9"/>
      <c r="AB188" s="9"/>
    </row>
    <row r="189" spans="1:28" ht="29" x14ac:dyDescent="0.35">
      <c r="A189" s="21" t="s">
        <v>47</v>
      </c>
      <c r="B189" s="105" t="s">
        <v>379</v>
      </c>
      <c r="C189" s="105" t="s">
        <v>28</v>
      </c>
      <c r="D189" s="105" t="s">
        <v>742</v>
      </c>
      <c r="E189" s="105" t="s">
        <v>749</v>
      </c>
      <c r="F189" s="107" t="s">
        <v>27</v>
      </c>
      <c r="G189" s="14" t="s">
        <v>17</v>
      </c>
      <c r="H189" s="10"/>
      <c r="I189" s="10"/>
      <c r="J189" s="9" t="str">
        <f>IF(VLOOKUP(D189,Measures!$D$4:$J$252,7,FALSE)/1000000=0,"",VLOOKUP(D189,Measures!$D$4:$J$252,7,FALSE)/1000000)</f>
        <v/>
      </c>
      <c r="K189" s="9"/>
      <c r="L189" s="9"/>
      <c r="M189" s="9"/>
      <c r="N189" s="9"/>
      <c r="O189" s="9"/>
      <c r="P189" s="9"/>
      <c r="Q189" s="9"/>
      <c r="R189" s="9"/>
      <c r="S189" s="9"/>
      <c r="T189" s="9"/>
      <c r="U189" s="9"/>
      <c r="V189" s="9"/>
      <c r="W189" s="9" t="str">
        <f t="shared" si="2"/>
        <v/>
      </c>
      <c r="X189" s="9"/>
      <c r="Y189" s="9"/>
      <c r="Z189" s="9"/>
      <c r="AA189" s="9"/>
      <c r="AB189" s="9"/>
    </row>
    <row r="190" spans="1:28" ht="43.5" x14ac:dyDescent="0.35">
      <c r="A190" s="21" t="s">
        <v>47</v>
      </c>
      <c r="B190" s="105" t="s">
        <v>379</v>
      </c>
      <c r="C190" s="105" t="s">
        <v>40</v>
      </c>
      <c r="D190" s="105" t="s">
        <v>740</v>
      </c>
      <c r="E190" s="105" t="s">
        <v>741</v>
      </c>
      <c r="F190" s="107" t="s">
        <v>742</v>
      </c>
      <c r="G190" s="14" t="s">
        <v>17</v>
      </c>
      <c r="H190" s="10"/>
      <c r="I190" s="10"/>
      <c r="J190" s="9" t="str">
        <f>IF(VLOOKUP(D190,Measures!$D$4:$J$252,7,FALSE)/1000000=0,"",VLOOKUP(D190,Measures!$D$4:$J$252,7,FALSE)/1000000)</f>
        <v/>
      </c>
      <c r="K190" s="9"/>
      <c r="L190" s="9"/>
      <c r="M190" s="9"/>
      <c r="N190" s="9"/>
      <c r="O190" s="9"/>
      <c r="P190" s="9"/>
      <c r="Q190" s="9"/>
      <c r="R190" s="9"/>
      <c r="S190" s="9"/>
      <c r="T190" s="9"/>
      <c r="U190" s="9"/>
      <c r="V190" s="9"/>
      <c r="W190" s="9" t="str">
        <f t="shared" si="2"/>
        <v/>
      </c>
      <c r="X190" s="9"/>
      <c r="Y190" s="9"/>
      <c r="Z190" s="9"/>
      <c r="AA190" s="9"/>
      <c r="AB190" s="9"/>
    </row>
    <row r="191" spans="1:28" ht="43.5" x14ac:dyDescent="0.35">
      <c r="A191" s="21" t="s">
        <v>41</v>
      </c>
      <c r="B191" s="105" t="s">
        <v>379</v>
      </c>
      <c r="C191" s="105" t="s">
        <v>40</v>
      </c>
      <c r="D191" s="105" t="s">
        <v>743</v>
      </c>
      <c r="E191" s="105" t="s">
        <v>744</v>
      </c>
      <c r="F191" s="107" t="s">
        <v>742</v>
      </c>
      <c r="G191" s="14" t="s">
        <v>17</v>
      </c>
      <c r="H191" s="10"/>
      <c r="I191" s="10"/>
      <c r="J191" s="9">
        <f>IF(VLOOKUP(D191,Measures!$D$4:$J$252,7,FALSE)/1000000=0,"",VLOOKUP(D191,Measures!$D$4:$J$252,7,FALSE)/1000000)</f>
        <v>37.104639540000001</v>
      </c>
      <c r="K191" s="9"/>
      <c r="L191" s="9"/>
      <c r="M191" s="9"/>
      <c r="N191" s="9"/>
      <c r="O191" s="9"/>
      <c r="P191" s="9"/>
      <c r="Q191" s="9"/>
      <c r="R191" s="9"/>
      <c r="S191" s="9"/>
      <c r="T191" s="9"/>
      <c r="U191" s="9"/>
      <c r="V191" s="9"/>
      <c r="W191" s="9" t="str">
        <f t="shared" si="2"/>
        <v>See the documents Methodology of construction costs increase and Benchmark prices validation</v>
      </c>
      <c r="X191" s="9"/>
      <c r="Y191" s="9"/>
      <c r="Z191" s="9"/>
      <c r="AA191" s="9"/>
      <c r="AB191" s="9"/>
    </row>
    <row r="192" spans="1:28" ht="43.5" x14ac:dyDescent="0.35">
      <c r="A192" s="21" t="s">
        <v>47</v>
      </c>
      <c r="B192" s="105" t="s">
        <v>379</v>
      </c>
      <c r="C192" s="105" t="s">
        <v>40</v>
      </c>
      <c r="D192" s="105" t="s">
        <v>745</v>
      </c>
      <c r="E192" s="105" t="s">
        <v>746</v>
      </c>
      <c r="F192" s="107" t="s">
        <v>742</v>
      </c>
      <c r="G192" s="14" t="s">
        <v>17</v>
      </c>
      <c r="H192" s="10"/>
      <c r="I192" s="10"/>
      <c r="J192" s="9" t="str">
        <f>IF(VLOOKUP(D192,Measures!$D$4:$J$252,7,FALSE)/1000000=0,"",VLOOKUP(D192,Measures!$D$4:$J$252,7,FALSE)/1000000)</f>
        <v/>
      </c>
      <c r="K192" s="9"/>
      <c r="L192" s="9"/>
      <c r="M192" s="9"/>
      <c r="N192" s="9"/>
      <c r="O192" s="9"/>
      <c r="P192" s="9"/>
      <c r="Q192" s="9"/>
      <c r="R192" s="9"/>
      <c r="S192" s="9"/>
      <c r="T192" s="9"/>
      <c r="U192" s="9"/>
      <c r="V192" s="9"/>
      <c r="W192" s="9" t="str">
        <f t="shared" si="2"/>
        <v/>
      </c>
      <c r="X192" s="9"/>
      <c r="Y192" s="9"/>
      <c r="Z192" s="9"/>
      <c r="AA192" s="9"/>
      <c r="AB192" s="9"/>
    </row>
    <row r="193" spans="1:28" ht="58" x14ac:dyDescent="0.35">
      <c r="A193" s="21" t="s">
        <v>47</v>
      </c>
      <c r="B193" s="105" t="s">
        <v>379</v>
      </c>
      <c r="C193" s="105" t="s">
        <v>40</v>
      </c>
      <c r="D193" s="105" t="s">
        <v>747</v>
      </c>
      <c r="E193" s="105" t="s">
        <v>748</v>
      </c>
      <c r="F193" s="107" t="s">
        <v>742</v>
      </c>
      <c r="G193" s="14" t="s">
        <v>17</v>
      </c>
      <c r="H193" s="10"/>
      <c r="I193" s="10"/>
      <c r="J193" s="9" t="str">
        <f>IF(VLOOKUP(D193,Measures!$D$4:$J$252,7,FALSE)/1000000=0,"",VLOOKUP(D193,Measures!$D$4:$J$252,7,FALSE)/1000000)</f>
        <v/>
      </c>
      <c r="K193" s="9"/>
      <c r="L193" s="9"/>
      <c r="M193" s="9"/>
      <c r="N193" s="9"/>
      <c r="O193" s="9"/>
      <c r="P193" s="9"/>
      <c r="Q193" s="9"/>
      <c r="R193" s="9"/>
      <c r="S193" s="9"/>
      <c r="T193" s="9"/>
      <c r="U193" s="9"/>
      <c r="V193" s="9"/>
      <c r="W193" s="9" t="str">
        <f t="shared" si="2"/>
        <v/>
      </c>
      <c r="X193" s="9"/>
      <c r="Y193" s="9"/>
      <c r="Z193" s="9"/>
      <c r="AA193" s="9"/>
      <c r="AB193" s="9"/>
    </row>
    <row r="194" spans="1:28" ht="29" x14ac:dyDescent="0.35">
      <c r="A194" s="21" t="s">
        <v>47</v>
      </c>
      <c r="B194" s="105" t="s">
        <v>381</v>
      </c>
      <c r="C194" s="105" t="s">
        <v>28</v>
      </c>
      <c r="D194" s="105" t="s">
        <v>770</v>
      </c>
      <c r="E194" s="105" t="s">
        <v>771</v>
      </c>
      <c r="F194" s="107" t="s">
        <v>27</v>
      </c>
      <c r="G194" s="14" t="s">
        <v>30</v>
      </c>
      <c r="H194" s="10"/>
      <c r="I194" s="10"/>
      <c r="J194" s="9" t="str">
        <f>IF(VLOOKUP(D194,Measures!$D$4:$J$252,7,FALSE)/1000000=0,"",VLOOKUP(D194,Measures!$D$4:$J$252,7,FALSE)/1000000)</f>
        <v/>
      </c>
      <c r="K194" s="9"/>
      <c r="L194" s="9"/>
      <c r="M194" s="9"/>
      <c r="N194" s="9"/>
      <c r="O194" s="9"/>
      <c r="P194" s="9"/>
      <c r="Q194" s="9"/>
      <c r="R194" s="9"/>
      <c r="S194" s="9"/>
      <c r="T194" s="9"/>
      <c r="U194" s="9"/>
      <c r="V194" s="9"/>
      <c r="W194" s="9" t="str">
        <f t="shared" si="2"/>
        <v/>
      </c>
      <c r="X194" s="9"/>
      <c r="Y194" s="9"/>
      <c r="Z194" s="9"/>
      <c r="AA194" s="9"/>
      <c r="AB194" s="9"/>
    </row>
    <row r="195" spans="1:28" ht="29" x14ac:dyDescent="0.35">
      <c r="A195" s="21" t="s">
        <v>47</v>
      </c>
      <c r="B195" s="105" t="s">
        <v>381</v>
      </c>
      <c r="C195" s="105" t="s">
        <v>28</v>
      </c>
      <c r="D195" s="105" t="s">
        <v>772</v>
      </c>
      <c r="E195" s="105" t="s">
        <v>773</v>
      </c>
      <c r="F195" s="107" t="s">
        <v>27</v>
      </c>
      <c r="G195" s="14" t="s">
        <v>30</v>
      </c>
      <c r="H195" s="10"/>
      <c r="I195" s="10"/>
      <c r="J195" s="9" t="str">
        <f>IF(VLOOKUP(D195,Measures!$D$4:$J$252,7,FALSE)/1000000=0,"",VLOOKUP(D195,Measures!$D$4:$J$252,7,FALSE)/1000000)</f>
        <v/>
      </c>
      <c r="K195" s="9"/>
      <c r="L195" s="9"/>
      <c r="M195" s="9"/>
      <c r="N195" s="9"/>
      <c r="O195" s="9"/>
      <c r="P195" s="9"/>
      <c r="Q195" s="9"/>
      <c r="R195" s="9"/>
      <c r="S195" s="9"/>
      <c r="T195" s="9"/>
      <c r="U195" s="9"/>
      <c r="V195" s="9"/>
      <c r="W195" s="9" t="str">
        <f t="shared" si="2"/>
        <v/>
      </c>
      <c r="X195" s="9"/>
      <c r="Y195" s="9"/>
      <c r="Z195" s="9"/>
      <c r="AA195" s="9"/>
      <c r="AB195" s="9"/>
    </row>
    <row r="196" spans="1:28" x14ac:dyDescent="0.35">
      <c r="A196" s="21" t="s">
        <v>47</v>
      </c>
      <c r="B196" s="105" t="s">
        <v>381</v>
      </c>
      <c r="C196" s="105" t="s">
        <v>28</v>
      </c>
      <c r="D196" s="105" t="s">
        <v>774</v>
      </c>
      <c r="E196" s="105" t="s">
        <v>775</v>
      </c>
      <c r="F196" s="107" t="s">
        <v>27</v>
      </c>
      <c r="G196" s="14" t="s">
        <v>30</v>
      </c>
      <c r="H196" s="10"/>
      <c r="I196" s="10"/>
      <c r="J196" s="9" t="str">
        <f>IF(VLOOKUP(D196,Measures!$D$4:$J$252,7,FALSE)/1000000=0,"",VLOOKUP(D196,Measures!$D$4:$J$252,7,FALSE)/1000000)</f>
        <v/>
      </c>
      <c r="K196" s="9"/>
      <c r="L196" s="9"/>
      <c r="M196" s="9"/>
      <c r="N196" s="9"/>
      <c r="O196" s="9"/>
      <c r="P196" s="9"/>
      <c r="Q196" s="9"/>
      <c r="R196" s="9"/>
      <c r="S196" s="9"/>
      <c r="T196" s="9"/>
      <c r="U196" s="9"/>
      <c r="V196" s="9"/>
      <c r="W196" s="9" t="str">
        <f t="shared" si="2"/>
        <v/>
      </c>
      <c r="X196" s="9"/>
      <c r="Y196" s="9"/>
      <c r="Z196" s="9"/>
      <c r="AA196" s="9"/>
      <c r="AB196" s="9"/>
    </row>
    <row r="197" spans="1:28" ht="58" x14ac:dyDescent="0.35">
      <c r="A197" s="21" t="s">
        <v>47</v>
      </c>
      <c r="B197" s="105" t="s">
        <v>353</v>
      </c>
      <c r="C197" s="105" t="s">
        <v>28</v>
      </c>
      <c r="D197" s="105" t="s">
        <v>835</v>
      </c>
      <c r="E197" s="105" t="s">
        <v>836</v>
      </c>
      <c r="F197" s="107" t="s">
        <v>27</v>
      </c>
      <c r="G197" s="14" t="s">
        <v>30</v>
      </c>
      <c r="H197" s="10"/>
      <c r="I197" s="10"/>
      <c r="J197" s="9" t="str">
        <f>IF(VLOOKUP(D197,Measures!$D$4:$J$252,7,FALSE)/1000000=0,"",VLOOKUP(D197,Measures!$D$4:$J$252,7,FALSE)/1000000)</f>
        <v/>
      </c>
      <c r="K197" s="9"/>
      <c r="L197" s="9"/>
      <c r="M197" s="9"/>
      <c r="N197" s="9"/>
      <c r="O197" s="9"/>
      <c r="P197" s="9"/>
      <c r="Q197" s="9"/>
      <c r="R197" s="9"/>
      <c r="S197" s="9"/>
      <c r="T197" s="9"/>
      <c r="U197" s="9"/>
      <c r="V197" s="9"/>
      <c r="W197" s="9" t="str">
        <f t="shared" si="2"/>
        <v/>
      </c>
      <c r="X197" s="9"/>
      <c r="Y197" s="9"/>
      <c r="Z197" s="9"/>
      <c r="AA197" s="9"/>
      <c r="AB197" s="9"/>
    </row>
    <row r="198" spans="1:28" ht="43.5" x14ac:dyDescent="0.35">
      <c r="A198" s="21" t="s">
        <v>47</v>
      </c>
      <c r="B198" s="105" t="s">
        <v>353</v>
      </c>
      <c r="C198" s="105" t="s">
        <v>28</v>
      </c>
      <c r="D198" s="105" t="s">
        <v>837</v>
      </c>
      <c r="E198" s="105" t="s">
        <v>838</v>
      </c>
      <c r="F198" s="107" t="s">
        <v>27</v>
      </c>
      <c r="G198" s="14" t="s">
        <v>30</v>
      </c>
      <c r="H198" s="10"/>
      <c r="I198" s="10"/>
      <c r="J198" s="9" t="str">
        <f>IF(VLOOKUP(D198,Measures!$D$4:$J$252,7,FALSE)/1000000=0,"",VLOOKUP(D198,Measures!$D$4:$J$252,7,FALSE)/1000000)</f>
        <v/>
      </c>
      <c r="K198" s="9"/>
      <c r="L198" s="9"/>
      <c r="M198" s="9"/>
      <c r="N198" s="9"/>
      <c r="O198" s="9"/>
      <c r="P198" s="9"/>
      <c r="Q198" s="9"/>
      <c r="R198" s="9"/>
      <c r="S198" s="9"/>
      <c r="T198" s="9"/>
      <c r="U198" s="9"/>
      <c r="V198" s="9"/>
      <c r="W198" s="9" t="str">
        <f t="shared" si="2"/>
        <v/>
      </c>
      <c r="X198" s="9"/>
      <c r="Y198" s="9"/>
      <c r="Z198" s="9"/>
      <c r="AA198" s="9"/>
      <c r="AB198" s="9"/>
    </row>
    <row r="199" spans="1:28" ht="29" x14ac:dyDescent="0.35">
      <c r="A199" s="21" t="s">
        <v>47</v>
      </c>
      <c r="B199" s="105" t="s">
        <v>353</v>
      </c>
      <c r="C199" s="105" t="s">
        <v>28</v>
      </c>
      <c r="D199" s="105" t="s">
        <v>825</v>
      </c>
      <c r="E199" s="105" t="s">
        <v>826</v>
      </c>
      <c r="F199" s="107" t="s">
        <v>27</v>
      </c>
      <c r="G199" s="14" t="s">
        <v>17</v>
      </c>
      <c r="H199" s="10"/>
      <c r="I199" s="10"/>
      <c r="J199" s="9" t="str">
        <f>IF(VLOOKUP(D199,Measures!$D$4:$J$252,7,FALSE)/1000000=0,"",VLOOKUP(D199,Measures!$D$4:$J$252,7,FALSE)/1000000)</f>
        <v/>
      </c>
      <c r="K199" s="9"/>
      <c r="L199" s="9"/>
      <c r="M199" s="9"/>
      <c r="N199" s="9"/>
      <c r="O199" s="9"/>
      <c r="P199" s="9"/>
      <c r="Q199" s="9"/>
      <c r="R199" s="9"/>
      <c r="S199" s="9"/>
      <c r="T199" s="9"/>
      <c r="U199" s="9"/>
      <c r="V199" s="9"/>
      <c r="W199" s="9" t="str">
        <f t="shared" ref="W199:W255" si="3">IF(ISNUMBER(J199),"See the documents Methodology of construction costs increase and Benchmark prices validation","")</f>
        <v/>
      </c>
      <c r="X199" s="9"/>
      <c r="Y199" s="9"/>
      <c r="Z199" s="9"/>
      <c r="AA199" s="9"/>
      <c r="AB199" s="9"/>
    </row>
    <row r="200" spans="1:28" ht="43.5" x14ac:dyDescent="0.35">
      <c r="A200" s="21" t="s">
        <v>47</v>
      </c>
      <c r="B200" s="105" t="s">
        <v>353</v>
      </c>
      <c r="C200" s="105" t="s">
        <v>28</v>
      </c>
      <c r="D200" s="105" t="s">
        <v>830</v>
      </c>
      <c r="E200" s="105" t="s">
        <v>834</v>
      </c>
      <c r="F200" s="107" t="s">
        <v>27</v>
      </c>
      <c r="G200" s="14" t="s">
        <v>17</v>
      </c>
      <c r="H200" s="10"/>
      <c r="I200" s="10"/>
      <c r="J200" s="9" t="str">
        <f>IF(VLOOKUP(D200,Measures!$D$4:$J$252,7,FALSE)/1000000=0,"",VLOOKUP(D200,Measures!$D$4:$J$252,7,FALSE)/1000000)</f>
        <v/>
      </c>
      <c r="K200" s="9"/>
      <c r="L200" s="9"/>
      <c r="M200" s="9"/>
      <c r="N200" s="9"/>
      <c r="O200" s="9"/>
      <c r="P200" s="9"/>
      <c r="Q200" s="9"/>
      <c r="R200" s="9"/>
      <c r="S200" s="9"/>
      <c r="T200" s="9"/>
      <c r="U200" s="9"/>
      <c r="V200" s="9"/>
      <c r="W200" s="9" t="str">
        <f t="shared" si="3"/>
        <v/>
      </c>
      <c r="X200" s="9"/>
      <c r="Y200" s="9"/>
      <c r="Z200" s="9"/>
      <c r="AA200" s="9"/>
      <c r="AB200" s="9"/>
    </row>
    <row r="201" spans="1:28" ht="43.5" x14ac:dyDescent="0.35">
      <c r="A201" s="21" t="s">
        <v>47</v>
      </c>
      <c r="B201" s="105" t="s">
        <v>353</v>
      </c>
      <c r="C201" s="105" t="s">
        <v>40</v>
      </c>
      <c r="D201" s="105" t="s">
        <v>828</v>
      </c>
      <c r="E201" s="105" t="s">
        <v>829</v>
      </c>
      <c r="F201" s="107" t="s">
        <v>830</v>
      </c>
      <c r="G201" s="14" t="s">
        <v>17</v>
      </c>
      <c r="H201" s="10"/>
      <c r="I201" s="10"/>
      <c r="J201" s="9" t="str">
        <f>IF(VLOOKUP(D201,Measures!$D$4:$J$252,7,FALSE)/1000000=0,"",VLOOKUP(D201,Measures!$D$4:$J$252,7,FALSE)/1000000)</f>
        <v/>
      </c>
      <c r="K201" s="9"/>
      <c r="L201" s="9"/>
      <c r="M201" s="9"/>
      <c r="N201" s="9"/>
      <c r="O201" s="9"/>
      <c r="P201" s="9"/>
      <c r="Q201" s="9"/>
      <c r="R201" s="9"/>
      <c r="S201" s="9"/>
      <c r="T201" s="9"/>
      <c r="U201" s="9"/>
      <c r="V201" s="9"/>
      <c r="W201" s="9" t="str">
        <f t="shared" si="3"/>
        <v/>
      </c>
      <c r="X201" s="9"/>
      <c r="Y201" s="9"/>
      <c r="Z201" s="9"/>
      <c r="AA201" s="9"/>
      <c r="AB201" s="9"/>
    </row>
    <row r="202" spans="1:28" ht="43.5" x14ac:dyDescent="0.35">
      <c r="A202" s="21" t="s">
        <v>47</v>
      </c>
      <c r="B202" s="105" t="s">
        <v>353</v>
      </c>
      <c r="C202" s="105" t="s">
        <v>40</v>
      </c>
      <c r="D202" s="105" t="s">
        <v>831</v>
      </c>
      <c r="E202" s="105" t="s">
        <v>832</v>
      </c>
      <c r="F202" s="107" t="s">
        <v>830</v>
      </c>
      <c r="G202" s="14" t="s">
        <v>17</v>
      </c>
      <c r="H202" s="10"/>
      <c r="I202" s="10"/>
      <c r="J202" s="9" t="str">
        <f>IF(VLOOKUP(D202,Measures!$D$4:$J$252,7,FALSE)/1000000=0,"",VLOOKUP(D202,Measures!$D$4:$J$252,7,FALSE)/1000000)</f>
        <v/>
      </c>
      <c r="K202" s="9"/>
      <c r="L202" s="9"/>
      <c r="M202" s="9"/>
      <c r="N202" s="9"/>
      <c r="O202" s="9"/>
      <c r="P202" s="9"/>
      <c r="Q202" s="9"/>
      <c r="R202" s="9"/>
      <c r="S202" s="9"/>
      <c r="T202" s="9"/>
      <c r="U202" s="9"/>
      <c r="V202" s="9"/>
      <c r="W202" s="9" t="str">
        <f t="shared" si="3"/>
        <v/>
      </c>
      <c r="X202" s="9"/>
      <c r="Y202" s="9"/>
      <c r="Z202" s="9"/>
      <c r="AA202" s="9"/>
      <c r="AB202" s="9"/>
    </row>
    <row r="203" spans="1:28" x14ac:dyDescent="0.35">
      <c r="A203" s="21" t="s">
        <v>47</v>
      </c>
      <c r="B203" s="105" t="s">
        <v>355</v>
      </c>
      <c r="C203" s="105" t="s">
        <v>28</v>
      </c>
      <c r="D203" s="105" t="s">
        <v>850</v>
      </c>
      <c r="E203" s="105" t="s">
        <v>851</v>
      </c>
      <c r="F203" s="107" t="s">
        <v>27</v>
      </c>
      <c r="G203" s="14" t="s">
        <v>30</v>
      </c>
      <c r="H203" s="10"/>
      <c r="I203" s="10"/>
      <c r="J203" s="9" t="str">
        <f>IF(VLOOKUP(D203,Measures!$D$4:$J$252,7,FALSE)/1000000=0,"",VLOOKUP(D203,Measures!$D$4:$J$252,7,FALSE)/1000000)</f>
        <v/>
      </c>
      <c r="K203" s="9"/>
      <c r="L203" s="9"/>
      <c r="M203" s="9"/>
      <c r="N203" s="9"/>
      <c r="O203" s="9"/>
      <c r="P203" s="9"/>
      <c r="Q203" s="9"/>
      <c r="R203" s="9"/>
      <c r="S203" s="9"/>
      <c r="T203" s="9"/>
      <c r="U203" s="9"/>
      <c r="V203" s="9"/>
      <c r="W203" s="9" t="str">
        <f t="shared" si="3"/>
        <v/>
      </c>
      <c r="X203" s="9"/>
      <c r="Y203" s="9"/>
      <c r="Z203" s="9"/>
      <c r="AA203" s="9"/>
      <c r="AB203" s="9"/>
    </row>
    <row r="204" spans="1:28" ht="29" x14ac:dyDescent="0.35">
      <c r="A204" s="21" t="s">
        <v>47</v>
      </c>
      <c r="B204" s="105" t="s">
        <v>355</v>
      </c>
      <c r="C204" s="105" t="s">
        <v>28</v>
      </c>
      <c r="D204" s="105" t="s">
        <v>852</v>
      </c>
      <c r="E204" s="105" t="s">
        <v>853</v>
      </c>
      <c r="F204" s="107" t="s">
        <v>27</v>
      </c>
      <c r="G204" s="14" t="s">
        <v>30</v>
      </c>
      <c r="H204" s="10"/>
      <c r="I204" s="10"/>
      <c r="J204" s="9" t="str">
        <f>IF(VLOOKUP(D204,Measures!$D$4:$J$252,7,FALSE)/1000000=0,"",VLOOKUP(D204,Measures!$D$4:$J$252,7,FALSE)/1000000)</f>
        <v/>
      </c>
      <c r="K204" s="9"/>
      <c r="L204" s="9"/>
      <c r="M204" s="9"/>
      <c r="N204" s="9"/>
      <c r="O204" s="9"/>
      <c r="P204" s="9"/>
      <c r="Q204" s="9"/>
      <c r="R204" s="9"/>
      <c r="S204" s="9"/>
      <c r="T204" s="9"/>
      <c r="U204" s="9"/>
      <c r="V204" s="9"/>
      <c r="W204" s="9" t="str">
        <f t="shared" si="3"/>
        <v/>
      </c>
      <c r="X204" s="9"/>
      <c r="Y204" s="9"/>
      <c r="Z204" s="9"/>
      <c r="AA204" s="9"/>
      <c r="AB204" s="9"/>
    </row>
    <row r="205" spans="1:28" ht="58" x14ac:dyDescent="0.35">
      <c r="A205" s="21" t="s">
        <v>47</v>
      </c>
      <c r="B205" s="105" t="s">
        <v>355</v>
      </c>
      <c r="C205" s="105" t="s">
        <v>28</v>
      </c>
      <c r="D205" s="105" t="s">
        <v>841</v>
      </c>
      <c r="E205" s="105" t="s">
        <v>849</v>
      </c>
      <c r="F205" s="107" t="s">
        <v>27</v>
      </c>
      <c r="G205" s="14" t="s">
        <v>17</v>
      </c>
      <c r="H205" s="10"/>
      <c r="I205" s="10"/>
      <c r="J205" s="9" t="str">
        <f>IF(VLOOKUP(D205,Measures!$D$4:$J$252,7,FALSE)/1000000=0,"",VLOOKUP(D205,Measures!$D$4:$J$252,7,FALSE)/1000000)</f>
        <v/>
      </c>
      <c r="K205" s="9"/>
      <c r="L205" s="9"/>
      <c r="M205" s="9"/>
      <c r="N205" s="9"/>
      <c r="O205" s="9"/>
      <c r="P205" s="9"/>
      <c r="Q205" s="9"/>
      <c r="R205" s="9"/>
      <c r="S205" s="9"/>
      <c r="T205" s="9"/>
      <c r="U205" s="9"/>
      <c r="V205" s="9"/>
      <c r="W205" s="9" t="str">
        <f t="shared" si="3"/>
        <v/>
      </c>
      <c r="X205" s="9"/>
      <c r="Y205" s="9"/>
      <c r="Z205" s="9"/>
      <c r="AA205" s="9"/>
      <c r="AB205" s="9"/>
    </row>
    <row r="206" spans="1:28" ht="72.5" x14ac:dyDescent="0.35">
      <c r="A206" s="21" t="s">
        <v>47</v>
      </c>
      <c r="B206" s="105" t="s">
        <v>355</v>
      </c>
      <c r="C206" s="105" t="s">
        <v>40</v>
      </c>
      <c r="D206" s="105" t="s">
        <v>839</v>
      </c>
      <c r="E206" s="105" t="s">
        <v>840</v>
      </c>
      <c r="F206" s="107" t="s">
        <v>841</v>
      </c>
      <c r="G206" s="14" t="s">
        <v>17</v>
      </c>
      <c r="H206" s="10"/>
      <c r="I206" s="10"/>
      <c r="J206" s="9" t="str">
        <f>IF(VLOOKUP(D206,Measures!$D$4:$J$252,7,FALSE)/1000000=0,"",VLOOKUP(D206,Measures!$D$4:$J$252,7,FALSE)/1000000)</f>
        <v/>
      </c>
      <c r="K206" s="9"/>
      <c r="L206" s="9"/>
      <c r="M206" s="9"/>
      <c r="N206" s="9"/>
      <c r="O206" s="9"/>
      <c r="P206" s="9"/>
      <c r="Q206" s="9"/>
      <c r="R206" s="9"/>
      <c r="S206" s="9"/>
      <c r="T206" s="9"/>
      <c r="U206" s="9"/>
      <c r="V206" s="9"/>
      <c r="W206" s="9" t="str">
        <f t="shared" si="3"/>
        <v/>
      </c>
      <c r="X206" s="9"/>
      <c r="Y206" s="9"/>
      <c r="Z206" s="9"/>
      <c r="AA206" s="9"/>
      <c r="AB206" s="9"/>
    </row>
    <row r="207" spans="1:28" ht="72.5" x14ac:dyDescent="0.35">
      <c r="A207" s="21" t="s">
        <v>41</v>
      </c>
      <c r="B207" s="105" t="s">
        <v>355</v>
      </c>
      <c r="C207" s="105" t="s">
        <v>40</v>
      </c>
      <c r="D207" s="105" t="s">
        <v>843</v>
      </c>
      <c r="E207" s="105" t="s">
        <v>844</v>
      </c>
      <c r="F207" s="107" t="s">
        <v>841</v>
      </c>
      <c r="G207" s="14" t="s">
        <v>17</v>
      </c>
      <c r="H207" s="10"/>
      <c r="I207" s="10"/>
      <c r="J207" s="9">
        <f>IF(VLOOKUP(D207,Measures!$D$4:$J$252,7,FALSE)/1000000=0,"",VLOOKUP(D207,Measures!$D$4:$J$252,7,FALSE)/1000000)</f>
        <v>67.837072000000006</v>
      </c>
      <c r="K207" s="9"/>
      <c r="L207" s="9"/>
      <c r="M207" s="9"/>
      <c r="N207" s="9"/>
      <c r="O207" s="9"/>
      <c r="P207" s="9"/>
      <c r="Q207" s="9"/>
      <c r="R207" s="9"/>
      <c r="S207" s="9"/>
      <c r="T207" s="9"/>
      <c r="U207" s="9"/>
      <c r="V207" s="9"/>
      <c r="W207" s="9" t="str">
        <f t="shared" si="3"/>
        <v>See the documents Methodology of construction costs increase and Benchmark prices validation</v>
      </c>
      <c r="X207" s="9"/>
      <c r="Y207" s="9"/>
      <c r="Z207" s="9"/>
      <c r="AA207" s="9"/>
      <c r="AB207" s="9"/>
    </row>
    <row r="208" spans="1:28" ht="87" x14ac:dyDescent="0.35">
      <c r="A208" s="21" t="s">
        <v>47</v>
      </c>
      <c r="B208" s="105" t="s">
        <v>355</v>
      </c>
      <c r="C208" s="105" t="s">
        <v>40</v>
      </c>
      <c r="D208" s="105" t="s">
        <v>845</v>
      </c>
      <c r="E208" s="105" t="s">
        <v>846</v>
      </c>
      <c r="F208" s="107" t="s">
        <v>841</v>
      </c>
      <c r="G208" s="14" t="s">
        <v>17</v>
      </c>
      <c r="H208" s="10"/>
      <c r="I208" s="10"/>
      <c r="J208" s="9" t="str">
        <f>IF(VLOOKUP(D208,Measures!$D$4:$J$252,7,FALSE)/1000000=0,"",VLOOKUP(D208,Measures!$D$4:$J$252,7,FALSE)/1000000)</f>
        <v/>
      </c>
      <c r="K208" s="9"/>
      <c r="L208" s="9"/>
      <c r="M208" s="9"/>
      <c r="N208" s="9"/>
      <c r="O208" s="9"/>
      <c r="P208" s="9"/>
      <c r="Q208" s="9"/>
      <c r="R208" s="9"/>
      <c r="S208" s="9"/>
      <c r="T208" s="9"/>
      <c r="U208" s="9"/>
      <c r="V208" s="9"/>
      <c r="W208" s="9" t="str">
        <f t="shared" si="3"/>
        <v/>
      </c>
      <c r="X208" s="9"/>
      <c r="Y208" s="9"/>
      <c r="Z208" s="9"/>
      <c r="AA208" s="9"/>
      <c r="AB208" s="9"/>
    </row>
    <row r="209" spans="1:28" ht="58" x14ac:dyDescent="0.35">
      <c r="A209" s="21" t="s">
        <v>47</v>
      </c>
      <c r="B209" s="105" t="s">
        <v>355</v>
      </c>
      <c r="C209" s="105" t="s">
        <v>40</v>
      </c>
      <c r="D209" s="105" t="s">
        <v>847</v>
      </c>
      <c r="E209" s="105" t="s">
        <v>848</v>
      </c>
      <c r="F209" s="107" t="s">
        <v>841</v>
      </c>
      <c r="G209" s="14" t="s">
        <v>17</v>
      </c>
      <c r="H209" s="10"/>
      <c r="I209" s="10"/>
      <c r="J209" s="9" t="str">
        <f>IF(VLOOKUP(D209,Measures!$D$4:$J$252,7,FALSE)/1000000=0,"",VLOOKUP(D209,Measures!$D$4:$J$252,7,FALSE)/1000000)</f>
        <v/>
      </c>
      <c r="K209" s="9"/>
      <c r="L209" s="9"/>
      <c r="M209" s="9"/>
      <c r="N209" s="9"/>
      <c r="O209" s="9"/>
      <c r="P209" s="9"/>
      <c r="Q209" s="9"/>
      <c r="R209" s="9"/>
      <c r="S209" s="9"/>
      <c r="T209" s="9"/>
      <c r="U209" s="9"/>
      <c r="V209" s="9"/>
      <c r="W209" s="9" t="str">
        <f t="shared" si="3"/>
        <v/>
      </c>
      <c r="X209" s="9"/>
      <c r="Y209" s="9"/>
      <c r="Z209" s="9"/>
      <c r="AA209" s="9"/>
      <c r="AB209" s="9"/>
    </row>
    <row r="210" spans="1:28" ht="101.5" x14ac:dyDescent="0.35">
      <c r="A210" s="21" t="s">
        <v>47</v>
      </c>
      <c r="B210" s="105" t="s">
        <v>357</v>
      </c>
      <c r="C210" s="105" t="s">
        <v>28</v>
      </c>
      <c r="D210" s="105" t="s">
        <v>863</v>
      </c>
      <c r="E210" s="105" t="s">
        <v>866</v>
      </c>
      <c r="F210" s="107" t="s">
        <v>27</v>
      </c>
      <c r="G210" s="14" t="s">
        <v>30</v>
      </c>
      <c r="H210" s="10"/>
      <c r="I210" s="10"/>
      <c r="J210" s="9" t="str">
        <f>IF(VLOOKUP(D210,Measures!$D$4:$J$252,7,FALSE)/1000000=0,"",VLOOKUP(D210,Measures!$D$4:$J$252,7,FALSE)/1000000)</f>
        <v/>
      </c>
      <c r="K210" s="9"/>
      <c r="L210" s="9"/>
      <c r="M210" s="9"/>
      <c r="N210" s="9"/>
      <c r="O210" s="9"/>
      <c r="P210" s="9"/>
      <c r="Q210" s="9"/>
      <c r="R210" s="9"/>
      <c r="S210" s="9"/>
      <c r="T210" s="9"/>
      <c r="U210" s="9"/>
      <c r="V210" s="9"/>
      <c r="W210" s="9" t="str">
        <f t="shared" si="3"/>
        <v/>
      </c>
      <c r="X210" s="112"/>
      <c r="Y210" s="9"/>
      <c r="Z210" s="9"/>
      <c r="AA210" s="9"/>
      <c r="AB210" s="9"/>
    </row>
    <row r="211" spans="1:28" ht="116" x14ac:dyDescent="0.35">
      <c r="A211" s="21" t="s">
        <v>41</v>
      </c>
      <c r="B211" s="105" t="s">
        <v>357</v>
      </c>
      <c r="C211" s="105" t="s">
        <v>40</v>
      </c>
      <c r="D211" s="105" t="s">
        <v>861</v>
      </c>
      <c r="E211" s="105" t="s">
        <v>862</v>
      </c>
      <c r="F211" s="107" t="s">
        <v>863</v>
      </c>
      <c r="G211" s="14" t="s">
        <v>30</v>
      </c>
      <c r="H211" s="10"/>
      <c r="I211" s="10"/>
      <c r="J211" s="9" t="str">
        <f>IF(VLOOKUP(D211,Measures!$D$4:$J$252,7,FALSE)/1000000=0,"",VLOOKUP(D211,Measures!$D$4:$J$252,7,FALSE)/1000000)</f>
        <v/>
      </c>
      <c r="K211" s="9"/>
      <c r="L211" s="9"/>
      <c r="M211" s="9"/>
      <c r="N211" s="9"/>
      <c r="O211" s="9"/>
      <c r="P211" s="9"/>
      <c r="Q211" s="9"/>
      <c r="R211" s="9"/>
      <c r="S211" s="9"/>
      <c r="T211" s="9"/>
      <c r="U211" s="9"/>
      <c r="V211" s="9"/>
      <c r="W211" s="9" t="str">
        <f t="shared" si="3"/>
        <v/>
      </c>
      <c r="X211" s="112" t="s">
        <v>1689</v>
      </c>
      <c r="Y211" s="9"/>
      <c r="Z211" s="9"/>
      <c r="AA211" s="9"/>
      <c r="AB211" s="9"/>
    </row>
    <row r="212" spans="1:28" ht="130.5" x14ac:dyDescent="0.35">
      <c r="A212" s="21" t="s">
        <v>41</v>
      </c>
      <c r="B212" s="105" t="s">
        <v>357</v>
      </c>
      <c r="C212" s="105" t="s">
        <v>40</v>
      </c>
      <c r="D212" s="105" t="s">
        <v>864</v>
      </c>
      <c r="E212" s="105" t="s">
        <v>865</v>
      </c>
      <c r="F212" s="107" t="s">
        <v>863</v>
      </c>
      <c r="G212" s="14" t="s">
        <v>30</v>
      </c>
      <c r="H212" s="10"/>
      <c r="I212" s="10"/>
      <c r="J212" s="9" t="str">
        <f>IF(VLOOKUP(D212,Measures!$D$4:$J$252,7,FALSE)/1000000=0,"",VLOOKUP(D212,Measures!$D$4:$J$252,7,FALSE)/1000000)</f>
        <v/>
      </c>
      <c r="K212" s="9"/>
      <c r="L212" s="9"/>
      <c r="M212" s="9"/>
      <c r="N212" s="9"/>
      <c r="O212" s="9"/>
      <c r="P212" s="9"/>
      <c r="Q212" s="9"/>
      <c r="R212" s="9"/>
      <c r="S212" s="9"/>
      <c r="T212" s="9"/>
      <c r="U212" s="9"/>
      <c r="V212" s="9"/>
      <c r="W212" s="9" t="str">
        <f t="shared" si="3"/>
        <v/>
      </c>
      <c r="X212" s="112" t="s">
        <v>1689</v>
      </c>
      <c r="Y212" s="9"/>
      <c r="Z212" s="9"/>
      <c r="AA212" s="9"/>
      <c r="AB212" s="9"/>
    </row>
    <row r="213" spans="1:28" ht="87" x14ac:dyDescent="0.35">
      <c r="A213" s="21" t="s">
        <v>41</v>
      </c>
      <c r="B213" s="105" t="s">
        <v>357</v>
      </c>
      <c r="C213" s="105" t="s">
        <v>28</v>
      </c>
      <c r="D213" s="105" t="s">
        <v>867</v>
      </c>
      <c r="E213" s="105" t="s">
        <v>868</v>
      </c>
      <c r="F213" s="107" t="s">
        <v>27</v>
      </c>
      <c r="G213" s="14" t="s">
        <v>30</v>
      </c>
      <c r="H213" s="10"/>
      <c r="I213" s="10"/>
      <c r="J213" s="9" t="str">
        <f>IF(VLOOKUP(D213,Measures!$D$4:$J$252,7,FALSE)/1000000=0,"",VLOOKUP(D213,Measures!$D$4:$J$252,7,FALSE)/1000000)</f>
        <v/>
      </c>
      <c r="K213" s="9"/>
      <c r="L213" s="9"/>
      <c r="M213" s="9"/>
      <c r="N213" s="9"/>
      <c r="O213" s="9"/>
      <c r="P213" s="9"/>
      <c r="Q213" s="9"/>
      <c r="R213" s="9"/>
      <c r="S213" s="9"/>
      <c r="T213" s="9"/>
      <c r="U213" s="9"/>
      <c r="V213" s="9"/>
      <c r="W213" s="9" t="str">
        <f t="shared" si="3"/>
        <v/>
      </c>
      <c r="X213" s="9"/>
      <c r="Y213" s="9"/>
      <c r="Z213" s="9"/>
      <c r="AA213" s="9"/>
      <c r="AB213" s="9"/>
    </row>
    <row r="214" spans="1:28" ht="72.5" x14ac:dyDescent="0.35">
      <c r="A214" s="21" t="s">
        <v>47</v>
      </c>
      <c r="B214" s="105" t="s">
        <v>357</v>
      </c>
      <c r="C214" s="105" t="s">
        <v>28</v>
      </c>
      <c r="D214" s="105" t="s">
        <v>869</v>
      </c>
      <c r="E214" s="105" t="s">
        <v>870</v>
      </c>
      <c r="F214" s="107" t="s">
        <v>27</v>
      </c>
      <c r="G214" s="14" t="s">
        <v>30</v>
      </c>
      <c r="H214" s="10"/>
      <c r="I214" s="10"/>
      <c r="J214" s="9" t="str">
        <f>IF(VLOOKUP(D214,Measures!$D$4:$J$252,7,FALSE)/1000000=0,"",VLOOKUP(D214,Measures!$D$4:$J$252,7,FALSE)/1000000)</f>
        <v/>
      </c>
      <c r="K214" s="9"/>
      <c r="L214" s="9"/>
      <c r="M214" s="9"/>
      <c r="N214" s="9"/>
      <c r="O214" s="9"/>
      <c r="P214" s="9"/>
      <c r="Q214" s="9"/>
      <c r="R214" s="9"/>
      <c r="S214" s="9"/>
      <c r="T214" s="9"/>
      <c r="U214" s="9"/>
      <c r="V214" s="9"/>
      <c r="W214" s="9" t="str">
        <f t="shared" si="3"/>
        <v/>
      </c>
      <c r="X214" s="9"/>
      <c r="Y214" s="9"/>
      <c r="Z214" s="9"/>
      <c r="AA214" s="9"/>
      <c r="AB214" s="9"/>
    </row>
    <row r="215" spans="1:28" ht="43.5" x14ac:dyDescent="0.35">
      <c r="A215" s="21" t="s">
        <v>47</v>
      </c>
      <c r="B215" s="105" t="s">
        <v>357</v>
      </c>
      <c r="C215" s="105" t="s">
        <v>28</v>
      </c>
      <c r="D215" s="105" t="s">
        <v>871</v>
      </c>
      <c r="E215" s="105" t="s">
        <v>872</v>
      </c>
      <c r="F215" s="107" t="s">
        <v>27</v>
      </c>
      <c r="G215" s="14" t="s">
        <v>30</v>
      </c>
      <c r="H215" s="10"/>
      <c r="I215" s="10"/>
      <c r="J215" s="9" t="str">
        <f>IF(VLOOKUP(D215,Measures!$D$4:$J$252,7,FALSE)/1000000=0,"",VLOOKUP(D215,Measures!$D$4:$J$252,7,FALSE)/1000000)</f>
        <v/>
      </c>
      <c r="K215" s="9"/>
      <c r="L215" s="9"/>
      <c r="M215" s="9"/>
      <c r="N215" s="9"/>
      <c r="O215" s="9"/>
      <c r="P215" s="9"/>
      <c r="Q215" s="9"/>
      <c r="R215" s="9"/>
      <c r="S215" s="9"/>
      <c r="T215" s="9"/>
      <c r="U215" s="9"/>
      <c r="V215" s="9"/>
      <c r="W215" s="9" t="str">
        <f t="shared" si="3"/>
        <v/>
      </c>
      <c r="X215" s="9"/>
      <c r="Y215" s="9"/>
      <c r="Z215" s="9"/>
      <c r="AA215" s="9"/>
      <c r="AB215" s="9"/>
    </row>
    <row r="216" spans="1:28" ht="29" x14ac:dyDescent="0.35">
      <c r="A216" s="21" t="s">
        <v>47</v>
      </c>
      <c r="B216" s="105" t="s">
        <v>357</v>
      </c>
      <c r="C216" s="105" t="s">
        <v>28</v>
      </c>
      <c r="D216" s="105" t="s">
        <v>873</v>
      </c>
      <c r="E216" s="105" t="s">
        <v>874</v>
      </c>
      <c r="F216" s="107" t="s">
        <v>27</v>
      </c>
      <c r="G216" s="14" t="s">
        <v>30</v>
      </c>
      <c r="H216" s="10"/>
      <c r="I216" s="10"/>
      <c r="J216" s="9" t="str">
        <f>IF(VLOOKUP(D216,Measures!$D$4:$J$252,7,FALSE)/1000000=0,"",VLOOKUP(D216,Measures!$D$4:$J$252,7,FALSE)/1000000)</f>
        <v/>
      </c>
      <c r="K216" s="9"/>
      <c r="L216" s="9"/>
      <c r="M216" s="9"/>
      <c r="N216" s="9"/>
      <c r="O216" s="9"/>
      <c r="P216" s="9"/>
      <c r="Q216" s="9"/>
      <c r="R216" s="9"/>
      <c r="S216" s="9"/>
      <c r="T216" s="9"/>
      <c r="U216" s="9"/>
      <c r="V216" s="9"/>
      <c r="W216" s="9" t="str">
        <f t="shared" si="3"/>
        <v/>
      </c>
      <c r="X216" s="9"/>
      <c r="Y216" s="9"/>
      <c r="Z216" s="9"/>
      <c r="AA216" s="9"/>
      <c r="AB216" s="9"/>
    </row>
    <row r="217" spans="1:28" ht="58" x14ac:dyDescent="0.35">
      <c r="A217" s="21" t="s">
        <v>47</v>
      </c>
      <c r="B217" s="105" t="s">
        <v>357</v>
      </c>
      <c r="C217" s="105" t="s">
        <v>28</v>
      </c>
      <c r="D217" s="105" t="s">
        <v>875</v>
      </c>
      <c r="E217" s="105" t="s">
        <v>876</v>
      </c>
      <c r="F217" s="107" t="s">
        <v>27</v>
      </c>
      <c r="G217" s="14" t="s">
        <v>30</v>
      </c>
      <c r="H217" s="10"/>
      <c r="I217" s="10"/>
      <c r="J217" s="9" t="str">
        <f>IF(VLOOKUP(D217,Measures!$D$4:$J$252,7,FALSE)/1000000=0,"",VLOOKUP(D217,Measures!$D$4:$J$252,7,FALSE)/1000000)</f>
        <v/>
      </c>
      <c r="K217" s="9"/>
      <c r="L217" s="9"/>
      <c r="M217" s="9"/>
      <c r="N217" s="9"/>
      <c r="O217" s="9"/>
      <c r="P217" s="9"/>
      <c r="Q217" s="9"/>
      <c r="R217" s="9"/>
      <c r="S217" s="9"/>
      <c r="T217" s="9"/>
      <c r="U217" s="9"/>
      <c r="V217" s="9"/>
      <c r="W217" s="9" t="str">
        <f t="shared" si="3"/>
        <v/>
      </c>
      <c r="X217" s="9"/>
      <c r="Y217" s="9"/>
      <c r="Z217" s="9"/>
      <c r="AA217" s="9"/>
      <c r="AB217" s="9"/>
    </row>
    <row r="218" spans="1:28" x14ac:dyDescent="0.35">
      <c r="A218" s="21" t="s">
        <v>47</v>
      </c>
      <c r="B218" s="105" t="s">
        <v>357</v>
      </c>
      <c r="C218" s="105" t="s">
        <v>28</v>
      </c>
      <c r="D218" s="105" t="s">
        <v>856</v>
      </c>
      <c r="E218" s="105" t="s">
        <v>860</v>
      </c>
      <c r="F218" s="107" t="s">
        <v>27</v>
      </c>
      <c r="G218" s="14" t="s">
        <v>17</v>
      </c>
      <c r="H218" s="10"/>
      <c r="I218" s="10"/>
      <c r="J218" s="9" t="str">
        <f>IF(VLOOKUP(D218,Measures!$D$4:$J$252,7,FALSE)/1000000=0,"",VLOOKUP(D218,Measures!$D$4:$J$252,7,FALSE)/1000000)</f>
        <v/>
      </c>
      <c r="K218" s="9"/>
      <c r="L218" s="9"/>
      <c r="M218" s="9"/>
      <c r="N218" s="9"/>
      <c r="O218" s="9"/>
      <c r="P218" s="9"/>
      <c r="Q218" s="9"/>
      <c r="R218" s="9"/>
      <c r="S218" s="9"/>
      <c r="T218" s="9"/>
      <c r="U218" s="9"/>
      <c r="V218" s="9"/>
      <c r="W218" s="9" t="str">
        <f t="shared" si="3"/>
        <v/>
      </c>
      <c r="X218" s="9"/>
      <c r="Y218" s="9"/>
      <c r="Z218" s="9"/>
      <c r="AA218" s="9"/>
      <c r="AB218" s="9"/>
    </row>
    <row r="219" spans="1:28" ht="29" x14ac:dyDescent="0.35">
      <c r="A219" s="21" t="s">
        <v>47</v>
      </c>
      <c r="B219" s="105" t="s">
        <v>357</v>
      </c>
      <c r="C219" s="105" t="s">
        <v>40</v>
      </c>
      <c r="D219" s="105" t="s">
        <v>854</v>
      </c>
      <c r="E219" s="105" t="s">
        <v>855</v>
      </c>
      <c r="F219" s="107" t="s">
        <v>856</v>
      </c>
      <c r="G219" s="14" t="s">
        <v>17</v>
      </c>
      <c r="H219" s="10"/>
      <c r="I219" s="10"/>
      <c r="J219" s="9" t="str">
        <f>IF(VLOOKUP(D219,Measures!$D$4:$J$252,7,FALSE)/1000000=0,"",VLOOKUP(D219,Measures!$D$4:$J$252,7,FALSE)/1000000)</f>
        <v/>
      </c>
      <c r="K219" s="9"/>
      <c r="L219" s="9"/>
      <c r="M219" s="9"/>
      <c r="N219" s="9"/>
      <c r="O219" s="9"/>
      <c r="P219" s="9"/>
      <c r="Q219" s="9"/>
      <c r="R219" s="9"/>
      <c r="S219" s="9"/>
      <c r="T219" s="9"/>
      <c r="U219" s="9"/>
      <c r="V219" s="9"/>
      <c r="W219" s="9" t="str">
        <f t="shared" si="3"/>
        <v/>
      </c>
      <c r="X219" s="9"/>
      <c r="Y219" s="9"/>
      <c r="Z219" s="9"/>
      <c r="AA219" s="9"/>
      <c r="AB219" s="9"/>
    </row>
    <row r="220" spans="1:28" ht="29" x14ac:dyDescent="0.35">
      <c r="A220" s="21" t="s">
        <v>47</v>
      </c>
      <c r="B220" s="105" t="s">
        <v>357</v>
      </c>
      <c r="C220" s="105" t="s">
        <v>40</v>
      </c>
      <c r="D220" s="105" t="s">
        <v>857</v>
      </c>
      <c r="E220" s="105" t="s">
        <v>858</v>
      </c>
      <c r="F220" s="107" t="s">
        <v>856</v>
      </c>
      <c r="G220" s="14" t="s">
        <v>17</v>
      </c>
      <c r="H220" s="10"/>
      <c r="I220" s="10"/>
      <c r="J220" s="9" t="str">
        <f>IF(VLOOKUP(D220,Measures!$D$4:$J$252,7,FALSE)/1000000=0,"",VLOOKUP(D220,Measures!$D$4:$J$252,7,FALSE)/1000000)</f>
        <v/>
      </c>
      <c r="K220" s="9"/>
      <c r="L220" s="9"/>
      <c r="M220" s="9"/>
      <c r="N220" s="9"/>
      <c r="O220" s="9"/>
      <c r="P220" s="9"/>
      <c r="Q220" s="9"/>
      <c r="R220" s="9"/>
      <c r="S220" s="9"/>
      <c r="T220" s="9"/>
      <c r="U220" s="9"/>
      <c r="V220" s="9"/>
      <c r="W220" s="9" t="str">
        <f t="shared" si="3"/>
        <v/>
      </c>
      <c r="X220" s="9"/>
      <c r="Y220" s="9"/>
      <c r="Z220" s="9"/>
      <c r="AA220" s="9"/>
      <c r="AB220" s="9"/>
    </row>
    <row r="221" spans="1:28" ht="43.5" x14ac:dyDescent="0.35">
      <c r="A221" s="21" t="s">
        <v>47</v>
      </c>
      <c r="B221" s="105" t="s">
        <v>359</v>
      </c>
      <c r="C221" s="105" t="s">
        <v>28</v>
      </c>
      <c r="D221" s="105" t="s">
        <v>897</v>
      </c>
      <c r="E221" s="105" t="s">
        <v>900</v>
      </c>
      <c r="F221" s="107" t="s">
        <v>27</v>
      </c>
      <c r="G221" s="14" t="s">
        <v>30</v>
      </c>
      <c r="H221" s="10"/>
      <c r="I221" s="10"/>
      <c r="J221" s="9" t="str">
        <f>IF(VLOOKUP(D221,Measures!$D$4:$J$252,7,FALSE)/1000000=0,"",VLOOKUP(D221,Measures!$D$4:$J$252,7,FALSE)/1000000)</f>
        <v/>
      </c>
      <c r="K221" s="9"/>
      <c r="L221" s="9"/>
      <c r="M221" s="9"/>
      <c r="N221" s="9"/>
      <c r="O221" s="9"/>
      <c r="P221" s="9"/>
      <c r="Q221" s="9"/>
      <c r="R221" s="9"/>
      <c r="S221" s="9"/>
      <c r="T221" s="9"/>
      <c r="U221" s="9"/>
      <c r="V221" s="9"/>
      <c r="W221" s="9" t="str">
        <f t="shared" si="3"/>
        <v/>
      </c>
      <c r="X221" s="9"/>
      <c r="Y221" s="9"/>
      <c r="Z221" s="9"/>
      <c r="AA221" s="9"/>
      <c r="AB221" s="9"/>
    </row>
    <row r="222" spans="1:28" ht="72.5" x14ac:dyDescent="0.35">
      <c r="A222" s="21" t="s">
        <v>47</v>
      </c>
      <c r="B222" s="105" t="s">
        <v>359</v>
      </c>
      <c r="C222" s="105" t="s">
        <v>40</v>
      </c>
      <c r="D222" s="105" t="s">
        <v>895</v>
      </c>
      <c r="E222" s="105" t="s">
        <v>896</v>
      </c>
      <c r="F222" s="107" t="s">
        <v>897</v>
      </c>
      <c r="G222" s="14" t="s">
        <v>30</v>
      </c>
      <c r="H222" s="10"/>
      <c r="I222" s="10"/>
      <c r="J222" s="9" t="str">
        <f>IF(VLOOKUP(D222,Measures!$D$4:$J$252,7,FALSE)/1000000=0,"",VLOOKUP(D222,Measures!$D$4:$J$252,7,FALSE)/1000000)</f>
        <v/>
      </c>
      <c r="K222" s="9"/>
      <c r="L222" s="9"/>
      <c r="M222" s="9"/>
      <c r="N222" s="9"/>
      <c r="O222" s="9"/>
      <c r="P222" s="9"/>
      <c r="Q222" s="9"/>
      <c r="R222" s="9"/>
      <c r="S222" s="9"/>
      <c r="T222" s="9"/>
      <c r="U222" s="9"/>
      <c r="V222" s="9"/>
      <c r="W222" s="9" t="str">
        <f t="shared" si="3"/>
        <v/>
      </c>
      <c r="X222" s="9"/>
      <c r="Y222" s="9"/>
      <c r="Z222" s="9"/>
      <c r="AA222" s="9"/>
      <c r="AB222" s="9"/>
    </row>
    <row r="223" spans="1:28" ht="43.5" x14ac:dyDescent="0.35">
      <c r="A223" s="21" t="s">
        <v>47</v>
      </c>
      <c r="B223" s="105" t="s">
        <v>359</v>
      </c>
      <c r="C223" s="105" t="s">
        <v>40</v>
      </c>
      <c r="D223" s="105" t="s">
        <v>898</v>
      </c>
      <c r="E223" s="105" t="s">
        <v>899</v>
      </c>
      <c r="F223" s="107" t="s">
        <v>897</v>
      </c>
      <c r="G223" s="14" t="s">
        <v>30</v>
      </c>
      <c r="H223" s="10"/>
      <c r="I223" s="10"/>
      <c r="J223" s="9" t="str">
        <f>IF(VLOOKUP(D223,Measures!$D$4:$J$252,7,FALSE)/1000000=0,"",VLOOKUP(D223,Measures!$D$4:$J$252,7,FALSE)/1000000)</f>
        <v/>
      </c>
      <c r="K223" s="9"/>
      <c r="L223" s="9"/>
      <c r="M223" s="9"/>
      <c r="N223" s="9"/>
      <c r="O223" s="9"/>
      <c r="P223" s="9"/>
      <c r="Q223" s="9"/>
      <c r="R223" s="9"/>
      <c r="S223" s="9"/>
      <c r="T223" s="9"/>
      <c r="U223" s="9"/>
      <c r="V223" s="9"/>
      <c r="W223" s="9" t="str">
        <f t="shared" si="3"/>
        <v/>
      </c>
      <c r="X223" s="9"/>
      <c r="Y223" s="9"/>
      <c r="Z223" s="9"/>
      <c r="AA223" s="9"/>
      <c r="AB223" s="9"/>
    </row>
    <row r="224" spans="1:28" ht="29" x14ac:dyDescent="0.35">
      <c r="A224" s="21" t="s">
        <v>47</v>
      </c>
      <c r="B224" s="105" t="s">
        <v>359</v>
      </c>
      <c r="C224" s="105" t="s">
        <v>28</v>
      </c>
      <c r="D224" s="105" t="s">
        <v>903</v>
      </c>
      <c r="E224" s="105" t="s">
        <v>906</v>
      </c>
      <c r="F224" s="107" t="s">
        <v>27</v>
      </c>
      <c r="G224" s="14" t="s">
        <v>30</v>
      </c>
      <c r="H224" s="10"/>
      <c r="I224" s="10"/>
      <c r="J224" s="9" t="str">
        <f>IF(VLOOKUP(D224,Measures!$D$4:$J$252,7,FALSE)/1000000=0,"",VLOOKUP(D224,Measures!$D$4:$J$252,7,FALSE)/1000000)</f>
        <v/>
      </c>
      <c r="K224" s="9"/>
      <c r="L224" s="9"/>
      <c r="M224" s="9"/>
      <c r="N224" s="9"/>
      <c r="O224" s="9"/>
      <c r="P224" s="9"/>
      <c r="Q224" s="9"/>
      <c r="R224" s="9"/>
      <c r="S224" s="9"/>
      <c r="T224" s="9"/>
      <c r="U224" s="9"/>
      <c r="V224" s="9"/>
      <c r="W224" s="9" t="str">
        <f t="shared" si="3"/>
        <v/>
      </c>
      <c r="X224" s="9"/>
      <c r="Y224" s="9"/>
      <c r="Z224" s="9"/>
      <c r="AA224" s="9"/>
      <c r="AB224" s="9"/>
    </row>
    <row r="225" spans="1:28" ht="87" x14ac:dyDescent="0.35">
      <c r="A225" s="21" t="s">
        <v>41</v>
      </c>
      <c r="B225" s="105" t="s">
        <v>359</v>
      </c>
      <c r="C225" s="105" t="s">
        <v>40</v>
      </c>
      <c r="D225" s="105" t="s">
        <v>901</v>
      </c>
      <c r="E225" s="105" t="s">
        <v>902</v>
      </c>
      <c r="F225" s="107" t="s">
        <v>903</v>
      </c>
      <c r="G225" s="14" t="s">
        <v>30</v>
      </c>
      <c r="H225" s="10"/>
      <c r="I225" s="10"/>
      <c r="J225" s="9">
        <f>IF(VLOOKUP(D225,Measures!$D$4:$J$252,7,FALSE)/1000000=0,"",VLOOKUP(D225,Measures!$D$4:$J$252,7,FALSE)/1000000)</f>
        <v>29.651415</v>
      </c>
      <c r="K225" s="9"/>
      <c r="L225" s="9"/>
      <c r="M225" s="9"/>
      <c r="N225" s="9"/>
      <c r="O225" s="9"/>
      <c r="P225" s="9"/>
      <c r="Q225" s="9"/>
      <c r="R225" s="9"/>
      <c r="S225" s="9"/>
      <c r="T225" s="9"/>
      <c r="U225" s="9"/>
      <c r="V225" s="9"/>
      <c r="W225" s="9" t="str">
        <f t="shared" si="3"/>
        <v>See the documents Methodology of construction costs increase and Benchmark prices validation</v>
      </c>
      <c r="X225" s="9"/>
      <c r="Y225" s="9"/>
      <c r="Z225" s="9"/>
      <c r="AA225" s="9"/>
      <c r="AB225" s="9"/>
    </row>
    <row r="226" spans="1:28" ht="58" x14ac:dyDescent="0.35">
      <c r="A226" s="21" t="s">
        <v>47</v>
      </c>
      <c r="B226" s="105" t="s">
        <v>359</v>
      </c>
      <c r="C226" s="105" t="s">
        <v>40</v>
      </c>
      <c r="D226" s="105" t="s">
        <v>904</v>
      </c>
      <c r="E226" s="105" t="s">
        <v>905</v>
      </c>
      <c r="F226" s="107" t="s">
        <v>903</v>
      </c>
      <c r="G226" s="14" t="s">
        <v>30</v>
      </c>
      <c r="H226" s="10"/>
      <c r="I226" s="10"/>
      <c r="J226" s="9">
        <f>IF(VLOOKUP(D226,Measures!$D$4:$J$252,7,FALSE)/1000000=0,"",VLOOKUP(D226,Measures!$D$4:$J$252,7,FALSE)/1000000)</f>
        <v>16.741682999999998</v>
      </c>
      <c r="K226" s="9"/>
      <c r="L226" s="9"/>
      <c r="M226" s="9"/>
      <c r="N226" s="9"/>
      <c r="O226" s="9"/>
      <c r="P226" s="9"/>
      <c r="Q226" s="9"/>
      <c r="R226" s="9"/>
      <c r="S226" s="9"/>
      <c r="T226" s="9"/>
      <c r="U226" s="9"/>
      <c r="V226" s="9"/>
      <c r="W226" s="9" t="str">
        <f t="shared" si="3"/>
        <v>See the documents Methodology of construction costs increase and Benchmark prices validation</v>
      </c>
      <c r="X226" s="9"/>
      <c r="Y226" s="9"/>
      <c r="Z226" s="9"/>
      <c r="AA226" s="9"/>
      <c r="AB226" s="9"/>
    </row>
    <row r="227" spans="1:28" x14ac:dyDescent="0.35">
      <c r="A227" s="21" t="s">
        <v>47</v>
      </c>
      <c r="B227" s="105" t="s">
        <v>359</v>
      </c>
      <c r="C227" s="105" t="s">
        <v>28</v>
      </c>
      <c r="D227" s="105" t="s">
        <v>879</v>
      </c>
      <c r="E227" s="105" t="s">
        <v>884</v>
      </c>
      <c r="F227" s="107" t="s">
        <v>27</v>
      </c>
      <c r="G227" s="14" t="s">
        <v>17</v>
      </c>
      <c r="H227" s="10"/>
      <c r="I227" s="10"/>
      <c r="J227" s="9" t="str">
        <f>IF(VLOOKUP(D227,Measures!$D$4:$J$252,7,FALSE)/1000000=0,"",VLOOKUP(D227,Measures!$D$4:$J$252,7,FALSE)/1000000)</f>
        <v/>
      </c>
      <c r="K227" s="9"/>
      <c r="L227" s="9"/>
      <c r="M227" s="9"/>
      <c r="N227" s="9"/>
      <c r="O227" s="9"/>
      <c r="P227" s="9"/>
      <c r="Q227" s="9"/>
      <c r="R227" s="9"/>
      <c r="S227" s="9"/>
      <c r="T227" s="9"/>
      <c r="U227" s="9"/>
      <c r="V227" s="9"/>
      <c r="W227" s="9" t="str">
        <f t="shared" si="3"/>
        <v/>
      </c>
      <c r="X227" s="9"/>
      <c r="Y227" s="9"/>
      <c r="Z227" s="9"/>
      <c r="AA227" s="9"/>
      <c r="AB227" s="9"/>
    </row>
    <row r="228" spans="1:28" x14ac:dyDescent="0.35">
      <c r="A228" s="21" t="s">
        <v>47</v>
      </c>
      <c r="B228" s="105" t="s">
        <v>359</v>
      </c>
      <c r="C228" s="105" t="s">
        <v>40</v>
      </c>
      <c r="D228" s="105" t="s">
        <v>877</v>
      </c>
      <c r="E228" s="105" t="s">
        <v>878</v>
      </c>
      <c r="F228" s="107" t="s">
        <v>879</v>
      </c>
      <c r="G228" s="14" t="s">
        <v>17</v>
      </c>
      <c r="H228" s="10"/>
      <c r="I228" s="10"/>
      <c r="J228" s="9" t="str">
        <f>IF(VLOOKUP(D228,Measures!$D$4:$J$252,7,FALSE)/1000000=0,"",VLOOKUP(D228,Measures!$D$4:$J$252,7,FALSE)/1000000)</f>
        <v/>
      </c>
      <c r="K228" s="9"/>
      <c r="L228" s="9"/>
      <c r="M228" s="9"/>
      <c r="N228" s="9"/>
      <c r="O228" s="9"/>
      <c r="P228" s="9"/>
      <c r="Q228" s="9"/>
      <c r="R228" s="9"/>
      <c r="S228" s="9"/>
      <c r="T228" s="9"/>
      <c r="U228" s="9"/>
      <c r="V228" s="9"/>
      <c r="W228" s="9" t="str">
        <f t="shared" si="3"/>
        <v/>
      </c>
      <c r="X228" s="9"/>
      <c r="Y228" s="9"/>
      <c r="Z228" s="9"/>
      <c r="AA228" s="9"/>
      <c r="AB228" s="9"/>
    </row>
    <row r="229" spans="1:28" ht="29" x14ac:dyDescent="0.35">
      <c r="A229" s="21" t="s">
        <v>47</v>
      </c>
      <c r="B229" s="105" t="s">
        <v>359</v>
      </c>
      <c r="C229" s="105" t="s">
        <v>40</v>
      </c>
      <c r="D229" s="105" t="s">
        <v>880</v>
      </c>
      <c r="E229" s="105" t="s">
        <v>881</v>
      </c>
      <c r="F229" s="107" t="s">
        <v>879</v>
      </c>
      <c r="G229" s="14" t="s">
        <v>17</v>
      </c>
      <c r="H229" s="10"/>
      <c r="I229" s="10"/>
      <c r="J229" s="9" t="str">
        <f>IF(VLOOKUP(D229,Measures!$D$4:$J$252,7,FALSE)/1000000=0,"",VLOOKUP(D229,Measures!$D$4:$J$252,7,FALSE)/1000000)</f>
        <v/>
      </c>
      <c r="K229" s="9"/>
      <c r="L229" s="9"/>
      <c r="M229" s="9"/>
      <c r="N229" s="9"/>
      <c r="O229" s="9"/>
      <c r="P229" s="9"/>
      <c r="Q229" s="9"/>
      <c r="R229" s="9"/>
      <c r="S229" s="9"/>
      <c r="T229" s="9"/>
      <c r="U229" s="9"/>
      <c r="V229" s="9"/>
      <c r="W229" s="9" t="str">
        <f t="shared" si="3"/>
        <v/>
      </c>
      <c r="X229" s="9"/>
      <c r="Y229" s="9"/>
      <c r="Z229" s="9"/>
      <c r="AA229" s="9"/>
      <c r="AB229" s="9"/>
    </row>
    <row r="230" spans="1:28" ht="29" x14ac:dyDescent="0.35">
      <c r="A230" s="21" t="s">
        <v>47</v>
      </c>
      <c r="B230" s="105" t="s">
        <v>359</v>
      </c>
      <c r="C230" s="105" t="s">
        <v>28</v>
      </c>
      <c r="D230" s="105" t="s">
        <v>887</v>
      </c>
      <c r="E230" s="105" t="s">
        <v>894</v>
      </c>
      <c r="F230" s="107" t="s">
        <v>27</v>
      </c>
      <c r="G230" s="14" t="s">
        <v>17</v>
      </c>
      <c r="H230" s="10"/>
      <c r="I230" s="10"/>
      <c r="J230" s="9" t="str">
        <f>IF(VLOOKUP(D230,Measures!$D$4:$J$252,7,FALSE)/1000000=0,"",VLOOKUP(D230,Measures!$D$4:$J$252,7,FALSE)/1000000)</f>
        <v/>
      </c>
      <c r="K230" s="9"/>
      <c r="L230" s="9"/>
      <c r="M230" s="9"/>
      <c r="N230" s="9"/>
      <c r="O230" s="9"/>
      <c r="P230" s="9"/>
      <c r="Q230" s="9"/>
      <c r="R230" s="9"/>
      <c r="S230" s="9"/>
      <c r="T230" s="9"/>
      <c r="U230" s="9"/>
      <c r="V230" s="9"/>
      <c r="W230" s="9" t="str">
        <f t="shared" si="3"/>
        <v/>
      </c>
      <c r="X230" s="112" t="s">
        <v>1689</v>
      </c>
      <c r="Y230" s="9"/>
      <c r="Z230" s="9"/>
      <c r="AA230" s="9"/>
      <c r="AB230" s="9"/>
    </row>
    <row r="231" spans="1:28" ht="29" x14ac:dyDescent="0.35">
      <c r="A231" s="21" t="s">
        <v>41</v>
      </c>
      <c r="B231" s="105" t="s">
        <v>359</v>
      </c>
      <c r="C231" s="105" t="s">
        <v>40</v>
      </c>
      <c r="D231" s="105" t="s">
        <v>885</v>
      </c>
      <c r="E231" s="105" t="s">
        <v>886</v>
      </c>
      <c r="F231" s="107" t="s">
        <v>887</v>
      </c>
      <c r="G231" s="14" t="s">
        <v>17</v>
      </c>
      <c r="H231" s="10"/>
      <c r="I231" s="10"/>
      <c r="J231" s="9">
        <f>IF(VLOOKUP(D231,Measures!$D$4:$J$252,7,FALSE)/1000000=0,"",VLOOKUP(D231,Measures!$D$4:$J$252,7,FALSE)/1000000)</f>
        <v>106.948205865612</v>
      </c>
      <c r="K231" s="9"/>
      <c r="L231" s="9"/>
      <c r="M231" s="9"/>
      <c r="N231" s="9"/>
      <c r="O231" s="9"/>
      <c r="P231" s="9"/>
      <c r="Q231" s="9"/>
      <c r="R231" s="9"/>
      <c r="S231" s="9"/>
      <c r="T231" s="9"/>
      <c r="U231" s="9"/>
      <c r="V231" s="9"/>
      <c r="W231" s="9" t="str">
        <f t="shared" si="3"/>
        <v>See the documents Methodology of construction costs increase and Benchmark prices validation</v>
      </c>
      <c r="X231" s="112" t="s">
        <v>1689</v>
      </c>
      <c r="Y231" s="9"/>
      <c r="Z231" s="9"/>
      <c r="AA231" s="9"/>
      <c r="AB231" s="9"/>
    </row>
    <row r="232" spans="1:28" ht="43.5" x14ac:dyDescent="0.35">
      <c r="A232" s="21" t="s">
        <v>47</v>
      </c>
      <c r="B232" s="105" t="s">
        <v>359</v>
      </c>
      <c r="C232" s="105" t="s">
        <v>40</v>
      </c>
      <c r="D232" s="105" t="s">
        <v>888</v>
      </c>
      <c r="E232" s="105" t="s">
        <v>889</v>
      </c>
      <c r="F232" s="107" t="s">
        <v>887</v>
      </c>
      <c r="G232" s="14" t="s">
        <v>17</v>
      </c>
      <c r="H232" s="10"/>
      <c r="I232" s="10"/>
      <c r="J232" s="9" t="str">
        <f>IF(VLOOKUP(D232,Measures!$D$4:$J$252,7,FALSE)/1000000=0,"",VLOOKUP(D232,Measures!$D$4:$J$252,7,FALSE)/1000000)</f>
        <v/>
      </c>
      <c r="K232" s="9"/>
      <c r="L232" s="9"/>
      <c r="M232" s="9"/>
      <c r="N232" s="9"/>
      <c r="O232" s="9"/>
      <c r="P232" s="9"/>
      <c r="Q232" s="9"/>
      <c r="R232" s="9"/>
      <c r="S232" s="9"/>
      <c r="T232" s="9"/>
      <c r="U232" s="9"/>
      <c r="V232" s="9"/>
      <c r="W232" s="9" t="str">
        <f t="shared" si="3"/>
        <v/>
      </c>
      <c r="X232" s="112" t="s">
        <v>1689</v>
      </c>
      <c r="Y232" s="9"/>
      <c r="Z232" s="9"/>
      <c r="AA232" s="9"/>
      <c r="AB232" s="9"/>
    </row>
    <row r="233" spans="1:28" ht="43.5" x14ac:dyDescent="0.35">
      <c r="A233" s="21" t="s">
        <v>41</v>
      </c>
      <c r="B233" s="105" t="s">
        <v>359</v>
      </c>
      <c r="C233" s="105" t="s">
        <v>40</v>
      </c>
      <c r="D233" s="105" t="s">
        <v>891</v>
      </c>
      <c r="E233" s="105" t="s">
        <v>892</v>
      </c>
      <c r="F233" s="107" t="s">
        <v>887</v>
      </c>
      <c r="G233" s="14" t="s">
        <v>17</v>
      </c>
      <c r="H233" s="10"/>
      <c r="I233" s="10"/>
      <c r="J233" s="9">
        <f>IF(VLOOKUP(D233,Measures!$D$4:$J$252,7,FALSE)/1000000=0,"",VLOOKUP(D233,Measures!$D$4:$J$252,7,FALSE)/1000000)</f>
        <v>8.3864400000000003</v>
      </c>
      <c r="K233" s="9"/>
      <c r="L233" s="9"/>
      <c r="M233" s="9"/>
      <c r="N233" s="9"/>
      <c r="O233" s="9"/>
      <c r="P233" s="9"/>
      <c r="Q233" s="9"/>
      <c r="R233" s="9"/>
      <c r="S233" s="9"/>
      <c r="T233" s="9"/>
      <c r="U233" s="9"/>
      <c r="V233" s="9"/>
      <c r="W233" s="9" t="str">
        <f t="shared" si="3"/>
        <v>See the documents Methodology of construction costs increase and Benchmark prices validation</v>
      </c>
      <c r="X233" s="112" t="s">
        <v>1689</v>
      </c>
      <c r="Y233" s="9"/>
      <c r="Z233" s="9"/>
      <c r="AA233" s="9"/>
      <c r="AB233" s="9"/>
    </row>
    <row r="234" spans="1:28" ht="43.5" x14ac:dyDescent="0.35">
      <c r="A234" s="21" t="s">
        <v>47</v>
      </c>
      <c r="B234" s="105" t="s">
        <v>361</v>
      </c>
      <c r="C234" s="105" t="s">
        <v>28</v>
      </c>
      <c r="D234" s="105" t="s">
        <v>913</v>
      </c>
      <c r="E234" s="105" t="s">
        <v>914</v>
      </c>
      <c r="F234" s="107" t="s">
        <v>27</v>
      </c>
      <c r="G234" s="14" t="s">
        <v>30</v>
      </c>
      <c r="H234" s="10"/>
      <c r="I234" s="10"/>
      <c r="J234" s="9" t="str">
        <f>IF(VLOOKUP(D234,Measures!$D$4:$J$252,7,FALSE)/1000000=0,"",VLOOKUP(D234,Measures!$D$4:$J$252,7,FALSE)/1000000)</f>
        <v/>
      </c>
      <c r="K234" s="9"/>
      <c r="L234" s="9"/>
      <c r="M234" s="9"/>
      <c r="N234" s="9"/>
      <c r="O234" s="9"/>
      <c r="P234" s="9"/>
      <c r="Q234" s="9"/>
      <c r="R234" s="9"/>
      <c r="S234" s="9"/>
      <c r="T234" s="9"/>
      <c r="U234" s="9"/>
      <c r="V234" s="9"/>
      <c r="W234" s="9" t="str">
        <f t="shared" si="3"/>
        <v/>
      </c>
      <c r="X234" s="9"/>
      <c r="Y234" s="9"/>
      <c r="Z234" s="9"/>
      <c r="AA234" s="9"/>
      <c r="AB234" s="9"/>
    </row>
    <row r="235" spans="1:28" ht="29" x14ac:dyDescent="0.35">
      <c r="A235" s="21" t="s">
        <v>47</v>
      </c>
      <c r="B235" s="105" t="s">
        <v>361</v>
      </c>
      <c r="C235" s="105" t="s">
        <v>28</v>
      </c>
      <c r="D235" s="105" t="s">
        <v>917</v>
      </c>
      <c r="E235" s="105" t="s">
        <v>920</v>
      </c>
      <c r="F235" s="107" t="s">
        <v>27</v>
      </c>
      <c r="G235" s="14" t="s">
        <v>30</v>
      </c>
      <c r="H235" s="10"/>
      <c r="I235" s="10"/>
      <c r="J235" s="9" t="str">
        <f>IF(VLOOKUP(D235,Measures!$D$4:$J$252,7,FALSE)/1000000=0,"",VLOOKUP(D235,Measures!$D$4:$J$252,7,FALSE)/1000000)</f>
        <v/>
      </c>
      <c r="K235" s="9"/>
      <c r="L235" s="9"/>
      <c r="M235" s="9"/>
      <c r="N235" s="9"/>
      <c r="O235" s="9"/>
      <c r="P235" s="9"/>
      <c r="Q235" s="9"/>
      <c r="R235" s="9"/>
      <c r="S235" s="9"/>
      <c r="T235" s="9"/>
      <c r="U235" s="9"/>
      <c r="V235" s="9"/>
      <c r="W235" s="9" t="str">
        <f t="shared" si="3"/>
        <v/>
      </c>
      <c r="X235" s="9"/>
      <c r="Y235" s="9"/>
      <c r="Z235" s="9"/>
      <c r="AA235" s="9"/>
      <c r="AB235" s="9"/>
    </row>
    <row r="236" spans="1:28" ht="43.5" x14ac:dyDescent="0.35">
      <c r="A236" s="21" t="s">
        <v>47</v>
      </c>
      <c r="B236" s="105" t="s">
        <v>361</v>
      </c>
      <c r="C236" s="105" t="s">
        <v>40</v>
      </c>
      <c r="D236" s="105" t="s">
        <v>915</v>
      </c>
      <c r="E236" s="105" t="s">
        <v>916</v>
      </c>
      <c r="F236" s="107" t="s">
        <v>917</v>
      </c>
      <c r="G236" s="14" t="s">
        <v>30</v>
      </c>
      <c r="H236" s="10"/>
      <c r="I236" s="10"/>
      <c r="J236" s="9" t="str">
        <f>IF(VLOOKUP(D236,Measures!$D$4:$J$252,7,FALSE)/1000000=0,"",VLOOKUP(D236,Measures!$D$4:$J$252,7,FALSE)/1000000)</f>
        <v/>
      </c>
      <c r="K236" s="9"/>
      <c r="L236" s="9"/>
      <c r="M236" s="9"/>
      <c r="N236" s="9"/>
      <c r="O236" s="9"/>
      <c r="P236" s="9"/>
      <c r="Q236" s="9"/>
      <c r="R236" s="9"/>
      <c r="S236" s="9"/>
      <c r="T236" s="9"/>
      <c r="U236" s="9"/>
      <c r="V236" s="9"/>
      <c r="W236" s="9" t="str">
        <f t="shared" si="3"/>
        <v/>
      </c>
      <c r="X236" s="9"/>
      <c r="Y236" s="9"/>
      <c r="Z236" s="9"/>
      <c r="AA236" s="9"/>
      <c r="AB236" s="9"/>
    </row>
    <row r="237" spans="1:28" ht="43.5" x14ac:dyDescent="0.35">
      <c r="A237" s="21" t="s">
        <v>47</v>
      </c>
      <c r="B237" s="105" t="s">
        <v>361</v>
      </c>
      <c r="C237" s="105" t="s">
        <v>40</v>
      </c>
      <c r="D237" s="105" t="s">
        <v>918</v>
      </c>
      <c r="E237" s="105" t="s">
        <v>919</v>
      </c>
      <c r="F237" s="107" t="s">
        <v>917</v>
      </c>
      <c r="G237" s="14" t="s">
        <v>30</v>
      </c>
      <c r="H237" s="10"/>
      <c r="I237" s="10"/>
      <c r="J237" s="9" t="str">
        <f>IF(VLOOKUP(D237,Measures!$D$4:$J$252,7,FALSE)/1000000=0,"",VLOOKUP(D237,Measures!$D$4:$J$252,7,FALSE)/1000000)</f>
        <v/>
      </c>
      <c r="K237" s="9"/>
      <c r="L237" s="9"/>
      <c r="M237" s="9"/>
      <c r="N237" s="9"/>
      <c r="O237" s="9"/>
      <c r="P237" s="9"/>
      <c r="Q237" s="9"/>
      <c r="R237" s="9"/>
      <c r="S237" s="9"/>
      <c r="T237" s="9"/>
      <c r="U237" s="9"/>
      <c r="V237" s="9"/>
      <c r="W237" s="9" t="str">
        <f t="shared" si="3"/>
        <v/>
      </c>
      <c r="X237" s="9"/>
      <c r="Y237" s="9"/>
      <c r="Z237" s="9"/>
      <c r="AA237" s="9"/>
      <c r="AB237" s="9"/>
    </row>
    <row r="238" spans="1:28" ht="29" x14ac:dyDescent="0.35">
      <c r="A238" s="21" t="s">
        <v>47</v>
      </c>
      <c r="B238" s="105" t="s">
        <v>361</v>
      </c>
      <c r="C238" s="105" t="s">
        <v>28</v>
      </c>
      <c r="D238" s="105" t="s">
        <v>921</v>
      </c>
      <c r="E238" s="105" t="s">
        <v>922</v>
      </c>
      <c r="F238" s="107" t="s">
        <v>27</v>
      </c>
      <c r="G238" s="14" t="s">
        <v>30</v>
      </c>
      <c r="H238" s="10"/>
      <c r="I238" s="10"/>
      <c r="J238" s="9" t="str">
        <f>IF(VLOOKUP(D238,Measures!$D$4:$J$252,7,FALSE)/1000000=0,"",VLOOKUP(D238,Measures!$D$4:$J$252,7,FALSE)/1000000)</f>
        <v/>
      </c>
      <c r="K238" s="9"/>
      <c r="L238" s="9"/>
      <c r="M238" s="9"/>
      <c r="N238" s="9"/>
      <c r="O238" s="9"/>
      <c r="P238" s="9"/>
      <c r="Q238" s="9"/>
      <c r="R238" s="9"/>
      <c r="S238" s="9"/>
      <c r="T238" s="9"/>
      <c r="U238" s="9"/>
      <c r="V238" s="9"/>
      <c r="W238" s="9" t="str">
        <f t="shared" si="3"/>
        <v/>
      </c>
      <c r="X238" s="9"/>
      <c r="Y238" s="9"/>
      <c r="Z238" s="9"/>
      <c r="AA238" s="9"/>
      <c r="AB238" s="9"/>
    </row>
    <row r="239" spans="1:28" ht="29" x14ac:dyDescent="0.35">
      <c r="A239" s="21" t="s">
        <v>47</v>
      </c>
      <c r="B239" s="105" t="s">
        <v>361</v>
      </c>
      <c r="C239" s="105" t="s">
        <v>28</v>
      </c>
      <c r="D239" s="105" t="s">
        <v>923</v>
      </c>
      <c r="E239" s="105" t="s">
        <v>924</v>
      </c>
      <c r="F239" s="107" t="s">
        <v>27</v>
      </c>
      <c r="G239" s="14" t="s">
        <v>30</v>
      </c>
      <c r="H239" s="10"/>
      <c r="I239" s="10"/>
      <c r="J239" s="9" t="str">
        <f>IF(VLOOKUP(D239,Measures!$D$4:$J$252,7,FALSE)/1000000=0,"",VLOOKUP(D239,Measures!$D$4:$J$252,7,FALSE)/1000000)</f>
        <v/>
      </c>
      <c r="K239" s="9"/>
      <c r="L239" s="9"/>
      <c r="M239" s="9"/>
      <c r="N239" s="9"/>
      <c r="O239" s="9"/>
      <c r="P239" s="9"/>
      <c r="Q239" s="9"/>
      <c r="R239" s="9"/>
      <c r="S239" s="9"/>
      <c r="T239" s="9"/>
      <c r="U239" s="9"/>
      <c r="V239" s="9"/>
      <c r="W239" s="9" t="str">
        <f t="shared" si="3"/>
        <v/>
      </c>
      <c r="X239" s="9"/>
      <c r="Y239" s="9"/>
      <c r="Z239" s="9"/>
      <c r="AA239" s="9"/>
      <c r="AB239" s="9"/>
    </row>
    <row r="240" spans="1:28" ht="29" x14ac:dyDescent="0.35">
      <c r="A240" s="21" t="s">
        <v>47</v>
      </c>
      <c r="B240" s="105" t="s">
        <v>361</v>
      </c>
      <c r="C240" s="105" t="s">
        <v>28</v>
      </c>
      <c r="D240" s="105" t="s">
        <v>925</v>
      </c>
      <c r="E240" s="105" t="s">
        <v>926</v>
      </c>
      <c r="F240" s="107" t="s">
        <v>27</v>
      </c>
      <c r="G240" s="14" t="s">
        <v>30</v>
      </c>
      <c r="H240" s="10"/>
      <c r="I240" s="10"/>
      <c r="J240" s="9" t="str">
        <f>IF(VLOOKUP(D240,Measures!$D$4:$J$252,7,FALSE)/1000000=0,"",VLOOKUP(D240,Measures!$D$4:$J$252,7,FALSE)/1000000)</f>
        <v/>
      </c>
      <c r="K240" s="9"/>
      <c r="L240" s="9"/>
      <c r="M240" s="9"/>
      <c r="N240" s="9"/>
      <c r="O240" s="9"/>
      <c r="P240" s="9"/>
      <c r="Q240" s="9"/>
      <c r="R240" s="9"/>
      <c r="S240" s="9"/>
      <c r="T240" s="9"/>
      <c r="U240" s="9"/>
      <c r="V240" s="9"/>
      <c r="W240" s="9" t="str">
        <f t="shared" si="3"/>
        <v/>
      </c>
      <c r="X240" s="9"/>
      <c r="Y240" s="9"/>
      <c r="Z240" s="9"/>
      <c r="AA240" s="9"/>
      <c r="AB240" s="9"/>
    </row>
    <row r="241" spans="1:28" ht="29" x14ac:dyDescent="0.35">
      <c r="A241" s="21" t="s">
        <v>47</v>
      </c>
      <c r="B241" s="105" t="s">
        <v>361</v>
      </c>
      <c r="C241" s="105" t="s">
        <v>28</v>
      </c>
      <c r="D241" s="105" t="s">
        <v>909</v>
      </c>
      <c r="E241" s="105" t="s">
        <v>912</v>
      </c>
      <c r="F241" s="107" t="s">
        <v>27</v>
      </c>
      <c r="G241" s="14" t="s">
        <v>17</v>
      </c>
      <c r="H241" s="10"/>
      <c r="I241" s="10"/>
      <c r="J241" s="9" t="str">
        <f>IF(VLOOKUP(D241,Measures!$D$4:$J$252,7,FALSE)/1000000=0,"",VLOOKUP(D241,Measures!$D$4:$J$252,7,FALSE)/1000000)</f>
        <v/>
      </c>
      <c r="K241" s="9"/>
      <c r="L241" s="9"/>
      <c r="M241" s="9"/>
      <c r="N241" s="9"/>
      <c r="O241" s="9"/>
      <c r="P241" s="9"/>
      <c r="Q241" s="9"/>
      <c r="R241" s="9"/>
      <c r="S241" s="9"/>
      <c r="T241" s="9"/>
      <c r="U241" s="9"/>
      <c r="V241" s="9"/>
      <c r="W241" s="9" t="str">
        <f t="shared" si="3"/>
        <v/>
      </c>
      <c r="X241" s="9"/>
      <c r="Y241" s="9"/>
      <c r="Z241" s="9"/>
      <c r="AA241" s="9"/>
      <c r="AB241" s="9"/>
    </row>
    <row r="242" spans="1:28" ht="87" x14ac:dyDescent="0.35">
      <c r="A242" s="21" t="s">
        <v>41</v>
      </c>
      <c r="B242" s="105" t="s">
        <v>361</v>
      </c>
      <c r="C242" s="105" t="s">
        <v>40</v>
      </c>
      <c r="D242" s="105" t="s">
        <v>907</v>
      </c>
      <c r="E242" s="105" t="s">
        <v>908</v>
      </c>
      <c r="F242" s="107" t="s">
        <v>909</v>
      </c>
      <c r="G242" s="14" t="s">
        <v>17</v>
      </c>
      <c r="H242" s="10"/>
      <c r="I242" s="10"/>
      <c r="J242" s="9">
        <f>IF(VLOOKUP(D242,Measures!$D$4:$J$252,7,FALSE)/1000000=0,"",VLOOKUP(D242,Measures!$D$4:$J$252,7,FALSE)/1000000)</f>
        <v>100.51880800000001</v>
      </c>
      <c r="K242" s="9"/>
      <c r="L242" s="9"/>
      <c r="M242" s="9"/>
      <c r="N242" s="9"/>
      <c r="O242" s="9"/>
      <c r="P242" s="9"/>
      <c r="Q242" s="9"/>
      <c r="R242" s="9"/>
      <c r="S242" s="9"/>
      <c r="T242" s="9"/>
      <c r="U242" s="9"/>
      <c r="V242" s="9"/>
      <c r="W242" s="9" t="str">
        <f t="shared" si="3"/>
        <v>See the documents Methodology of construction costs increase and Benchmark prices validation</v>
      </c>
      <c r="X242" s="112" t="s">
        <v>1689</v>
      </c>
      <c r="Y242" s="9"/>
      <c r="Z242" s="9"/>
      <c r="AA242" s="9"/>
      <c r="AB242" s="9"/>
    </row>
    <row r="243" spans="1:28" ht="43.5" x14ac:dyDescent="0.35">
      <c r="A243" s="21" t="s">
        <v>41</v>
      </c>
      <c r="B243" s="105" t="s">
        <v>361</v>
      </c>
      <c r="C243" s="105" t="s">
        <v>40</v>
      </c>
      <c r="D243" s="105" t="s">
        <v>910</v>
      </c>
      <c r="E243" s="105" t="s">
        <v>911</v>
      </c>
      <c r="F243" s="107" t="s">
        <v>909</v>
      </c>
      <c r="G243" s="14" t="s">
        <v>17</v>
      </c>
      <c r="H243" s="10"/>
      <c r="I243" s="10"/>
      <c r="J243" s="9">
        <f>IF(VLOOKUP(D243,Measures!$D$4:$J$252,7,FALSE)/1000000=0,"",VLOOKUP(D243,Measures!$D$4:$J$252,7,FALSE)/1000000)</f>
        <v>44.529411000000003</v>
      </c>
      <c r="K243" s="9"/>
      <c r="L243" s="9"/>
      <c r="M243" s="9"/>
      <c r="N243" s="9"/>
      <c r="O243" s="9"/>
      <c r="P243" s="9"/>
      <c r="Q243" s="9"/>
      <c r="R243" s="9"/>
      <c r="S243" s="9"/>
      <c r="T243" s="9"/>
      <c r="U243" s="9"/>
      <c r="V243" s="9"/>
      <c r="W243" s="9" t="str">
        <f t="shared" si="3"/>
        <v>See the documents Methodology of construction costs increase and Benchmark prices validation</v>
      </c>
      <c r="X243" s="112" t="s">
        <v>1689</v>
      </c>
      <c r="Y243" s="9"/>
      <c r="Z243" s="9"/>
      <c r="AA243" s="9"/>
      <c r="AB243" s="9"/>
    </row>
    <row r="244" spans="1:28" ht="43.5" x14ac:dyDescent="0.35">
      <c r="A244" s="21" t="s">
        <v>47</v>
      </c>
      <c r="B244" s="105" t="s">
        <v>363</v>
      </c>
      <c r="C244" s="105" t="s">
        <v>28</v>
      </c>
      <c r="D244" s="105" t="s">
        <v>946</v>
      </c>
      <c r="E244" s="105" t="s">
        <v>947</v>
      </c>
      <c r="F244" s="107" t="s">
        <v>27</v>
      </c>
      <c r="G244" s="14" t="s">
        <v>30</v>
      </c>
      <c r="H244" s="10"/>
      <c r="I244" s="10"/>
      <c r="J244" s="9" t="str">
        <f>IF(VLOOKUP(D244,Measures!$D$4:$J$252,7,FALSE)/1000000=0,"",VLOOKUP(D244,Measures!$D$4:$J$252,7,FALSE)/1000000)</f>
        <v/>
      </c>
      <c r="K244" s="9"/>
      <c r="L244" s="9"/>
      <c r="M244" s="9"/>
      <c r="N244" s="9"/>
      <c r="O244" s="9"/>
      <c r="P244" s="9"/>
      <c r="Q244" s="9"/>
      <c r="R244" s="9"/>
      <c r="S244" s="9"/>
      <c r="T244" s="9"/>
      <c r="U244" s="9"/>
      <c r="V244" s="9"/>
      <c r="W244" s="9" t="str">
        <f t="shared" si="3"/>
        <v/>
      </c>
      <c r="X244" s="9"/>
      <c r="Y244" s="9"/>
      <c r="Z244" s="9"/>
      <c r="AA244" s="9"/>
      <c r="AB244" s="9"/>
    </row>
    <row r="245" spans="1:28" ht="58" x14ac:dyDescent="0.35">
      <c r="A245" s="21" t="s">
        <v>47</v>
      </c>
      <c r="B245" s="105" t="s">
        <v>363</v>
      </c>
      <c r="C245" s="105" t="s">
        <v>28</v>
      </c>
      <c r="D245" s="105" t="s">
        <v>948</v>
      </c>
      <c r="E245" s="105" t="s">
        <v>949</v>
      </c>
      <c r="F245" s="107" t="s">
        <v>27</v>
      </c>
      <c r="G245" s="14" t="s">
        <v>30</v>
      </c>
      <c r="H245" s="10"/>
      <c r="I245" s="10"/>
      <c r="J245" s="9" t="str">
        <f>IF(VLOOKUP(D245,Measures!$D$4:$J$252,7,FALSE)/1000000=0,"",VLOOKUP(D245,Measures!$D$4:$J$252,7,FALSE)/1000000)</f>
        <v/>
      </c>
      <c r="K245" s="9"/>
      <c r="L245" s="9"/>
      <c r="M245" s="9"/>
      <c r="N245" s="9"/>
      <c r="O245" s="9"/>
      <c r="P245" s="9"/>
      <c r="Q245" s="9"/>
      <c r="R245" s="9"/>
      <c r="S245" s="9"/>
      <c r="T245" s="9"/>
      <c r="U245" s="9"/>
      <c r="V245" s="9"/>
      <c r="W245" s="9" t="str">
        <f t="shared" si="3"/>
        <v/>
      </c>
      <c r="X245" s="9"/>
      <c r="Y245" s="9"/>
      <c r="Z245" s="9"/>
      <c r="AA245" s="9"/>
      <c r="AB245" s="9"/>
    </row>
    <row r="246" spans="1:28" ht="43.5" x14ac:dyDescent="0.35">
      <c r="A246" s="21" t="s">
        <v>41</v>
      </c>
      <c r="B246" s="105" t="s">
        <v>363</v>
      </c>
      <c r="C246" s="105" t="s">
        <v>28</v>
      </c>
      <c r="D246" s="105" t="s">
        <v>927</v>
      </c>
      <c r="E246" s="105" t="s">
        <v>928</v>
      </c>
      <c r="F246" s="107" t="s">
        <v>27</v>
      </c>
      <c r="G246" s="14" t="s">
        <v>17</v>
      </c>
      <c r="H246" s="10"/>
      <c r="I246" s="10"/>
      <c r="J246" s="9">
        <f>IF(VLOOKUP(D246,Measures!$D$4:$J$252,7,FALSE)/1000000=0,"",VLOOKUP(D246,Measures!$D$4:$J$252,7,FALSE)/1000000)</f>
        <v>36.215967999999997</v>
      </c>
      <c r="K246" s="9"/>
      <c r="L246" s="9"/>
      <c r="M246" s="9"/>
      <c r="N246" s="9"/>
      <c r="O246" s="9"/>
      <c r="P246" s="9"/>
      <c r="Q246" s="9"/>
      <c r="R246" s="9"/>
      <c r="S246" s="9"/>
      <c r="T246" s="9"/>
      <c r="U246" s="9"/>
      <c r="V246" s="9"/>
      <c r="W246" s="9" t="str">
        <f t="shared" si="3"/>
        <v>See the documents Methodology of construction costs increase and Benchmark prices validation</v>
      </c>
      <c r="X246" s="9"/>
      <c r="Y246" s="9"/>
      <c r="Z246" s="9"/>
      <c r="AA246" s="9"/>
      <c r="AB246" s="9"/>
    </row>
    <row r="247" spans="1:28" ht="43.5" x14ac:dyDescent="0.35">
      <c r="A247" s="21" t="s">
        <v>47</v>
      </c>
      <c r="B247" s="105" t="s">
        <v>363</v>
      </c>
      <c r="C247" s="105" t="s">
        <v>28</v>
      </c>
      <c r="D247" s="105" t="s">
        <v>931</v>
      </c>
      <c r="E247" s="105" t="s">
        <v>934</v>
      </c>
      <c r="F247" s="107" t="s">
        <v>27</v>
      </c>
      <c r="G247" s="14" t="s">
        <v>17</v>
      </c>
      <c r="H247" s="10"/>
      <c r="I247" s="10"/>
      <c r="J247" s="9" t="str">
        <f>IF(VLOOKUP(D247,Measures!$D$4:$J$252,7,FALSE)/1000000=0,"",VLOOKUP(D247,Measures!$D$4:$J$252,7,FALSE)/1000000)</f>
        <v/>
      </c>
      <c r="K247" s="9"/>
      <c r="L247" s="9"/>
      <c r="M247" s="9"/>
      <c r="N247" s="9"/>
      <c r="O247" s="9"/>
      <c r="P247" s="9"/>
      <c r="Q247" s="9"/>
      <c r="R247" s="9"/>
      <c r="S247" s="9"/>
      <c r="T247" s="9"/>
      <c r="U247" s="9"/>
      <c r="V247" s="9"/>
      <c r="W247" s="9" t="str">
        <f t="shared" si="3"/>
        <v/>
      </c>
      <c r="X247" s="9"/>
      <c r="Y247" s="9"/>
      <c r="Z247" s="9"/>
      <c r="AA247" s="9"/>
      <c r="AB247" s="9"/>
    </row>
    <row r="248" spans="1:28" ht="43.5" x14ac:dyDescent="0.35">
      <c r="A248" s="21" t="s">
        <v>41</v>
      </c>
      <c r="B248" s="105" t="s">
        <v>363</v>
      </c>
      <c r="C248" s="105" t="s">
        <v>40</v>
      </c>
      <c r="D248" s="105" t="s">
        <v>929</v>
      </c>
      <c r="E248" s="105" t="s">
        <v>930</v>
      </c>
      <c r="F248" s="107" t="s">
        <v>931</v>
      </c>
      <c r="G248" s="14" t="s">
        <v>17</v>
      </c>
      <c r="H248" s="10"/>
      <c r="I248" s="10"/>
      <c r="J248" s="9">
        <f>IF(VLOOKUP(D248,Measures!$D$4:$J$252,7,FALSE)/1000000=0,"",VLOOKUP(D248,Measures!$D$4:$J$252,7,FALSE)/1000000)</f>
        <v>135.11765600000001</v>
      </c>
      <c r="K248" s="9"/>
      <c r="L248" s="9"/>
      <c r="M248" s="9"/>
      <c r="N248" s="9"/>
      <c r="O248" s="9"/>
      <c r="P248" s="9"/>
      <c r="Q248" s="9"/>
      <c r="R248" s="9"/>
      <c r="S248" s="9"/>
      <c r="T248" s="9"/>
      <c r="U248" s="9"/>
      <c r="V248" s="9"/>
      <c r="W248" s="9" t="str">
        <f t="shared" si="3"/>
        <v>See the documents Methodology of construction costs increase and Benchmark prices validation</v>
      </c>
      <c r="X248" s="9"/>
      <c r="Y248" s="9"/>
      <c r="Z248" s="9"/>
      <c r="AA248" s="9"/>
      <c r="AB248" s="9"/>
    </row>
    <row r="249" spans="1:28" ht="43.5" x14ac:dyDescent="0.35">
      <c r="A249" s="21" t="s">
        <v>47</v>
      </c>
      <c r="B249" s="105" t="s">
        <v>363</v>
      </c>
      <c r="C249" s="105" t="s">
        <v>40</v>
      </c>
      <c r="D249" s="105" t="s">
        <v>932</v>
      </c>
      <c r="E249" s="105" t="s">
        <v>933</v>
      </c>
      <c r="F249" s="107" t="s">
        <v>931</v>
      </c>
      <c r="G249" s="14" t="s">
        <v>17</v>
      </c>
      <c r="H249" s="10"/>
      <c r="I249" s="10"/>
      <c r="J249" s="9" t="str">
        <f>IF(VLOOKUP(D249,Measures!$D$4:$J$252,7,FALSE)/1000000=0,"",VLOOKUP(D249,Measures!$D$4:$J$252,7,FALSE)/1000000)</f>
        <v/>
      </c>
      <c r="K249" s="9"/>
      <c r="L249" s="9"/>
      <c r="M249" s="9"/>
      <c r="N249" s="9"/>
      <c r="O249" s="9"/>
      <c r="P249" s="9"/>
      <c r="Q249" s="9"/>
      <c r="R249" s="9"/>
      <c r="S249" s="9"/>
      <c r="T249" s="9"/>
      <c r="U249" s="9"/>
      <c r="V249" s="9"/>
      <c r="W249" s="9" t="str">
        <f t="shared" si="3"/>
        <v/>
      </c>
      <c r="X249" s="9"/>
      <c r="Y249" s="9"/>
      <c r="Z249" s="9"/>
      <c r="AA249" s="9"/>
      <c r="AB249" s="9"/>
    </row>
    <row r="250" spans="1:28" ht="29" x14ac:dyDescent="0.35">
      <c r="A250" s="21" t="s">
        <v>47</v>
      </c>
      <c r="B250" s="105" t="s">
        <v>363</v>
      </c>
      <c r="C250" s="105" t="s">
        <v>28</v>
      </c>
      <c r="D250" s="105" t="s">
        <v>935</v>
      </c>
      <c r="E250" s="105" t="s">
        <v>936</v>
      </c>
      <c r="F250" s="107" t="s">
        <v>27</v>
      </c>
      <c r="G250" s="14" t="s">
        <v>17</v>
      </c>
      <c r="H250" s="10"/>
      <c r="I250" s="10"/>
      <c r="J250" s="9" t="str">
        <f>IF(VLOOKUP(D250,Measures!$D$4:$J$252,7,FALSE)/1000000=0,"",VLOOKUP(D250,Measures!$D$4:$J$252,7,FALSE)/1000000)</f>
        <v/>
      </c>
      <c r="K250" s="9"/>
      <c r="L250" s="9"/>
      <c r="M250" s="9"/>
      <c r="N250" s="9"/>
      <c r="O250" s="9"/>
      <c r="P250" s="9"/>
      <c r="Q250" s="9"/>
      <c r="R250" s="9"/>
      <c r="S250" s="9"/>
      <c r="T250" s="9"/>
      <c r="U250" s="9"/>
      <c r="V250" s="9"/>
      <c r="W250" s="9" t="str">
        <f t="shared" si="3"/>
        <v/>
      </c>
      <c r="X250" s="9"/>
      <c r="Y250" s="9"/>
      <c r="Z250" s="9"/>
      <c r="AA250" s="9"/>
      <c r="AB250" s="9"/>
    </row>
    <row r="251" spans="1:28" ht="29" x14ac:dyDescent="0.35">
      <c r="A251" s="21" t="s">
        <v>47</v>
      </c>
      <c r="B251" s="105" t="s">
        <v>363</v>
      </c>
      <c r="C251" s="105" t="s">
        <v>28</v>
      </c>
      <c r="D251" s="105" t="s">
        <v>937</v>
      </c>
      <c r="E251" s="105" t="s">
        <v>938</v>
      </c>
      <c r="F251" s="107" t="s">
        <v>27</v>
      </c>
      <c r="G251" s="14" t="s">
        <v>17</v>
      </c>
      <c r="H251" s="10"/>
      <c r="I251" s="10"/>
      <c r="J251" s="9" t="str">
        <f>IF(VLOOKUP(D251,Measures!$D$4:$J$252,7,FALSE)/1000000=0,"",VLOOKUP(D251,Measures!$D$4:$J$252,7,FALSE)/1000000)</f>
        <v/>
      </c>
      <c r="K251" s="9"/>
      <c r="L251" s="9"/>
      <c r="M251" s="9"/>
      <c r="N251" s="9"/>
      <c r="O251" s="9"/>
      <c r="P251" s="9"/>
      <c r="Q251" s="9"/>
      <c r="R251" s="9"/>
      <c r="S251" s="9"/>
      <c r="T251" s="9"/>
      <c r="U251" s="9"/>
      <c r="V251" s="9"/>
      <c r="W251" s="9" t="str">
        <f t="shared" si="3"/>
        <v/>
      </c>
      <c r="X251" s="9"/>
      <c r="Y251" s="9"/>
      <c r="Z251" s="9"/>
      <c r="AA251" s="9"/>
      <c r="AB251" s="9"/>
    </row>
    <row r="252" spans="1:28" ht="29" x14ac:dyDescent="0.35">
      <c r="A252" s="21" t="s">
        <v>47</v>
      </c>
      <c r="B252" s="105" t="s">
        <v>363</v>
      </c>
      <c r="C252" s="105" t="s">
        <v>28</v>
      </c>
      <c r="D252" s="105" t="s">
        <v>940</v>
      </c>
      <c r="E252" s="105" t="s">
        <v>941</v>
      </c>
      <c r="F252" s="107" t="s">
        <v>27</v>
      </c>
      <c r="G252" s="14" t="s">
        <v>17</v>
      </c>
      <c r="H252" s="10"/>
      <c r="I252" s="10"/>
      <c r="J252" s="9" t="str">
        <f>IF(VLOOKUP(D252,Measures!$D$4:$J$252,7,FALSE)/1000000=0,"",VLOOKUP(D252,Measures!$D$4:$J$252,7,FALSE)/1000000)</f>
        <v/>
      </c>
      <c r="K252" s="9"/>
      <c r="L252" s="9"/>
      <c r="M252" s="9"/>
      <c r="N252" s="9"/>
      <c r="O252" s="9"/>
      <c r="P252" s="9"/>
      <c r="Q252" s="9"/>
      <c r="R252" s="9"/>
      <c r="S252" s="9"/>
      <c r="T252" s="9"/>
      <c r="U252" s="9"/>
      <c r="V252" s="9"/>
      <c r="W252" s="9" t="str">
        <f t="shared" si="3"/>
        <v/>
      </c>
      <c r="X252" s="9"/>
      <c r="Y252" s="9"/>
      <c r="Z252" s="9"/>
      <c r="AA252" s="9"/>
      <c r="AB252" s="9"/>
    </row>
    <row r="253" spans="1:28" ht="29" x14ac:dyDescent="0.35">
      <c r="A253" s="21" t="s">
        <v>41</v>
      </c>
      <c r="B253" s="105" t="s">
        <v>363</v>
      </c>
      <c r="C253" s="105" t="s">
        <v>28</v>
      </c>
      <c r="D253" s="105" t="s">
        <v>942</v>
      </c>
      <c r="E253" s="105" t="s">
        <v>943</v>
      </c>
      <c r="F253" s="107" t="s">
        <v>27</v>
      </c>
      <c r="G253" s="14" t="s">
        <v>17</v>
      </c>
      <c r="H253" s="10"/>
      <c r="I253" s="10"/>
      <c r="J253" s="9">
        <f>IF(VLOOKUP(D253,Measures!$D$4:$J$252,7,FALSE)/1000000=0,"",VLOOKUP(D253,Measures!$D$4:$J$252,7,FALSE)/1000000)</f>
        <v>31.905543000000002</v>
      </c>
      <c r="K253" s="9"/>
      <c r="L253" s="9"/>
      <c r="M253" s="9"/>
      <c r="N253" s="9"/>
      <c r="O253" s="9"/>
      <c r="P253" s="9"/>
      <c r="Q253" s="9"/>
      <c r="R253" s="9"/>
      <c r="S253" s="9"/>
      <c r="T253" s="9"/>
      <c r="U253" s="9"/>
      <c r="V253" s="9"/>
      <c r="W253" s="9" t="str">
        <f t="shared" si="3"/>
        <v>See the documents Methodology of construction costs increase and Benchmark prices validation</v>
      </c>
      <c r="X253" s="9"/>
      <c r="Y253" s="9"/>
      <c r="Z253" s="9"/>
      <c r="AA253" s="9"/>
      <c r="AB253" s="9"/>
    </row>
    <row r="254" spans="1:28" ht="29" x14ac:dyDescent="0.35">
      <c r="A254" s="21" t="s">
        <v>53</v>
      </c>
      <c r="B254" s="105" t="s">
        <v>363</v>
      </c>
      <c r="C254" s="105" t="s">
        <v>28</v>
      </c>
      <c r="D254" s="105" t="s">
        <v>944</v>
      </c>
      <c r="E254" s="105" t="s">
        <v>945</v>
      </c>
      <c r="F254" s="107" t="s">
        <v>27</v>
      </c>
      <c r="G254" s="14" t="s">
        <v>17</v>
      </c>
      <c r="H254" s="10"/>
      <c r="I254" s="10"/>
      <c r="J254" s="9">
        <v>0</v>
      </c>
      <c r="K254" s="9"/>
      <c r="L254" s="9"/>
      <c r="M254" s="9"/>
      <c r="N254" s="9"/>
      <c r="O254" s="9"/>
      <c r="P254" s="9"/>
      <c r="Q254" s="9"/>
      <c r="R254" s="9"/>
      <c r="S254" s="9"/>
      <c r="T254" s="9"/>
      <c r="U254" s="9"/>
      <c r="V254" s="9"/>
      <c r="W254" s="9" t="str">
        <f t="shared" si="3"/>
        <v>See the documents Methodology of construction costs increase and Benchmark prices validation</v>
      </c>
      <c r="X254" s="9"/>
      <c r="Y254" s="9"/>
      <c r="Z254" s="9"/>
      <c r="AA254" s="9"/>
      <c r="AB254" s="9"/>
    </row>
    <row r="255" spans="1:28" x14ac:dyDescent="0.35">
      <c r="A255" s="21" t="s">
        <v>29</v>
      </c>
      <c r="B255" s="105"/>
      <c r="C255" s="105"/>
      <c r="D255" s="105"/>
      <c r="E255" s="105"/>
      <c r="F255" s="107"/>
      <c r="G255" s="14"/>
      <c r="H255" s="10"/>
      <c r="I255" s="10"/>
      <c r="J255" s="9"/>
      <c r="K255" s="9"/>
      <c r="L255" s="9"/>
      <c r="M255" s="9"/>
      <c r="N255" s="9"/>
      <c r="O255" s="9"/>
      <c r="P255" s="9"/>
      <c r="Q255" s="9"/>
      <c r="R255" s="9"/>
      <c r="S255" s="9"/>
      <c r="T255" s="9"/>
      <c r="U255" s="9"/>
      <c r="V255" s="9"/>
      <c r="W255" s="9" t="str">
        <f t="shared" si="3"/>
        <v/>
      </c>
      <c r="X255" s="9"/>
      <c r="Y255" s="9"/>
      <c r="Z255" s="9"/>
      <c r="AA255" s="9"/>
      <c r="AB255" s="9"/>
    </row>
    <row r="259" spans="24:24" x14ac:dyDescent="0.35">
      <c r="X259" s="111"/>
    </row>
  </sheetData>
  <autoFilter ref="A5:V255" xr:uid="{00000000-0001-0000-0200-000000000000}"/>
  <mergeCells count="22">
    <mergeCell ref="H3:I4"/>
    <mergeCell ref="J3:R3"/>
    <mergeCell ref="S3:V3"/>
    <mergeCell ref="A3:G4"/>
    <mergeCell ref="A1:AB1"/>
    <mergeCell ref="A2:G2"/>
    <mergeCell ref="H2:I2"/>
    <mergeCell ref="J2:R2"/>
    <mergeCell ref="S2:V2"/>
    <mergeCell ref="Y2:AA2"/>
    <mergeCell ref="AA4:AA5"/>
    <mergeCell ref="AB4:AB5"/>
    <mergeCell ref="W3:X3"/>
    <mergeCell ref="Y3:AA3"/>
    <mergeCell ref="J4:K4"/>
    <mergeCell ref="L4:R4"/>
    <mergeCell ref="Z4:Z5"/>
    <mergeCell ref="S4:T4"/>
    <mergeCell ref="U4:V4"/>
    <mergeCell ref="W4:W5"/>
    <mergeCell ref="X4:X5"/>
    <mergeCell ref="Y4:Y5"/>
  </mergeCells>
  <dataValidations count="2">
    <dataValidation type="decimal" allowBlank="1" showInputMessage="1" showErrorMessage="1" sqref="Y6:Y9 U32:V1048576 L6:S1048576 U6:U31 X10:X20 Z10:Z31 J256:J1048576 X22:X31" xr:uid="{00000000-0002-0000-0200-000000000000}">
      <formula1>0</formula1>
      <formula2>100000</formula2>
    </dataValidation>
    <dataValidation type="date" operator="greaterThan" allowBlank="1" showInputMessage="1" showErrorMessage="1" sqref="H6:I57 H63:I78 H82:I84 H87:I92 H101:I1048576 H94:I95 H97:I98" xr:uid="{00000000-0002-0000-0200-000001000000}">
      <formula1>36526</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FEB01DED-A583-4774-B4BE-6F04C89A8781}">
          <x14:formula1>
            <xm:f>T1_Pick_List!$Q$2:$Q$3</xm:f>
          </x14:formula1>
          <xm:sqref>C6:C1048576</xm:sqref>
        </x14:dataValidation>
        <x14:dataValidation type="list" allowBlank="1" showInputMessage="1" showErrorMessage="1" xr:uid="{E1E4FDE0-FD69-44FA-AD97-4413E8411EBB}">
          <x14:formula1>
            <xm:f>T1_Pick_List!$A$2:$A$3</xm:f>
          </x14:formula1>
          <xm:sqref>G6:G1048576</xm:sqref>
        </x14:dataValidation>
        <x14:dataValidation type="list" allowBlank="1" showInputMessage="1" showErrorMessage="1" xr:uid="{6D01EBFA-FC57-4863-8331-A1EA9C7F34A0}">
          <x14:formula1>
            <xm:f>T1_Pick_List!$H$2:$H$3</xm:f>
          </x14:formula1>
          <xm:sqref>K6:K1048576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sheetPr>
  <dimension ref="A1:J20"/>
  <sheetViews>
    <sheetView showGridLines="0" zoomScale="90" zoomScaleNormal="90" workbookViewId="0">
      <selection activeCell="C27" sqref="C27"/>
    </sheetView>
  </sheetViews>
  <sheetFormatPr defaultRowHeight="14.5" x14ac:dyDescent="0.35"/>
  <cols>
    <col min="1" max="1" width="11.7265625" style="12" customWidth="1"/>
    <col min="2" max="2" width="65.7265625" customWidth="1"/>
    <col min="3" max="3" width="24.54296875" customWidth="1"/>
    <col min="4" max="4" width="23.7265625" bestFit="1" customWidth="1"/>
    <col min="5" max="9" width="15.7265625" customWidth="1"/>
  </cols>
  <sheetData>
    <row r="1" spans="1:10" ht="33" customHeight="1" x14ac:dyDescent="0.35">
      <c r="A1" s="174" t="s">
        <v>1690</v>
      </c>
      <c r="B1" s="175"/>
      <c r="C1" s="175"/>
      <c r="D1" s="175"/>
      <c r="E1" s="175"/>
      <c r="F1" s="175"/>
      <c r="G1" s="175"/>
      <c r="H1" s="175"/>
      <c r="I1" s="175"/>
      <c r="J1" s="176"/>
    </row>
    <row r="2" spans="1:10" ht="49.5" customHeight="1" x14ac:dyDescent="0.35">
      <c r="A2" s="177" t="s">
        <v>1691</v>
      </c>
      <c r="B2" s="178"/>
      <c r="C2" s="178"/>
      <c r="D2" s="178"/>
      <c r="E2" s="178"/>
      <c r="F2" s="178"/>
      <c r="G2" s="178"/>
      <c r="H2" s="178"/>
      <c r="I2" s="178"/>
      <c r="J2" s="179"/>
    </row>
    <row r="3" spans="1:10" s="8" customFormat="1" ht="31.5" customHeight="1" x14ac:dyDescent="0.35">
      <c r="A3" s="180" t="s">
        <v>1692</v>
      </c>
      <c r="B3" s="180" t="s">
        <v>1693</v>
      </c>
      <c r="C3" s="35" t="s">
        <v>1694</v>
      </c>
      <c r="D3" s="183" t="s">
        <v>1695</v>
      </c>
      <c r="E3" s="184"/>
      <c r="F3" s="184"/>
      <c r="G3" s="184"/>
      <c r="H3" s="184"/>
      <c r="I3" s="184"/>
      <c r="J3" s="176"/>
    </row>
    <row r="4" spans="1:10" ht="58" x14ac:dyDescent="0.35">
      <c r="A4" s="181"/>
      <c r="B4" s="182"/>
      <c r="C4" s="33" t="s">
        <v>1696</v>
      </c>
      <c r="D4" s="34" t="s">
        <v>1697</v>
      </c>
      <c r="E4" s="34" t="s">
        <v>1698</v>
      </c>
      <c r="F4" s="34" t="s">
        <v>1699</v>
      </c>
      <c r="G4" s="34" t="s">
        <v>1700</v>
      </c>
      <c r="H4" s="34" t="s">
        <v>1701</v>
      </c>
      <c r="I4" s="34" t="s">
        <v>1702</v>
      </c>
      <c r="J4" s="34" t="s">
        <v>1703</v>
      </c>
    </row>
    <row r="5" spans="1:10" x14ac:dyDescent="0.35">
      <c r="A5" s="25">
        <v>1</v>
      </c>
      <c r="B5" s="25" t="s">
        <v>1704</v>
      </c>
      <c r="C5" s="9" t="s">
        <v>1688</v>
      </c>
      <c r="D5" s="9" t="s">
        <v>1705</v>
      </c>
      <c r="E5" s="9" t="s">
        <v>1688</v>
      </c>
      <c r="F5" s="9" t="s">
        <v>1688</v>
      </c>
      <c r="G5" s="9" t="s">
        <v>1688</v>
      </c>
      <c r="H5" s="9" t="s">
        <v>1688</v>
      </c>
      <c r="I5" s="9" t="s">
        <v>1688</v>
      </c>
      <c r="J5" s="9" t="s">
        <v>1688</v>
      </c>
    </row>
    <row r="6" spans="1:10" x14ac:dyDescent="0.35">
      <c r="A6" s="9">
        <v>2</v>
      </c>
      <c r="B6" s="9" t="s">
        <v>1706</v>
      </c>
      <c r="C6" s="9" t="s">
        <v>1688</v>
      </c>
      <c r="D6" s="9" t="s">
        <v>1707</v>
      </c>
      <c r="E6" s="9" t="s">
        <v>1688</v>
      </c>
      <c r="F6" s="9" t="s">
        <v>1688</v>
      </c>
      <c r="G6" s="9" t="s">
        <v>1688</v>
      </c>
      <c r="H6" s="9" t="s">
        <v>1688</v>
      </c>
      <c r="I6" s="9" t="s">
        <v>1688</v>
      </c>
      <c r="J6" s="9" t="s">
        <v>1688</v>
      </c>
    </row>
    <row r="7" spans="1:10" x14ac:dyDescent="0.35">
      <c r="A7" s="9">
        <v>3</v>
      </c>
      <c r="B7" s="9" t="s">
        <v>1708</v>
      </c>
      <c r="C7" s="9" t="s">
        <v>1688</v>
      </c>
      <c r="D7" s="9" t="s">
        <v>1705</v>
      </c>
      <c r="E7" s="9" t="s">
        <v>1688</v>
      </c>
      <c r="F7" s="9" t="s">
        <v>1688</v>
      </c>
      <c r="G7" s="9" t="s">
        <v>1688</v>
      </c>
      <c r="H7" s="9" t="s">
        <v>1688</v>
      </c>
      <c r="I7" s="9" t="s">
        <v>1688</v>
      </c>
      <c r="J7" s="9" t="s">
        <v>1688</v>
      </c>
    </row>
    <row r="8" spans="1:10" x14ac:dyDescent="0.35">
      <c r="A8" s="9">
        <v>4</v>
      </c>
      <c r="B8" s="9" t="s">
        <v>1709</v>
      </c>
      <c r="C8" s="9" t="s">
        <v>1688</v>
      </c>
      <c r="D8" s="9" t="s">
        <v>1710</v>
      </c>
      <c r="E8" s="9" t="s">
        <v>1688</v>
      </c>
      <c r="F8" s="9" t="s">
        <v>1688</v>
      </c>
      <c r="G8" s="9" t="s">
        <v>1688</v>
      </c>
      <c r="H8" s="9" t="s">
        <v>1688</v>
      </c>
      <c r="I8" s="9" t="s">
        <v>1688</v>
      </c>
      <c r="J8" s="9" t="s">
        <v>1688</v>
      </c>
    </row>
    <row r="9" spans="1:10" x14ac:dyDescent="0.35">
      <c r="A9" s="26"/>
      <c r="B9" s="9"/>
      <c r="C9" s="9"/>
      <c r="D9" s="9"/>
      <c r="E9" s="9"/>
      <c r="F9" s="9"/>
      <c r="G9" s="9"/>
      <c r="H9" s="9"/>
      <c r="I9" s="9"/>
      <c r="J9" s="9"/>
    </row>
    <row r="10" spans="1:10" x14ac:dyDescent="0.35">
      <c r="A10" s="26"/>
      <c r="B10" s="9"/>
      <c r="C10" s="9"/>
      <c r="D10" s="9"/>
      <c r="E10" s="9"/>
      <c r="F10" s="9"/>
      <c r="G10" s="9"/>
      <c r="H10" s="9"/>
      <c r="I10" s="9"/>
      <c r="J10" s="9"/>
    </row>
    <row r="11" spans="1:10" x14ac:dyDescent="0.35">
      <c r="A11" s="26"/>
      <c r="B11" s="9"/>
      <c r="C11" s="9"/>
      <c r="D11" s="9"/>
      <c r="E11" s="9"/>
      <c r="F11" s="9"/>
      <c r="G11" s="9"/>
      <c r="H11" s="9"/>
      <c r="I11" s="9"/>
      <c r="J11" s="9"/>
    </row>
    <row r="12" spans="1:10" x14ac:dyDescent="0.35">
      <c r="A12" s="26"/>
      <c r="B12" s="9"/>
      <c r="C12" s="9"/>
      <c r="D12" s="9"/>
      <c r="E12" s="9"/>
      <c r="F12" s="9"/>
      <c r="G12" s="9"/>
      <c r="H12" s="9"/>
      <c r="I12" s="9"/>
      <c r="J12" s="9"/>
    </row>
    <row r="13" spans="1:10" x14ac:dyDescent="0.35">
      <c r="A13" s="26"/>
      <c r="B13" s="9"/>
      <c r="C13" s="9"/>
      <c r="D13" s="9"/>
      <c r="E13" s="9"/>
      <c r="F13" s="9"/>
      <c r="G13" s="9"/>
      <c r="H13" s="9"/>
      <c r="I13" s="9"/>
      <c r="J13" s="9"/>
    </row>
    <row r="14" spans="1:10" x14ac:dyDescent="0.35">
      <c r="A14" s="26"/>
      <c r="B14" s="9"/>
      <c r="C14" s="9"/>
      <c r="D14" s="9"/>
      <c r="E14" s="9"/>
      <c r="F14" s="9"/>
      <c r="G14" s="9"/>
      <c r="H14" s="9"/>
      <c r="I14" s="9"/>
      <c r="J14" s="9"/>
    </row>
    <row r="15" spans="1:10" x14ac:dyDescent="0.35">
      <c r="A15" s="26"/>
      <c r="B15" s="9"/>
      <c r="C15" s="9"/>
      <c r="D15" s="9"/>
      <c r="E15" s="9"/>
      <c r="F15" s="9"/>
      <c r="G15" s="9"/>
      <c r="H15" s="9"/>
      <c r="I15" s="9"/>
      <c r="J15" s="9"/>
    </row>
    <row r="16" spans="1:10" x14ac:dyDescent="0.35">
      <c r="A16" s="26"/>
      <c r="B16" s="9"/>
      <c r="C16" s="9"/>
      <c r="D16" s="9"/>
      <c r="E16" s="9"/>
      <c r="F16" s="9"/>
      <c r="G16" s="9"/>
      <c r="H16" s="9"/>
      <c r="I16" s="9"/>
      <c r="J16" s="26"/>
    </row>
    <row r="17" spans="1:10" x14ac:dyDescent="0.35">
      <c r="A17" s="26"/>
      <c r="B17" s="9"/>
      <c r="C17" s="9"/>
      <c r="D17" s="9"/>
      <c r="E17" s="9"/>
      <c r="F17" s="9"/>
      <c r="G17" s="9"/>
      <c r="H17" s="9"/>
      <c r="I17" s="9"/>
      <c r="J17" s="26"/>
    </row>
    <row r="18" spans="1:10" x14ac:dyDescent="0.35">
      <c r="A18" s="26"/>
      <c r="B18" s="9"/>
      <c r="C18" s="9"/>
      <c r="D18" s="9"/>
      <c r="E18" s="9"/>
      <c r="F18" s="9"/>
      <c r="G18" s="9"/>
      <c r="H18" s="9"/>
      <c r="I18" s="9"/>
      <c r="J18" s="26"/>
    </row>
    <row r="19" spans="1:10" x14ac:dyDescent="0.35">
      <c r="A19" s="26"/>
      <c r="B19" s="9"/>
      <c r="C19" s="9"/>
      <c r="D19" s="9"/>
      <c r="E19" s="9"/>
      <c r="F19" s="9"/>
      <c r="G19" s="9"/>
      <c r="H19" s="9"/>
      <c r="I19" s="9"/>
      <c r="J19" s="26"/>
    </row>
    <row r="20" spans="1:10" x14ac:dyDescent="0.35">
      <c r="A20" s="26"/>
      <c r="B20" s="9"/>
      <c r="C20" s="9"/>
      <c r="D20" s="9"/>
      <c r="E20" s="9"/>
      <c r="F20" s="9"/>
      <c r="G20" s="9"/>
      <c r="H20" s="9"/>
      <c r="I20" s="9"/>
      <c r="J20" s="26"/>
    </row>
  </sheetData>
  <mergeCells count="5">
    <mergeCell ref="A1:J1"/>
    <mergeCell ref="A2:J2"/>
    <mergeCell ref="A3:A4"/>
    <mergeCell ref="B3:B4"/>
    <mergeCell ref="D3:J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sheetPr>
  <dimension ref="A1:M21"/>
  <sheetViews>
    <sheetView showGridLines="0" zoomScale="90" zoomScaleNormal="90" workbookViewId="0">
      <selection activeCell="C3" sqref="C3:C5"/>
    </sheetView>
  </sheetViews>
  <sheetFormatPr defaultRowHeight="14.5" x14ac:dyDescent="0.35"/>
  <cols>
    <col min="1" max="1" width="10.7265625" style="12" customWidth="1"/>
    <col min="2" max="2" width="61.26953125" customWidth="1"/>
    <col min="3" max="3" width="27.7265625" customWidth="1"/>
    <col min="4" max="4" width="24.54296875" customWidth="1"/>
    <col min="5" max="13" width="15.7265625" style="31" customWidth="1"/>
  </cols>
  <sheetData>
    <row r="1" spans="1:13" ht="33" customHeight="1" x14ac:dyDescent="0.35">
      <c r="A1" s="174" t="s">
        <v>1711</v>
      </c>
      <c r="B1" s="175"/>
      <c r="C1" s="175"/>
      <c r="D1" s="175"/>
      <c r="E1" s="175"/>
      <c r="F1" s="175"/>
      <c r="G1" s="175"/>
      <c r="H1" s="175"/>
      <c r="I1" s="175"/>
      <c r="J1" s="175"/>
      <c r="K1" s="175"/>
      <c r="L1" s="175"/>
      <c r="M1" s="185"/>
    </row>
    <row r="2" spans="1:13" ht="33" customHeight="1" x14ac:dyDescent="0.35">
      <c r="A2" s="186" t="s">
        <v>1712</v>
      </c>
      <c r="B2" s="187"/>
      <c r="C2" s="187"/>
      <c r="D2" s="187"/>
      <c r="E2" s="187"/>
      <c r="F2" s="187"/>
      <c r="G2" s="187"/>
      <c r="H2" s="187"/>
      <c r="I2" s="187"/>
      <c r="J2" s="187"/>
      <c r="K2" s="187"/>
      <c r="L2" s="187"/>
      <c r="M2" s="188"/>
    </row>
    <row r="3" spans="1:13" s="8" customFormat="1" ht="31.5" customHeight="1" x14ac:dyDescent="0.35">
      <c r="A3" s="180" t="s">
        <v>1713</v>
      </c>
      <c r="B3" s="180" t="s">
        <v>1693</v>
      </c>
      <c r="C3" s="190" t="s">
        <v>1714</v>
      </c>
      <c r="D3" s="190" t="s">
        <v>1715</v>
      </c>
      <c r="E3" s="193" t="s">
        <v>1716</v>
      </c>
      <c r="F3" s="194"/>
      <c r="G3" s="194"/>
      <c r="H3" s="194"/>
      <c r="I3" s="194"/>
      <c r="J3" s="194"/>
      <c r="K3" s="194"/>
      <c r="L3" s="194"/>
      <c r="M3" s="195"/>
    </row>
    <row r="4" spans="1:13" x14ac:dyDescent="0.35">
      <c r="A4" s="181"/>
      <c r="B4" s="182"/>
      <c r="C4" s="191"/>
      <c r="D4" s="192"/>
      <c r="E4" s="196" t="s">
        <v>1717</v>
      </c>
      <c r="F4" s="194"/>
      <c r="G4" s="195"/>
      <c r="H4" s="196" t="s">
        <v>1718</v>
      </c>
      <c r="I4" s="194"/>
      <c r="J4" s="195"/>
      <c r="K4" s="196" t="s">
        <v>1719</v>
      </c>
      <c r="L4" s="194"/>
      <c r="M4" s="195"/>
    </row>
    <row r="5" spans="1:13" ht="31.5" customHeight="1" x14ac:dyDescent="0.35">
      <c r="A5" s="189"/>
      <c r="B5" s="189"/>
      <c r="C5" s="191"/>
      <c r="D5" s="191"/>
      <c r="E5" s="36" t="s">
        <v>1720</v>
      </c>
      <c r="F5" s="36" t="s">
        <v>1721</v>
      </c>
      <c r="G5" s="36" t="s">
        <v>1722</v>
      </c>
      <c r="H5" s="36" t="s">
        <v>1720</v>
      </c>
      <c r="I5" s="36" t="s">
        <v>1721</v>
      </c>
      <c r="J5" s="36" t="s">
        <v>1722</v>
      </c>
      <c r="K5" s="36" t="s">
        <v>1720</v>
      </c>
      <c r="L5" s="36" t="s">
        <v>1721</v>
      </c>
      <c r="M5" s="36" t="s">
        <v>1722</v>
      </c>
    </row>
    <row r="6" spans="1:13" x14ac:dyDescent="0.35">
      <c r="A6" s="25">
        <v>0</v>
      </c>
      <c r="B6" s="25" t="s">
        <v>1723</v>
      </c>
      <c r="C6" s="9" t="s">
        <v>1688</v>
      </c>
      <c r="D6" s="9" t="s">
        <v>1688</v>
      </c>
      <c r="E6" s="27"/>
      <c r="F6" s="27"/>
      <c r="G6" s="27"/>
      <c r="H6" s="28"/>
      <c r="I6" s="28"/>
      <c r="J6" s="28"/>
      <c r="K6" s="27"/>
      <c r="L6" s="27"/>
      <c r="M6" s="27"/>
    </row>
    <row r="7" spans="1:13" x14ac:dyDescent="0.35">
      <c r="A7" s="9">
        <v>1</v>
      </c>
      <c r="B7" s="9" t="s">
        <v>1704</v>
      </c>
      <c r="C7" s="9" t="s">
        <v>1688</v>
      </c>
      <c r="D7" s="9" t="s">
        <v>1688</v>
      </c>
      <c r="E7" s="29"/>
      <c r="F7" s="29"/>
      <c r="G7" s="29"/>
      <c r="H7" s="30"/>
      <c r="I7" s="30"/>
      <c r="J7" s="30"/>
      <c r="K7" s="29"/>
      <c r="L7" s="29"/>
      <c r="M7" s="29"/>
    </row>
    <row r="8" spans="1:13" x14ac:dyDescent="0.35">
      <c r="A8" s="9">
        <v>2</v>
      </c>
      <c r="B8" s="9" t="s">
        <v>1706</v>
      </c>
      <c r="C8" s="9" t="s">
        <v>1688</v>
      </c>
      <c r="D8" s="9" t="s">
        <v>1688</v>
      </c>
      <c r="E8" s="29"/>
      <c r="F8" s="29"/>
      <c r="G8" s="29"/>
      <c r="H8" s="30"/>
      <c r="I8" s="30"/>
      <c r="J8" s="30"/>
      <c r="K8" s="29"/>
      <c r="L8" s="29"/>
      <c r="M8" s="29"/>
    </row>
    <row r="9" spans="1:13" x14ac:dyDescent="0.35">
      <c r="A9" s="9">
        <v>3</v>
      </c>
      <c r="B9" s="9" t="s">
        <v>1708</v>
      </c>
      <c r="C9" s="9" t="s">
        <v>1688</v>
      </c>
      <c r="D9" s="9" t="s">
        <v>1688</v>
      </c>
      <c r="E9" s="29"/>
      <c r="F9" s="29"/>
      <c r="G9" s="29"/>
      <c r="H9" s="30"/>
      <c r="I9" s="30"/>
      <c r="J9" s="30"/>
      <c r="K9" s="29"/>
      <c r="L9" s="29"/>
      <c r="M9" s="29"/>
    </row>
    <row r="10" spans="1:13" x14ac:dyDescent="0.35">
      <c r="A10" s="26"/>
      <c r="B10" s="9"/>
      <c r="C10" s="9"/>
      <c r="D10" s="9"/>
      <c r="E10" s="29"/>
      <c r="F10" s="29"/>
      <c r="G10" s="29"/>
      <c r="H10" s="30"/>
      <c r="I10" s="30"/>
      <c r="J10" s="30"/>
      <c r="K10" s="29"/>
      <c r="L10" s="29"/>
      <c r="M10" s="29"/>
    </row>
    <row r="11" spans="1:13" x14ac:dyDescent="0.35">
      <c r="A11" s="26"/>
      <c r="B11" s="9"/>
      <c r="C11" s="9"/>
      <c r="D11" s="9"/>
      <c r="E11" s="29"/>
      <c r="F11" s="29"/>
      <c r="G11" s="29"/>
      <c r="H11" s="30"/>
      <c r="I11" s="30"/>
      <c r="J11" s="30"/>
      <c r="K11" s="29"/>
      <c r="L11" s="29"/>
      <c r="M11" s="29"/>
    </row>
    <row r="12" spans="1:13" x14ac:dyDescent="0.35">
      <c r="A12" s="26"/>
      <c r="B12" s="9"/>
      <c r="C12" s="9"/>
      <c r="D12" s="9"/>
      <c r="E12" s="29"/>
      <c r="F12" s="29"/>
      <c r="G12" s="29"/>
      <c r="H12" s="30"/>
      <c r="I12" s="30"/>
      <c r="J12" s="30"/>
      <c r="K12" s="29"/>
      <c r="L12" s="29"/>
      <c r="M12" s="29"/>
    </row>
    <row r="13" spans="1:13" x14ac:dyDescent="0.35">
      <c r="A13" s="26"/>
      <c r="B13" s="9"/>
      <c r="C13" s="9"/>
      <c r="D13" s="9"/>
      <c r="E13" s="29"/>
      <c r="F13" s="29"/>
      <c r="G13" s="29"/>
      <c r="H13" s="30"/>
      <c r="I13" s="30"/>
      <c r="J13" s="30"/>
      <c r="K13" s="29"/>
      <c r="L13" s="29"/>
      <c r="M13" s="29"/>
    </row>
    <row r="14" spans="1:13" x14ac:dyDescent="0.35">
      <c r="A14" s="26"/>
      <c r="B14" s="9"/>
      <c r="C14" s="9"/>
      <c r="D14" s="9"/>
      <c r="E14" s="29"/>
      <c r="F14" s="29"/>
      <c r="G14" s="29"/>
      <c r="H14" s="30"/>
      <c r="I14" s="30"/>
      <c r="J14" s="30"/>
      <c r="K14" s="29"/>
      <c r="L14" s="29"/>
      <c r="M14" s="29"/>
    </row>
    <row r="15" spans="1:13" x14ac:dyDescent="0.35">
      <c r="A15" s="26"/>
      <c r="B15" s="9"/>
      <c r="C15" s="9"/>
      <c r="D15" s="9"/>
      <c r="E15" s="29"/>
      <c r="F15" s="29"/>
      <c r="G15" s="29"/>
      <c r="H15" s="30"/>
      <c r="I15" s="30"/>
      <c r="J15" s="30"/>
      <c r="K15" s="29"/>
      <c r="L15" s="29"/>
      <c r="M15" s="29"/>
    </row>
    <row r="16" spans="1:13" x14ac:dyDescent="0.35">
      <c r="A16" s="26"/>
      <c r="B16" s="9"/>
      <c r="C16" s="9"/>
      <c r="D16" s="9"/>
      <c r="E16" s="29"/>
      <c r="F16" s="29"/>
      <c r="G16" s="29"/>
      <c r="H16" s="30"/>
      <c r="I16" s="30"/>
      <c r="J16" s="30"/>
      <c r="K16" s="29"/>
      <c r="L16" s="29"/>
      <c r="M16" s="29"/>
    </row>
    <row r="17" spans="1:13" x14ac:dyDescent="0.35">
      <c r="A17" s="26"/>
      <c r="B17" s="9"/>
      <c r="C17" s="9"/>
      <c r="D17" s="9"/>
      <c r="E17" s="29"/>
      <c r="F17" s="29"/>
      <c r="G17" s="29"/>
      <c r="H17" s="30"/>
      <c r="I17" s="30"/>
      <c r="J17" s="30"/>
      <c r="K17" s="29"/>
      <c r="L17" s="29"/>
      <c r="M17" s="29"/>
    </row>
    <row r="18" spans="1:13" x14ac:dyDescent="0.35">
      <c r="A18" s="26"/>
      <c r="B18" s="9"/>
      <c r="C18" s="9"/>
      <c r="D18" s="9"/>
      <c r="E18" s="29"/>
      <c r="F18" s="29"/>
      <c r="G18" s="29"/>
      <c r="H18" s="30"/>
      <c r="I18" s="30"/>
      <c r="J18" s="30"/>
      <c r="K18" s="29"/>
      <c r="L18" s="29"/>
      <c r="M18" s="29"/>
    </row>
    <row r="19" spans="1:13" x14ac:dyDescent="0.35">
      <c r="A19" s="26"/>
      <c r="B19" s="9"/>
      <c r="C19" s="9"/>
      <c r="D19" s="9"/>
      <c r="E19" s="29"/>
      <c r="F19" s="29"/>
      <c r="G19" s="29"/>
      <c r="H19" s="30"/>
      <c r="I19" s="30"/>
      <c r="J19" s="30"/>
      <c r="K19" s="29"/>
      <c r="L19" s="29"/>
      <c r="M19" s="29"/>
    </row>
    <row r="20" spans="1:13" x14ac:dyDescent="0.35">
      <c r="A20" s="26"/>
      <c r="B20" s="9"/>
      <c r="C20" s="9"/>
      <c r="D20" s="9"/>
      <c r="E20" s="29"/>
      <c r="F20" s="29"/>
      <c r="G20" s="29"/>
      <c r="H20" s="30"/>
      <c r="I20" s="30"/>
      <c r="J20" s="30"/>
      <c r="K20" s="29"/>
      <c r="L20" s="29"/>
      <c r="M20" s="29"/>
    </row>
    <row r="21" spans="1:13" x14ac:dyDescent="0.35">
      <c r="A21" s="26"/>
      <c r="B21" s="9"/>
      <c r="C21" s="9"/>
      <c r="D21" s="9"/>
      <c r="E21" s="29"/>
      <c r="F21" s="29"/>
      <c r="G21" s="29"/>
      <c r="H21" s="30"/>
      <c r="I21" s="30"/>
      <c r="J21" s="30"/>
      <c r="K21" s="29"/>
      <c r="L21" s="29"/>
      <c r="M21" s="29"/>
    </row>
  </sheetData>
  <mergeCells count="10">
    <mergeCell ref="A1:M1"/>
    <mergeCell ref="A2:M2"/>
    <mergeCell ref="A3:A5"/>
    <mergeCell ref="B3:B5"/>
    <mergeCell ref="C3:C5"/>
    <mergeCell ref="D3:D5"/>
    <mergeCell ref="E3:M3"/>
    <mergeCell ref="E4:G4"/>
    <mergeCell ref="H4:J4"/>
    <mergeCell ref="K4:M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L87"/>
  <sheetViews>
    <sheetView showGridLines="0" zoomScale="90" zoomScaleNormal="90" workbookViewId="0">
      <selection activeCell="A4" sqref="A4"/>
    </sheetView>
  </sheetViews>
  <sheetFormatPr defaultColWidth="8.7265625" defaultRowHeight="14.5" x14ac:dyDescent="0.35"/>
  <cols>
    <col min="1" max="1" width="92.7265625" style="32" customWidth="1"/>
    <col min="2" max="11" width="8.7265625" style="32" customWidth="1"/>
    <col min="12" max="12" width="65.26953125" style="32" customWidth="1"/>
    <col min="13" max="16384" width="8.7265625" style="32"/>
  </cols>
  <sheetData>
    <row r="1" spans="1:12" ht="37.5" customHeight="1" x14ac:dyDescent="0.35">
      <c r="A1" s="201" t="s">
        <v>1724</v>
      </c>
      <c r="B1" s="182"/>
      <c r="C1" s="182"/>
      <c r="D1" s="182"/>
      <c r="E1" s="182"/>
      <c r="F1" s="182"/>
      <c r="G1" s="182"/>
      <c r="H1" s="189"/>
      <c r="I1" s="189"/>
      <c r="J1" s="189"/>
      <c r="K1" s="189"/>
      <c r="L1" s="189"/>
    </row>
    <row r="2" spans="1:12" customFormat="1" ht="33" customHeight="1" x14ac:dyDescent="0.35">
      <c r="A2" s="197" t="s">
        <v>1725</v>
      </c>
      <c r="B2" s="182"/>
      <c r="C2" s="182"/>
      <c r="D2" s="182"/>
      <c r="E2" s="182"/>
      <c r="F2" s="182"/>
      <c r="G2" s="182"/>
      <c r="H2" s="189"/>
      <c r="I2" s="189"/>
      <c r="J2" s="189"/>
      <c r="K2" s="189"/>
      <c r="L2" s="189"/>
    </row>
    <row r="3" spans="1:12" customFormat="1" ht="33" customHeight="1" x14ac:dyDescent="0.35">
      <c r="A3" s="186" t="s">
        <v>1726</v>
      </c>
      <c r="B3" s="187"/>
      <c r="C3" s="187"/>
      <c r="D3" s="187"/>
      <c r="E3" s="187"/>
      <c r="F3" s="187"/>
      <c r="G3" s="187"/>
      <c r="H3" s="187"/>
      <c r="I3" s="187"/>
      <c r="J3" s="187"/>
      <c r="K3" s="187"/>
      <c r="L3" s="176"/>
    </row>
    <row r="4" spans="1:12" ht="16.899999999999999" customHeight="1" x14ac:dyDescent="0.35">
      <c r="A4" s="39"/>
      <c r="B4" s="40">
        <v>2017</v>
      </c>
      <c r="C4" s="40">
        <v>2018</v>
      </c>
      <c r="D4" s="41">
        <v>2019</v>
      </c>
      <c r="E4" s="42">
        <v>2020</v>
      </c>
      <c r="F4" s="40">
        <v>2021</v>
      </c>
      <c r="G4" s="40">
        <v>2022</v>
      </c>
      <c r="H4" s="40">
        <v>2023</v>
      </c>
      <c r="I4" s="40">
        <v>2024</v>
      </c>
      <c r="J4" s="40">
        <v>2025</v>
      </c>
      <c r="K4" s="40">
        <v>2026</v>
      </c>
      <c r="L4" s="198" t="s">
        <v>1727</v>
      </c>
    </row>
    <row r="5" spans="1:12" x14ac:dyDescent="0.35">
      <c r="A5" s="43" t="s">
        <v>1728</v>
      </c>
      <c r="B5" s="44"/>
      <c r="C5" s="44"/>
      <c r="D5" s="45"/>
      <c r="E5" s="46"/>
      <c r="F5" s="44"/>
      <c r="G5" s="44"/>
      <c r="H5" s="44"/>
      <c r="I5" s="44"/>
      <c r="J5" s="44"/>
      <c r="K5" s="44"/>
      <c r="L5" s="199"/>
    </row>
    <row r="6" spans="1:12" x14ac:dyDescent="0.35">
      <c r="A6" s="43" t="s">
        <v>1729</v>
      </c>
      <c r="B6" s="47"/>
      <c r="C6" s="47"/>
      <c r="D6" s="48"/>
      <c r="E6" s="46"/>
      <c r="F6" s="44"/>
      <c r="G6" s="44"/>
      <c r="H6" s="44"/>
      <c r="I6" s="44"/>
      <c r="J6" s="44"/>
      <c r="K6" s="44"/>
      <c r="L6" s="199"/>
    </row>
    <row r="7" spans="1:12" ht="15" customHeight="1" x14ac:dyDescent="0.35">
      <c r="A7" s="49" t="s">
        <v>1730</v>
      </c>
      <c r="B7" s="49">
        <f>B8+B17+B23+B30+B40+B47+B54+B61+B68+B77</f>
        <v>0</v>
      </c>
      <c r="C7" s="49">
        <f t="shared" ref="C7:J7" si="0">C8+C17+C23+C30+C40+C47+C54+C61+C68+C77</f>
        <v>0</v>
      </c>
      <c r="D7" s="50">
        <f t="shared" si="0"/>
        <v>0</v>
      </c>
      <c r="E7" s="49">
        <f t="shared" si="0"/>
        <v>0</v>
      </c>
      <c r="F7" s="49">
        <f>F8+F17+F23+F30+F40+F47+F54+F61+F68+F77</f>
        <v>0</v>
      </c>
      <c r="G7" s="49">
        <f t="shared" si="0"/>
        <v>0</v>
      </c>
      <c r="H7" s="49">
        <f t="shared" si="0"/>
        <v>0</v>
      </c>
      <c r="I7" s="49">
        <f t="shared" si="0"/>
        <v>0</v>
      </c>
      <c r="J7" s="49">
        <f t="shared" si="0"/>
        <v>0</v>
      </c>
      <c r="K7" s="49">
        <f>K8+K17+K23+K30+K40+K47+K54+K61+K68+K77</f>
        <v>0</v>
      </c>
      <c r="L7" s="199"/>
    </row>
    <row r="8" spans="1:12" ht="15" customHeight="1" x14ac:dyDescent="0.35">
      <c r="A8" s="51" t="s">
        <v>570</v>
      </c>
      <c r="B8" s="52">
        <f>+SUM(B9:B16)</f>
        <v>0</v>
      </c>
      <c r="C8" s="52">
        <f t="shared" ref="C8:J8" si="1">+SUM(C9:C16)</f>
        <v>0</v>
      </c>
      <c r="D8" s="53">
        <f t="shared" si="1"/>
        <v>0</v>
      </c>
      <c r="E8" s="52">
        <f>+SUM(E9:E16)</f>
        <v>0</v>
      </c>
      <c r="F8" s="52">
        <f t="shared" si="1"/>
        <v>0</v>
      </c>
      <c r="G8" s="52">
        <f t="shared" si="1"/>
        <v>0</v>
      </c>
      <c r="H8" s="52">
        <f t="shared" si="1"/>
        <v>0</v>
      </c>
      <c r="I8" s="52">
        <f t="shared" si="1"/>
        <v>0</v>
      </c>
      <c r="J8" s="52">
        <f t="shared" si="1"/>
        <v>0</v>
      </c>
      <c r="K8" s="52">
        <f>+SUM(K9:K16)</f>
        <v>0</v>
      </c>
      <c r="L8" s="200"/>
    </row>
    <row r="9" spans="1:12" ht="15" customHeight="1" x14ac:dyDescent="0.35">
      <c r="A9" s="54" t="s">
        <v>24</v>
      </c>
      <c r="B9" s="55"/>
      <c r="C9" s="55"/>
      <c r="D9" s="56"/>
      <c r="E9" s="55"/>
      <c r="F9" s="55"/>
      <c r="G9" s="55"/>
      <c r="H9" s="55"/>
      <c r="I9" s="55"/>
      <c r="J9" s="55"/>
      <c r="K9" s="55"/>
      <c r="L9" s="57"/>
    </row>
    <row r="10" spans="1:12" ht="15" customHeight="1" x14ac:dyDescent="0.35">
      <c r="A10" s="54" t="s">
        <v>37</v>
      </c>
      <c r="B10" s="55"/>
      <c r="C10" s="55"/>
      <c r="D10" s="56"/>
      <c r="E10" s="55"/>
      <c r="F10" s="55"/>
      <c r="G10" s="55"/>
      <c r="H10" s="55"/>
      <c r="I10" s="55"/>
      <c r="J10" s="55"/>
      <c r="K10" s="55"/>
      <c r="L10" s="57"/>
    </row>
    <row r="11" spans="1:12" ht="15" customHeight="1" x14ac:dyDescent="0.35">
      <c r="A11" s="54" t="s">
        <v>44</v>
      </c>
      <c r="B11" s="55"/>
      <c r="C11" s="55"/>
      <c r="D11" s="56"/>
      <c r="E11" s="55"/>
      <c r="F11" s="55"/>
      <c r="G11" s="55"/>
      <c r="H11" s="55"/>
      <c r="I11" s="55"/>
      <c r="J11" s="55"/>
      <c r="K11" s="55"/>
      <c r="L11" s="57"/>
    </row>
    <row r="12" spans="1:12" ht="15" customHeight="1" x14ac:dyDescent="0.35">
      <c r="A12" s="54" t="s">
        <v>50</v>
      </c>
      <c r="B12" s="55"/>
      <c r="C12" s="55"/>
      <c r="D12" s="56"/>
      <c r="E12" s="55"/>
      <c r="F12" s="55"/>
      <c r="G12" s="55"/>
      <c r="H12" s="55"/>
      <c r="I12" s="55"/>
      <c r="J12" s="55"/>
      <c r="K12" s="55"/>
      <c r="L12" s="57"/>
    </row>
    <row r="13" spans="1:12" ht="15" customHeight="1" x14ac:dyDescent="0.35">
      <c r="A13" s="54" t="s">
        <v>55</v>
      </c>
      <c r="B13" s="55"/>
      <c r="C13" s="55"/>
      <c r="D13" s="56"/>
      <c r="E13" s="55"/>
      <c r="F13" s="55"/>
      <c r="G13" s="55"/>
      <c r="H13" s="55"/>
      <c r="I13" s="55"/>
      <c r="J13" s="55"/>
      <c r="K13" s="55"/>
      <c r="L13" s="57"/>
    </row>
    <row r="14" spans="1:12" ht="15" customHeight="1" x14ac:dyDescent="0.35">
      <c r="A14" s="54" t="s">
        <v>59</v>
      </c>
      <c r="B14" s="55"/>
      <c r="C14" s="55"/>
      <c r="D14" s="56"/>
      <c r="E14" s="55"/>
      <c r="F14" s="55"/>
      <c r="G14" s="55"/>
      <c r="H14" s="55"/>
      <c r="I14" s="55"/>
      <c r="J14" s="55"/>
      <c r="K14" s="55"/>
      <c r="L14" s="57"/>
    </row>
    <row r="15" spans="1:12" ht="15" customHeight="1" x14ac:dyDescent="0.35">
      <c r="A15" s="54" t="s">
        <v>62</v>
      </c>
      <c r="B15" s="55"/>
      <c r="C15" s="55"/>
      <c r="D15" s="56"/>
      <c r="E15" s="55"/>
      <c r="F15" s="55"/>
      <c r="G15" s="55"/>
      <c r="H15" s="55"/>
      <c r="I15" s="55"/>
      <c r="J15" s="55"/>
      <c r="K15" s="55"/>
      <c r="L15" s="57"/>
    </row>
    <row r="16" spans="1:12" ht="15" customHeight="1" x14ac:dyDescent="0.35">
      <c r="A16" s="58" t="s">
        <v>65</v>
      </c>
      <c r="B16" s="59"/>
      <c r="C16" s="59"/>
      <c r="D16" s="60"/>
      <c r="E16" s="59"/>
      <c r="F16" s="59"/>
      <c r="G16" s="59"/>
      <c r="H16" s="59"/>
      <c r="I16" s="59"/>
      <c r="J16" s="59"/>
      <c r="K16" s="59"/>
      <c r="L16" s="61"/>
    </row>
    <row r="17" spans="1:12" ht="15" customHeight="1" x14ac:dyDescent="0.35">
      <c r="A17" s="51" t="s">
        <v>1731</v>
      </c>
      <c r="B17" s="52">
        <f>+SUM(B18:B22)</f>
        <v>0</v>
      </c>
      <c r="C17" s="52">
        <f t="shared" ref="C17:J17" si="2">+SUM(C18:C22)</f>
        <v>0</v>
      </c>
      <c r="D17" s="53">
        <f t="shared" si="2"/>
        <v>0</v>
      </c>
      <c r="E17" s="52">
        <f t="shared" si="2"/>
        <v>0</v>
      </c>
      <c r="F17" s="52">
        <f t="shared" si="2"/>
        <v>0</v>
      </c>
      <c r="G17" s="52">
        <f t="shared" si="2"/>
        <v>0</v>
      </c>
      <c r="H17" s="52">
        <f t="shared" si="2"/>
        <v>0</v>
      </c>
      <c r="I17" s="52">
        <f t="shared" si="2"/>
        <v>0</v>
      </c>
      <c r="J17" s="52">
        <f t="shared" si="2"/>
        <v>0</v>
      </c>
      <c r="K17" s="52">
        <f>+SUM(K18:K22)</f>
        <v>0</v>
      </c>
      <c r="L17" s="62"/>
    </row>
    <row r="18" spans="1:12" ht="15" customHeight="1" x14ac:dyDescent="0.35">
      <c r="A18" s="54" t="s">
        <v>68</v>
      </c>
      <c r="B18" s="55"/>
      <c r="C18" s="55"/>
      <c r="D18" s="56"/>
      <c r="E18" s="55"/>
      <c r="F18" s="55"/>
      <c r="G18" s="55"/>
      <c r="H18" s="55"/>
      <c r="I18" s="55"/>
      <c r="J18" s="55"/>
      <c r="K18" s="55"/>
      <c r="L18" s="57"/>
    </row>
    <row r="19" spans="1:12" ht="15" customHeight="1" x14ac:dyDescent="0.35">
      <c r="A19" s="54" t="s">
        <v>71</v>
      </c>
      <c r="B19" s="55"/>
      <c r="C19" s="55"/>
      <c r="D19" s="56"/>
      <c r="E19" s="55"/>
      <c r="F19" s="55"/>
      <c r="G19" s="55"/>
      <c r="H19" s="55"/>
      <c r="I19" s="55"/>
      <c r="J19" s="55"/>
      <c r="K19" s="55"/>
      <c r="L19" s="57"/>
    </row>
    <row r="20" spans="1:12" ht="15" customHeight="1" x14ac:dyDescent="0.35">
      <c r="A20" s="54" t="s">
        <v>74</v>
      </c>
      <c r="B20" s="55"/>
      <c r="C20" s="55"/>
      <c r="D20" s="56"/>
      <c r="E20" s="55"/>
      <c r="F20" s="55"/>
      <c r="G20" s="55"/>
      <c r="H20" s="55"/>
      <c r="I20" s="55"/>
      <c r="J20" s="55"/>
      <c r="K20" s="55"/>
      <c r="L20" s="57"/>
    </row>
    <row r="21" spans="1:12" ht="15" customHeight="1" x14ac:dyDescent="0.35">
      <c r="A21" s="54" t="s">
        <v>77</v>
      </c>
      <c r="B21" s="55"/>
      <c r="C21" s="55"/>
      <c r="D21" s="56"/>
      <c r="E21" s="55"/>
      <c r="F21" s="55"/>
      <c r="G21" s="55"/>
      <c r="H21" s="55"/>
      <c r="I21" s="55"/>
      <c r="J21" s="55"/>
      <c r="K21" s="55"/>
      <c r="L21" s="57"/>
    </row>
    <row r="22" spans="1:12" ht="15" customHeight="1" x14ac:dyDescent="0.35">
      <c r="A22" s="58" t="s">
        <v>80</v>
      </c>
      <c r="B22" s="55"/>
      <c r="C22" s="55"/>
      <c r="D22" s="56"/>
      <c r="E22" s="55"/>
      <c r="F22" s="55"/>
      <c r="G22" s="55"/>
      <c r="H22" s="55"/>
      <c r="I22" s="55"/>
      <c r="J22" s="55"/>
      <c r="K22" s="55"/>
      <c r="L22" s="57"/>
    </row>
    <row r="23" spans="1:12" ht="15" customHeight="1" x14ac:dyDescent="0.35">
      <c r="A23" s="51" t="s">
        <v>1732</v>
      </c>
      <c r="B23" s="52">
        <f>+SUM(B24:B29)</f>
        <v>0</v>
      </c>
      <c r="C23" s="52">
        <f t="shared" ref="C23" si="3">+SUM(C24:C29)</f>
        <v>0</v>
      </c>
      <c r="D23" s="53">
        <f>+SUM(D24:D29)</f>
        <v>0</v>
      </c>
      <c r="E23" s="52">
        <f>+SUM(E24:E29)</f>
        <v>0</v>
      </c>
      <c r="F23" s="52">
        <f t="shared" ref="F23:J23" si="4">+SUM(F24:F29)</f>
        <v>0</v>
      </c>
      <c r="G23" s="52">
        <f t="shared" si="4"/>
        <v>0</v>
      </c>
      <c r="H23" s="52">
        <f t="shared" si="4"/>
        <v>0</v>
      </c>
      <c r="I23" s="52">
        <f t="shared" si="4"/>
        <v>0</v>
      </c>
      <c r="J23" s="52">
        <f t="shared" si="4"/>
        <v>0</v>
      </c>
      <c r="K23" s="52">
        <f>+SUM(K24:K29)</f>
        <v>0</v>
      </c>
      <c r="L23" s="62"/>
    </row>
    <row r="24" spans="1:12" ht="15" customHeight="1" x14ac:dyDescent="0.35">
      <c r="A24" s="54" t="s">
        <v>83</v>
      </c>
      <c r="B24" s="55"/>
      <c r="C24" s="55"/>
      <c r="D24" s="56"/>
      <c r="E24" s="55"/>
      <c r="F24" s="55"/>
      <c r="G24" s="55"/>
      <c r="H24" s="55"/>
      <c r="I24" s="55"/>
      <c r="J24" s="55"/>
      <c r="K24" s="55"/>
      <c r="L24" s="57"/>
    </row>
    <row r="25" spans="1:12" ht="15" customHeight="1" x14ac:dyDescent="0.35">
      <c r="A25" s="54" t="s">
        <v>86</v>
      </c>
      <c r="B25" s="55"/>
      <c r="C25" s="55"/>
      <c r="D25" s="56"/>
      <c r="E25" s="55"/>
      <c r="F25" s="55"/>
      <c r="G25" s="55"/>
      <c r="H25" s="55"/>
      <c r="I25" s="55"/>
      <c r="J25" s="55"/>
      <c r="K25" s="55"/>
      <c r="L25" s="57"/>
    </row>
    <row r="26" spans="1:12" ht="15" customHeight="1" x14ac:dyDescent="0.35">
      <c r="A26" s="54" t="s">
        <v>89</v>
      </c>
      <c r="B26" s="55"/>
      <c r="C26" s="55"/>
      <c r="D26" s="56"/>
      <c r="E26" s="55"/>
      <c r="F26" s="55"/>
      <c r="G26" s="55"/>
      <c r="H26" s="55"/>
      <c r="I26" s="55"/>
      <c r="J26" s="55"/>
      <c r="K26" s="55"/>
      <c r="L26" s="57"/>
    </row>
    <row r="27" spans="1:12" ht="15" customHeight="1" x14ac:dyDescent="0.35">
      <c r="A27" s="54" t="s">
        <v>92</v>
      </c>
      <c r="B27" s="55"/>
      <c r="C27" s="55"/>
      <c r="D27" s="56"/>
      <c r="E27" s="55"/>
      <c r="F27" s="55"/>
      <c r="G27" s="55"/>
      <c r="H27" s="55"/>
      <c r="I27" s="55"/>
      <c r="J27" s="55"/>
      <c r="K27" s="55"/>
      <c r="L27" s="57"/>
    </row>
    <row r="28" spans="1:12" ht="15" customHeight="1" x14ac:dyDescent="0.35">
      <c r="A28" s="54" t="s">
        <v>95</v>
      </c>
      <c r="B28" s="55"/>
      <c r="C28" s="55"/>
      <c r="D28" s="56"/>
      <c r="E28" s="55"/>
      <c r="F28" s="55"/>
      <c r="G28" s="55"/>
      <c r="H28" s="55"/>
      <c r="I28" s="55"/>
      <c r="J28" s="55"/>
      <c r="K28" s="55"/>
      <c r="L28" s="57"/>
    </row>
    <row r="29" spans="1:12" ht="15" customHeight="1" x14ac:dyDescent="0.35">
      <c r="A29" s="58" t="s">
        <v>98</v>
      </c>
      <c r="B29" s="55"/>
      <c r="C29" s="55"/>
      <c r="D29" s="56"/>
      <c r="E29" s="55"/>
      <c r="F29" s="55"/>
      <c r="G29" s="55"/>
      <c r="H29" s="55"/>
      <c r="I29" s="55"/>
      <c r="J29" s="55"/>
      <c r="K29" s="55"/>
      <c r="L29" s="57"/>
    </row>
    <row r="30" spans="1:12" ht="15" customHeight="1" x14ac:dyDescent="0.35">
      <c r="A30" s="51" t="s">
        <v>1733</v>
      </c>
      <c r="B30" s="52">
        <f>+SUM(B31:B39)</f>
        <v>0</v>
      </c>
      <c r="C30" s="52">
        <f t="shared" ref="C30:D30" si="5">+SUM(C31:C39)</f>
        <v>0</v>
      </c>
      <c r="D30" s="53">
        <f t="shared" si="5"/>
        <v>0</v>
      </c>
      <c r="E30" s="52">
        <f>+SUM(E31:E39)</f>
        <v>0</v>
      </c>
      <c r="F30" s="52">
        <f t="shared" ref="F30:J30" si="6">+SUM(F31:F39)</f>
        <v>0</v>
      </c>
      <c r="G30" s="52">
        <f t="shared" si="6"/>
        <v>0</v>
      </c>
      <c r="H30" s="52">
        <f t="shared" si="6"/>
        <v>0</v>
      </c>
      <c r="I30" s="52">
        <f t="shared" si="6"/>
        <v>0</v>
      </c>
      <c r="J30" s="52">
        <f t="shared" si="6"/>
        <v>0</v>
      </c>
      <c r="K30" s="52">
        <f>+SUM(K31:K39)</f>
        <v>0</v>
      </c>
      <c r="L30" s="62"/>
    </row>
    <row r="31" spans="1:12" ht="15" customHeight="1" x14ac:dyDescent="0.35">
      <c r="A31" s="54" t="s">
        <v>101</v>
      </c>
      <c r="B31" s="55"/>
      <c r="C31" s="55"/>
      <c r="D31" s="56"/>
      <c r="E31" s="55"/>
      <c r="F31" s="55"/>
      <c r="G31" s="55"/>
      <c r="H31" s="55"/>
      <c r="I31" s="55"/>
      <c r="J31" s="55"/>
      <c r="K31" s="55"/>
      <c r="L31" s="57"/>
    </row>
    <row r="32" spans="1:12" ht="15" customHeight="1" x14ac:dyDescent="0.35">
      <c r="A32" s="54" t="s">
        <v>104</v>
      </c>
      <c r="B32" s="55"/>
      <c r="C32" s="55"/>
      <c r="D32" s="56"/>
      <c r="E32" s="55"/>
      <c r="F32" s="55"/>
      <c r="G32" s="55"/>
      <c r="H32" s="55"/>
      <c r="I32" s="55"/>
      <c r="J32" s="55"/>
      <c r="K32" s="55"/>
      <c r="L32" s="57"/>
    </row>
    <row r="33" spans="1:12" ht="15" customHeight="1" x14ac:dyDescent="0.35">
      <c r="A33" s="54" t="s">
        <v>107</v>
      </c>
      <c r="B33" s="55"/>
      <c r="C33" s="55"/>
      <c r="D33" s="56"/>
      <c r="E33" s="55"/>
      <c r="F33" s="55"/>
      <c r="G33" s="55"/>
      <c r="H33" s="55"/>
      <c r="I33" s="55"/>
      <c r="J33" s="55"/>
      <c r="K33" s="55"/>
      <c r="L33" s="57"/>
    </row>
    <row r="34" spans="1:12" ht="15" customHeight="1" x14ac:dyDescent="0.35">
      <c r="A34" s="54" t="s">
        <v>110</v>
      </c>
      <c r="B34" s="55"/>
      <c r="C34" s="55"/>
      <c r="D34" s="56"/>
      <c r="E34" s="55"/>
      <c r="F34" s="55"/>
      <c r="G34" s="55"/>
      <c r="H34" s="55"/>
      <c r="I34" s="55"/>
      <c r="J34" s="55"/>
      <c r="K34" s="55"/>
      <c r="L34" s="57"/>
    </row>
    <row r="35" spans="1:12" ht="15" customHeight="1" x14ac:dyDescent="0.35">
      <c r="A35" s="54" t="s">
        <v>113</v>
      </c>
      <c r="B35" s="55"/>
      <c r="C35" s="55"/>
      <c r="D35" s="56"/>
      <c r="E35" s="55"/>
      <c r="F35" s="55"/>
      <c r="G35" s="55"/>
      <c r="H35" s="55"/>
      <c r="I35" s="55"/>
      <c r="J35" s="55"/>
      <c r="K35" s="55"/>
      <c r="L35" s="57"/>
    </row>
    <row r="36" spans="1:12" ht="15" customHeight="1" x14ac:dyDescent="0.35">
      <c r="A36" s="54" t="s">
        <v>116</v>
      </c>
      <c r="B36" s="55"/>
      <c r="C36" s="55"/>
      <c r="D36" s="56"/>
      <c r="E36" s="55"/>
      <c r="F36" s="55"/>
      <c r="G36" s="55"/>
      <c r="H36" s="55"/>
      <c r="I36" s="55"/>
      <c r="J36" s="55"/>
      <c r="K36" s="55"/>
      <c r="L36" s="57"/>
    </row>
    <row r="37" spans="1:12" ht="15" customHeight="1" x14ac:dyDescent="0.35">
      <c r="A37" s="54" t="s">
        <v>119</v>
      </c>
      <c r="B37" s="55"/>
      <c r="C37" s="55"/>
      <c r="D37" s="56"/>
      <c r="E37" s="55"/>
      <c r="F37" s="55"/>
      <c r="G37" s="55"/>
      <c r="H37" s="55"/>
      <c r="I37" s="55"/>
      <c r="J37" s="55"/>
      <c r="K37" s="55"/>
      <c r="L37" s="57"/>
    </row>
    <row r="38" spans="1:12" ht="15" customHeight="1" x14ac:dyDescent="0.35">
      <c r="A38" s="54" t="s">
        <v>122</v>
      </c>
      <c r="B38" s="55"/>
      <c r="C38" s="55"/>
      <c r="D38" s="56"/>
      <c r="E38" s="55"/>
      <c r="F38" s="55"/>
      <c r="G38" s="55"/>
      <c r="H38" s="55"/>
      <c r="I38" s="55"/>
      <c r="J38" s="55"/>
      <c r="K38" s="55"/>
      <c r="L38" s="57"/>
    </row>
    <row r="39" spans="1:12" ht="15" customHeight="1" x14ac:dyDescent="0.35">
      <c r="A39" s="58" t="s">
        <v>125</v>
      </c>
      <c r="B39" s="55"/>
      <c r="C39" s="55"/>
      <c r="D39" s="56"/>
      <c r="E39" s="55"/>
      <c r="F39" s="55"/>
      <c r="G39" s="55"/>
      <c r="H39" s="55"/>
      <c r="I39" s="55"/>
      <c r="J39" s="55"/>
      <c r="K39" s="55"/>
      <c r="L39" s="57"/>
    </row>
    <row r="40" spans="1:12" ht="15" customHeight="1" x14ac:dyDescent="0.35">
      <c r="A40" s="51" t="s">
        <v>827</v>
      </c>
      <c r="B40" s="52">
        <f>+SUM(B41:B46)</f>
        <v>0</v>
      </c>
      <c r="C40" s="52">
        <f t="shared" ref="C40:D40" si="7">+SUM(C41:C46)</f>
        <v>0</v>
      </c>
      <c r="D40" s="53">
        <f t="shared" si="7"/>
        <v>0</v>
      </c>
      <c r="E40" s="52">
        <f>+SUM(E41:E46)</f>
        <v>0</v>
      </c>
      <c r="F40" s="52">
        <f t="shared" ref="F40:J40" si="8">+SUM(F41:F46)</f>
        <v>0</v>
      </c>
      <c r="G40" s="52">
        <f t="shared" si="8"/>
        <v>0</v>
      </c>
      <c r="H40" s="52">
        <f t="shared" si="8"/>
        <v>0</v>
      </c>
      <c r="I40" s="52">
        <f t="shared" si="8"/>
        <v>0</v>
      </c>
      <c r="J40" s="52">
        <f t="shared" si="8"/>
        <v>0</v>
      </c>
      <c r="K40" s="52">
        <f>+SUM(K41:K46)</f>
        <v>0</v>
      </c>
      <c r="L40" s="62"/>
    </row>
    <row r="41" spans="1:12" ht="15" customHeight="1" x14ac:dyDescent="0.35">
      <c r="A41" s="54" t="s">
        <v>128</v>
      </c>
      <c r="B41" s="55"/>
      <c r="C41" s="55"/>
      <c r="D41" s="56"/>
      <c r="E41" s="55"/>
      <c r="F41" s="55"/>
      <c r="G41" s="55"/>
      <c r="H41" s="55"/>
      <c r="I41" s="55"/>
      <c r="J41" s="55"/>
      <c r="K41" s="55"/>
      <c r="L41" s="57"/>
    </row>
    <row r="42" spans="1:12" ht="15" customHeight="1" x14ac:dyDescent="0.35">
      <c r="A42" s="54" t="s">
        <v>131</v>
      </c>
      <c r="B42" s="55"/>
      <c r="C42" s="55"/>
      <c r="D42" s="56"/>
      <c r="E42" s="55"/>
      <c r="F42" s="55"/>
      <c r="G42" s="55"/>
      <c r="H42" s="55"/>
      <c r="I42" s="55"/>
      <c r="J42" s="55"/>
      <c r="K42" s="55"/>
      <c r="L42" s="57"/>
    </row>
    <row r="43" spans="1:12" ht="15" customHeight="1" x14ac:dyDescent="0.35">
      <c r="A43" s="54" t="s">
        <v>134</v>
      </c>
      <c r="B43" s="55"/>
      <c r="C43" s="55"/>
      <c r="D43" s="56"/>
      <c r="E43" s="55"/>
      <c r="F43" s="55"/>
      <c r="G43" s="55"/>
      <c r="H43" s="55"/>
      <c r="I43" s="55"/>
      <c r="J43" s="55"/>
      <c r="K43" s="55"/>
      <c r="L43" s="57"/>
    </row>
    <row r="44" spans="1:12" ht="15" customHeight="1" x14ac:dyDescent="0.35">
      <c r="A44" s="54" t="s">
        <v>137</v>
      </c>
      <c r="B44" s="55"/>
      <c r="C44" s="55"/>
      <c r="D44" s="56"/>
      <c r="E44" s="55"/>
      <c r="F44" s="55"/>
      <c r="G44" s="55"/>
      <c r="H44" s="55"/>
      <c r="I44" s="55"/>
      <c r="J44" s="55"/>
      <c r="K44" s="55"/>
      <c r="L44" s="57"/>
    </row>
    <row r="45" spans="1:12" ht="15" customHeight="1" x14ac:dyDescent="0.35">
      <c r="A45" s="54" t="s">
        <v>140</v>
      </c>
      <c r="B45" s="55"/>
      <c r="C45" s="55"/>
      <c r="D45" s="56"/>
      <c r="E45" s="55"/>
      <c r="F45" s="55"/>
      <c r="G45" s="55"/>
      <c r="H45" s="55"/>
      <c r="I45" s="55"/>
      <c r="J45" s="55"/>
      <c r="K45" s="55"/>
      <c r="L45" s="57"/>
    </row>
    <row r="46" spans="1:12" ht="15" customHeight="1" x14ac:dyDescent="0.35">
      <c r="A46" s="58" t="s">
        <v>143</v>
      </c>
      <c r="B46" s="55"/>
      <c r="C46" s="55"/>
      <c r="D46" s="56"/>
      <c r="E46" s="55"/>
      <c r="F46" s="55"/>
      <c r="G46" s="55"/>
      <c r="H46" s="55"/>
      <c r="I46" s="55"/>
      <c r="J46" s="55"/>
      <c r="K46" s="55"/>
      <c r="L46" s="57"/>
    </row>
    <row r="47" spans="1:12" ht="15" customHeight="1" x14ac:dyDescent="0.35">
      <c r="A47" s="51" t="s">
        <v>779</v>
      </c>
      <c r="B47" s="52">
        <f>+SUM(B48:B53)</f>
        <v>0</v>
      </c>
      <c r="C47" s="52">
        <f t="shared" ref="C47" si="9">+SUM(C48:C53)</f>
        <v>0</v>
      </c>
      <c r="D47" s="53">
        <f>+SUM(D48:D53)</f>
        <v>0</v>
      </c>
      <c r="E47" s="52">
        <f t="shared" ref="E47:J47" si="10">+SUM(E48:E53)</f>
        <v>0</v>
      </c>
      <c r="F47" s="52">
        <f t="shared" si="10"/>
        <v>0</v>
      </c>
      <c r="G47" s="52">
        <f t="shared" si="10"/>
        <v>0</v>
      </c>
      <c r="H47" s="52">
        <f t="shared" si="10"/>
        <v>0</v>
      </c>
      <c r="I47" s="52">
        <f t="shared" si="10"/>
        <v>0</v>
      </c>
      <c r="J47" s="52">
        <f t="shared" si="10"/>
        <v>0</v>
      </c>
      <c r="K47" s="52">
        <f>+SUM(K48:K53)</f>
        <v>0</v>
      </c>
      <c r="L47" s="62"/>
    </row>
    <row r="48" spans="1:12" ht="15" customHeight="1" x14ac:dyDescent="0.35">
      <c r="A48" s="54" t="s">
        <v>146</v>
      </c>
      <c r="B48" s="55"/>
      <c r="C48" s="55"/>
      <c r="D48" s="56"/>
      <c r="E48" s="55"/>
      <c r="F48" s="55"/>
      <c r="G48" s="55"/>
      <c r="H48" s="55"/>
      <c r="I48" s="55"/>
      <c r="J48" s="55"/>
      <c r="K48" s="55"/>
      <c r="L48" s="57"/>
    </row>
    <row r="49" spans="1:12" ht="15" customHeight="1" x14ac:dyDescent="0.35">
      <c r="A49" s="54" t="s">
        <v>149</v>
      </c>
      <c r="B49" s="55"/>
      <c r="C49" s="55"/>
      <c r="D49" s="56"/>
      <c r="E49" s="55"/>
      <c r="F49" s="55"/>
      <c r="G49" s="55"/>
      <c r="H49" s="55"/>
      <c r="I49" s="55"/>
      <c r="J49" s="55"/>
      <c r="K49" s="55"/>
      <c r="L49" s="57"/>
    </row>
    <row r="50" spans="1:12" ht="15" customHeight="1" x14ac:dyDescent="0.35">
      <c r="A50" s="54" t="s">
        <v>152</v>
      </c>
      <c r="B50" s="55"/>
      <c r="C50" s="55"/>
      <c r="D50" s="56"/>
      <c r="E50" s="55"/>
      <c r="F50" s="55"/>
      <c r="G50" s="55"/>
      <c r="H50" s="55"/>
      <c r="I50" s="55"/>
      <c r="J50" s="55"/>
      <c r="K50" s="55"/>
      <c r="L50" s="57"/>
    </row>
    <row r="51" spans="1:12" ht="15" customHeight="1" x14ac:dyDescent="0.35">
      <c r="A51" s="54" t="s">
        <v>155</v>
      </c>
      <c r="B51" s="55"/>
      <c r="C51" s="55"/>
      <c r="D51" s="56"/>
      <c r="E51" s="55"/>
      <c r="F51" s="55"/>
      <c r="G51" s="55"/>
      <c r="H51" s="55"/>
      <c r="I51" s="55"/>
      <c r="J51" s="55"/>
      <c r="K51" s="55"/>
      <c r="L51" s="57"/>
    </row>
    <row r="52" spans="1:12" ht="15" customHeight="1" x14ac:dyDescent="0.35">
      <c r="A52" s="54" t="s">
        <v>158</v>
      </c>
      <c r="B52" s="55"/>
      <c r="C52" s="55"/>
      <c r="D52" s="56"/>
      <c r="E52" s="55"/>
      <c r="F52" s="55"/>
      <c r="G52" s="55"/>
      <c r="H52" s="55"/>
      <c r="I52" s="55"/>
      <c r="J52" s="55"/>
      <c r="K52" s="55"/>
      <c r="L52" s="57"/>
    </row>
    <row r="53" spans="1:12" ht="15" customHeight="1" x14ac:dyDescent="0.35">
      <c r="A53" s="58" t="s">
        <v>161</v>
      </c>
      <c r="B53" s="55"/>
      <c r="C53" s="55"/>
      <c r="D53" s="56"/>
      <c r="E53" s="55"/>
      <c r="F53" s="55"/>
      <c r="G53" s="55"/>
      <c r="H53" s="55"/>
      <c r="I53" s="55"/>
      <c r="J53" s="55"/>
      <c r="K53" s="55"/>
      <c r="L53" s="57"/>
    </row>
    <row r="54" spans="1:12" ht="15" customHeight="1" x14ac:dyDescent="0.35">
      <c r="A54" s="51" t="s">
        <v>1734</v>
      </c>
      <c r="B54" s="52">
        <f>+SUM(B55:B60)</f>
        <v>0</v>
      </c>
      <c r="C54" s="52">
        <f t="shared" ref="C54" si="11">+SUM(C55:C60)</f>
        <v>0</v>
      </c>
      <c r="D54" s="53">
        <f>+SUM(D55:D60)</f>
        <v>0</v>
      </c>
      <c r="E54" s="52">
        <f t="shared" ref="E54:J54" si="12">+SUM(E55:E60)</f>
        <v>0</v>
      </c>
      <c r="F54" s="52">
        <f t="shared" si="12"/>
        <v>0</v>
      </c>
      <c r="G54" s="52">
        <f t="shared" si="12"/>
        <v>0</v>
      </c>
      <c r="H54" s="52">
        <f t="shared" si="12"/>
        <v>0</v>
      </c>
      <c r="I54" s="52">
        <f t="shared" si="12"/>
        <v>0</v>
      </c>
      <c r="J54" s="52">
        <f t="shared" si="12"/>
        <v>0</v>
      </c>
      <c r="K54" s="52">
        <f>+SUM(K55:K60)</f>
        <v>0</v>
      </c>
      <c r="L54" s="62"/>
    </row>
    <row r="55" spans="1:12" ht="15" customHeight="1" x14ac:dyDescent="0.35">
      <c r="A55" s="54" t="s">
        <v>164</v>
      </c>
      <c r="B55" s="55"/>
      <c r="C55" s="55"/>
      <c r="D55" s="56"/>
      <c r="E55" s="55"/>
      <c r="F55" s="55"/>
      <c r="G55" s="55"/>
      <c r="H55" s="55"/>
      <c r="I55" s="55"/>
      <c r="J55" s="55"/>
      <c r="K55" s="55"/>
      <c r="L55" s="57"/>
    </row>
    <row r="56" spans="1:12" ht="15" customHeight="1" x14ac:dyDescent="0.35">
      <c r="A56" s="54" t="s">
        <v>167</v>
      </c>
      <c r="B56" s="55"/>
      <c r="C56" s="55"/>
      <c r="D56" s="56"/>
      <c r="E56" s="55"/>
      <c r="F56" s="55"/>
      <c r="G56" s="55"/>
      <c r="H56" s="55"/>
      <c r="I56" s="55"/>
      <c r="J56" s="55"/>
      <c r="K56" s="55"/>
      <c r="L56" s="57"/>
    </row>
    <row r="57" spans="1:12" ht="15" customHeight="1" x14ac:dyDescent="0.35">
      <c r="A57" s="54" t="s">
        <v>170</v>
      </c>
      <c r="B57" s="55"/>
      <c r="C57" s="55"/>
      <c r="D57" s="56"/>
      <c r="E57" s="55"/>
      <c r="F57" s="55"/>
      <c r="G57" s="55"/>
      <c r="H57" s="55"/>
      <c r="I57" s="55"/>
      <c r="J57" s="55"/>
      <c r="K57" s="55"/>
      <c r="L57" s="57"/>
    </row>
    <row r="58" spans="1:12" ht="15" customHeight="1" x14ac:dyDescent="0.35">
      <c r="A58" s="54" t="s">
        <v>173</v>
      </c>
      <c r="B58" s="55"/>
      <c r="C58" s="55"/>
      <c r="D58" s="56"/>
      <c r="E58" s="55"/>
      <c r="F58" s="55"/>
      <c r="G58" s="55"/>
      <c r="H58" s="55"/>
      <c r="I58" s="55"/>
      <c r="J58" s="55"/>
      <c r="K58" s="55"/>
      <c r="L58" s="57"/>
    </row>
    <row r="59" spans="1:12" ht="15" customHeight="1" x14ac:dyDescent="0.35">
      <c r="A59" s="54" t="s">
        <v>176</v>
      </c>
      <c r="B59" s="55"/>
      <c r="C59" s="55"/>
      <c r="D59" s="56"/>
      <c r="E59" s="55"/>
      <c r="F59" s="55"/>
      <c r="G59" s="55"/>
      <c r="H59" s="55"/>
      <c r="I59" s="55"/>
      <c r="J59" s="55"/>
      <c r="K59" s="55"/>
      <c r="L59" s="57"/>
    </row>
    <row r="60" spans="1:12" ht="15" customHeight="1" x14ac:dyDescent="0.35">
      <c r="A60" s="58" t="s">
        <v>178</v>
      </c>
      <c r="B60" s="55"/>
      <c r="C60" s="55"/>
      <c r="D60" s="56"/>
      <c r="E60" s="55"/>
      <c r="F60" s="55"/>
      <c r="G60" s="55"/>
      <c r="H60" s="55"/>
      <c r="I60" s="55"/>
      <c r="J60" s="55"/>
      <c r="K60" s="55"/>
      <c r="L60" s="57"/>
    </row>
    <row r="61" spans="1:12" ht="15" customHeight="1" x14ac:dyDescent="0.35">
      <c r="A61" s="51" t="s">
        <v>1735</v>
      </c>
      <c r="B61" s="52">
        <f>+SUM(B62:B67)</f>
        <v>0</v>
      </c>
      <c r="C61" s="52">
        <f t="shared" ref="C61" si="13">+SUM(C62:C67)</f>
        <v>0</v>
      </c>
      <c r="D61" s="53">
        <f>+SUM(D62:D67)</f>
        <v>0</v>
      </c>
      <c r="E61" s="52">
        <f t="shared" ref="E61:J61" si="14">+SUM(E62:E67)</f>
        <v>0</v>
      </c>
      <c r="F61" s="52">
        <f t="shared" si="14"/>
        <v>0</v>
      </c>
      <c r="G61" s="52">
        <f t="shared" si="14"/>
        <v>0</v>
      </c>
      <c r="H61" s="52">
        <f t="shared" si="14"/>
        <v>0</v>
      </c>
      <c r="I61" s="52">
        <f t="shared" si="14"/>
        <v>0</v>
      </c>
      <c r="J61" s="52">
        <f t="shared" si="14"/>
        <v>0</v>
      </c>
      <c r="K61" s="52">
        <f>+SUM(K62:K67)</f>
        <v>0</v>
      </c>
      <c r="L61" s="62"/>
    </row>
    <row r="62" spans="1:12" ht="15" customHeight="1" x14ac:dyDescent="0.35">
      <c r="A62" s="54" t="s">
        <v>180</v>
      </c>
      <c r="B62" s="55"/>
      <c r="C62" s="55"/>
      <c r="D62" s="56"/>
      <c r="E62" s="55"/>
      <c r="F62" s="55"/>
      <c r="G62" s="55"/>
      <c r="H62" s="55"/>
      <c r="I62" s="55"/>
      <c r="J62" s="55"/>
      <c r="K62" s="55"/>
      <c r="L62" s="57"/>
    </row>
    <row r="63" spans="1:12" ht="15" customHeight="1" x14ac:dyDescent="0.35">
      <c r="A63" s="54" t="s">
        <v>182</v>
      </c>
      <c r="B63" s="55"/>
      <c r="C63" s="55"/>
      <c r="D63" s="56"/>
      <c r="E63" s="55"/>
      <c r="F63" s="55"/>
      <c r="G63" s="55"/>
      <c r="H63" s="55"/>
      <c r="I63" s="55"/>
      <c r="J63" s="55"/>
      <c r="K63" s="55"/>
      <c r="L63" s="57"/>
    </row>
    <row r="64" spans="1:12" ht="15" customHeight="1" x14ac:dyDescent="0.35">
      <c r="A64" s="54" t="s">
        <v>184</v>
      </c>
      <c r="B64" s="55"/>
      <c r="C64" s="55"/>
      <c r="D64" s="56"/>
      <c r="E64" s="55"/>
      <c r="F64" s="55"/>
      <c r="G64" s="55"/>
      <c r="H64" s="55"/>
      <c r="I64" s="55"/>
      <c r="J64" s="55"/>
      <c r="K64" s="55"/>
      <c r="L64" s="57"/>
    </row>
    <row r="65" spans="1:12" ht="15" customHeight="1" x14ac:dyDescent="0.35">
      <c r="A65" s="54" t="s">
        <v>186</v>
      </c>
      <c r="B65" s="55"/>
      <c r="C65" s="55"/>
      <c r="D65" s="56"/>
      <c r="E65" s="55"/>
      <c r="F65" s="55"/>
      <c r="G65" s="55"/>
      <c r="H65" s="55"/>
      <c r="I65" s="55"/>
      <c r="J65" s="55"/>
      <c r="K65" s="55"/>
      <c r="L65" s="57"/>
    </row>
    <row r="66" spans="1:12" ht="15" customHeight="1" x14ac:dyDescent="0.35">
      <c r="A66" s="54" t="s">
        <v>188</v>
      </c>
      <c r="B66" s="55"/>
      <c r="C66" s="55"/>
      <c r="D66" s="56"/>
      <c r="E66" s="55"/>
      <c r="F66" s="55"/>
      <c r="G66" s="55"/>
      <c r="H66" s="55"/>
      <c r="I66" s="55"/>
      <c r="J66" s="55"/>
      <c r="K66" s="55"/>
      <c r="L66" s="57"/>
    </row>
    <row r="67" spans="1:12" ht="15" customHeight="1" x14ac:dyDescent="0.35">
      <c r="A67" s="58" t="s">
        <v>190</v>
      </c>
      <c r="B67" s="55"/>
      <c r="C67" s="55"/>
      <c r="D67" s="56"/>
      <c r="E67" s="55"/>
      <c r="F67" s="55"/>
      <c r="G67" s="55"/>
      <c r="H67" s="55"/>
      <c r="I67" s="55"/>
      <c r="J67" s="55"/>
      <c r="K67" s="55"/>
      <c r="L67" s="57"/>
    </row>
    <row r="68" spans="1:12" ht="15" customHeight="1" x14ac:dyDescent="0.35">
      <c r="A68" s="51" t="s">
        <v>1736</v>
      </c>
      <c r="B68" s="52">
        <f>+SUM(B69:B76)</f>
        <v>0</v>
      </c>
      <c r="C68" s="52">
        <f t="shared" ref="C68" si="15">+SUM(C69:C76)</f>
        <v>0</v>
      </c>
      <c r="D68" s="53">
        <f>+SUM(D69:D76)</f>
        <v>0</v>
      </c>
      <c r="E68" s="52">
        <f t="shared" ref="E68:J68" si="16">+SUM(E69:E76)</f>
        <v>0</v>
      </c>
      <c r="F68" s="52">
        <f t="shared" si="16"/>
        <v>0</v>
      </c>
      <c r="G68" s="52">
        <f t="shared" si="16"/>
        <v>0</v>
      </c>
      <c r="H68" s="52">
        <f t="shared" si="16"/>
        <v>0</v>
      </c>
      <c r="I68" s="52">
        <f t="shared" si="16"/>
        <v>0</v>
      </c>
      <c r="J68" s="52">
        <f t="shared" si="16"/>
        <v>0</v>
      </c>
      <c r="K68" s="52">
        <f>+SUM(K69:K76)</f>
        <v>0</v>
      </c>
      <c r="L68" s="62"/>
    </row>
    <row r="69" spans="1:12" ht="15" customHeight="1" x14ac:dyDescent="0.35">
      <c r="A69" s="54" t="s">
        <v>192</v>
      </c>
      <c r="B69" s="55"/>
      <c r="C69" s="55"/>
      <c r="D69" s="56"/>
      <c r="E69" s="55"/>
      <c r="F69" s="55"/>
      <c r="G69" s="55"/>
      <c r="H69" s="55"/>
      <c r="I69" s="55"/>
      <c r="J69" s="55"/>
      <c r="K69" s="55"/>
      <c r="L69" s="57"/>
    </row>
    <row r="70" spans="1:12" ht="15" customHeight="1" x14ac:dyDescent="0.35">
      <c r="A70" s="54" t="s">
        <v>194</v>
      </c>
      <c r="B70" s="55"/>
      <c r="C70" s="55"/>
      <c r="D70" s="56"/>
      <c r="E70" s="55"/>
      <c r="F70" s="55"/>
      <c r="G70" s="55"/>
      <c r="H70" s="55"/>
      <c r="I70" s="55"/>
      <c r="J70" s="55"/>
      <c r="K70" s="55"/>
      <c r="L70" s="57"/>
    </row>
    <row r="71" spans="1:12" ht="15" customHeight="1" x14ac:dyDescent="0.35">
      <c r="A71" s="54" t="s">
        <v>196</v>
      </c>
      <c r="B71" s="55"/>
      <c r="C71" s="55"/>
      <c r="D71" s="56"/>
      <c r="E71" s="55"/>
      <c r="F71" s="55"/>
      <c r="G71" s="55"/>
      <c r="H71" s="55"/>
      <c r="I71" s="55"/>
      <c r="J71" s="55"/>
      <c r="K71" s="55"/>
      <c r="L71" s="57"/>
    </row>
    <row r="72" spans="1:12" ht="15" customHeight="1" x14ac:dyDescent="0.35">
      <c r="A72" s="54" t="s">
        <v>198</v>
      </c>
      <c r="B72" s="55"/>
      <c r="C72" s="55"/>
      <c r="D72" s="56"/>
      <c r="E72" s="55"/>
      <c r="F72" s="55"/>
      <c r="G72" s="55"/>
      <c r="H72" s="55"/>
      <c r="I72" s="55"/>
      <c r="J72" s="55"/>
      <c r="K72" s="55"/>
      <c r="L72" s="57"/>
    </row>
    <row r="73" spans="1:12" ht="15" customHeight="1" x14ac:dyDescent="0.35">
      <c r="A73" s="54" t="s">
        <v>200</v>
      </c>
      <c r="B73" s="55"/>
      <c r="C73" s="55"/>
      <c r="D73" s="56"/>
      <c r="E73" s="55"/>
      <c r="F73" s="55"/>
      <c r="G73" s="55"/>
      <c r="H73" s="55"/>
      <c r="I73" s="55"/>
      <c r="J73" s="55"/>
      <c r="K73" s="55"/>
      <c r="L73" s="57"/>
    </row>
    <row r="74" spans="1:12" ht="15" customHeight="1" x14ac:dyDescent="0.35">
      <c r="A74" s="54" t="s">
        <v>202</v>
      </c>
      <c r="B74" s="55"/>
      <c r="C74" s="55"/>
      <c r="D74" s="56"/>
      <c r="E74" s="55"/>
      <c r="F74" s="55"/>
      <c r="G74" s="55"/>
      <c r="H74" s="55"/>
      <c r="I74" s="55"/>
      <c r="J74" s="55"/>
      <c r="K74" s="55"/>
      <c r="L74" s="57"/>
    </row>
    <row r="75" spans="1:12" ht="15" customHeight="1" x14ac:dyDescent="0.35">
      <c r="A75" s="54" t="s">
        <v>204</v>
      </c>
      <c r="B75" s="55"/>
      <c r="C75" s="55"/>
      <c r="D75" s="56"/>
      <c r="E75" s="55"/>
      <c r="F75" s="55"/>
      <c r="G75" s="55"/>
      <c r="H75" s="55"/>
      <c r="I75" s="55"/>
      <c r="J75" s="55"/>
      <c r="K75" s="55"/>
      <c r="L75" s="57"/>
    </row>
    <row r="76" spans="1:12" ht="15" customHeight="1" x14ac:dyDescent="0.35">
      <c r="A76" s="58" t="s">
        <v>206</v>
      </c>
      <c r="B76" s="55"/>
      <c r="C76" s="55"/>
      <c r="D76" s="56"/>
      <c r="E76" s="55"/>
      <c r="F76" s="55"/>
      <c r="G76" s="55"/>
      <c r="H76" s="55"/>
      <c r="I76" s="55"/>
      <c r="J76" s="55"/>
      <c r="K76" s="55"/>
      <c r="L76" s="57"/>
    </row>
    <row r="77" spans="1:12" ht="15" customHeight="1" x14ac:dyDescent="0.35">
      <c r="A77" s="51" t="s">
        <v>565</v>
      </c>
      <c r="B77" s="52">
        <f>+SUM(B78:B86)</f>
        <v>0</v>
      </c>
      <c r="C77" s="52">
        <f t="shared" ref="C77" si="17">+SUM(C78:C86)</f>
        <v>0</v>
      </c>
      <c r="D77" s="53">
        <f>+SUM(D78:D86)</f>
        <v>0</v>
      </c>
      <c r="E77" s="52">
        <f t="shared" ref="E77:J77" si="18">+SUM(E78:E86)</f>
        <v>0</v>
      </c>
      <c r="F77" s="52">
        <f t="shared" si="18"/>
        <v>0</v>
      </c>
      <c r="G77" s="52">
        <f t="shared" si="18"/>
        <v>0</v>
      </c>
      <c r="H77" s="52">
        <f t="shared" si="18"/>
        <v>0</v>
      </c>
      <c r="I77" s="52">
        <f t="shared" si="18"/>
        <v>0</v>
      </c>
      <c r="J77" s="52">
        <f t="shared" si="18"/>
        <v>0</v>
      </c>
      <c r="K77" s="52">
        <f>+SUM(K78:K86)</f>
        <v>0</v>
      </c>
      <c r="L77" s="62"/>
    </row>
    <row r="78" spans="1:12" ht="15" customHeight="1" x14ac:dyDescent="0.35">
      <c r="A78" s="54" t="s">
        <v>208</v>
      </c>
      <c r="B78" s="55"/>
      <c r="C78" s="55"/>
      <c r="D78" s="56"/>
      <c r="E78" s="55"/>
      <c r="F78" s="55"/>
      <c r="G78" s="55"/>
      <c r="H78" s="55"/>
      <c r="I78" s="55"/>
      <c r="J78" s="56"/>
      <c r="K78" s="63"/>
      <c r="L78" s="57"/>
    </row>
    <row r="79" spans="1:12" ht="15" customHeight="1" x14ac:dyDescent="0.35">
      <c r="A79" s="54" t="s">
        <v>210</v>
      </c>
      <c r="B79" s="55"/>
      <c r="C79" s="55"/>
      <c r="D79" s="56"/>
      <c r="E79" s="55"/>
      <c r="F79" s="55"/>
      <c r="G79" s="55"/>
      <c r="H79" s="55"/>
      <c r="I79" s="55"/>
      <c r="J79" s="56"/>
      <c r="K79" s="55"/>
      <c r="L79" s="57"/>
    </row>
    <row r="80" spans="1:12" ht="15" customHeight="1" x14ac:dyDescent="0.35">
      <c r="A80" s="54" t="s">
        <v>212</v>
      </c>
      <c r="B80" s="55"/>
      <c r="C80" s="55"/>
      <c r="D80" s="56"/>
      <c r="E80" s="55"/>
      <c r="F80" s="55"/>
      <c r="G80" s="55"/>
      <c r="H80" s="55"/>
      <c r="I80" s="55"/>
      <c r="J80" s="56"/>
      <c r="K80" s="55"/>
      <c r="L80" s="57"/>
    </row>
    <row r="81" spans="1:12" ht="15" customHeight="1" x14ac:dyDescent="0.35">
      <c r="A81" s="54" t="s">
        <v>214</v>
      </c>
      <c r="B81" s="55"/>
      <c r="C81" s="55"/>
      <c r="D81" s="56"/>
      <c r="E81" s="55"/>
      <c r="F81" s="55"/>
      <c r="G81" s="55"/>
      <c r="H81" s="55"/>
      <c r="I81" s="55"/>
      <c r="J81" s="56"/>
      <c r="K81" s="55"/>
      <c r="L81" s="57"/>
    </row>
    <row r="82" spans="1:12" ht="15" customHeight="1" x14ac:dyDescent="0.35">
      <c r="A82" s="54" t="s">
        <v>216</v>
      </c>
      <c r="B82" s="55"/>
      <c r="C82" s="55"/>
      <c r="D82" s="56"/>
      <c r="E82" s="55"/>
      <c r="F82" s="55"/>
      <c r="G82" s="55"/>
      <c r="H82" s="55"/>
      <c r="I82" s="55"/>
      <c r="J82" s="56"/>
      <c r="K82" s="55"/>
      <c r="L82" s="57"/>
    </row>
    <row r="83" spans="1:12" ht="15" customHeight="1" x14ac:dyDescent="0.35">
      <c r="A83" s="54" t="s">
        <v>218</v>
      </c>
      <c r="B83" s="55"/>
      <c r="C83" s="55"/>
      <c r="D83" s="56"/>
      <c r="E83" s="55"/>
      <c r="F83" s="55"/>
      <c r="G83" s="55"/>
      <c r="H83" s="55"/>
      <c r="I83" s="55"/>
      <c r="J83" s="56"/>
      <c r="K83" s="55"/>
      <c r="L83" s="57"/>
    </row>
    <row r="84" spans="1:12" ht="15" customHeight="1" x14ac:dyDescent="0.35">
      <c r="A84" s="54" t="s">
        <v>220</v>
      </c>
      <c r="B84" s="55"/>
      <c r="C84" s="55"/>
      <c r="D84" s="56"/>
      <c r="E84" s="55"/>
      <c r="F84" s="55"/>
      <c r="G84" s="55"/>
      <c r="H84" s="55"/>
      <c r="I84" s="55"/>
      <c r="J84" s="56"/>
      <c r="K84" s="55"/>
      <c r="L84" s="57"/>
    </row>
    <row r="85" spans="1:12" ht="15" customHeight="1" x14ac:dyDescent="0.35">
      <c r="A85" s="54" t="s">
        <v>222</v>
      </c>
      <c r="B85" s="55"/>
      <c r="C85" s="55"/>
      <c r="D85" s="56"/>
      <c r="E85" s="55"/>
      <c r="F85" s="55"/>
      <c r="G85" s="55"/>
      <c r="H85" s="55"/>
      <c r="I85" s="55"/>
      <c r="J85" s="56"/>
      <c r="K85" s="55"/>
      <c r="L85" s="57"/>
    </row>
    <row r="86" spans="1:12" ht="15" customHeight="1" x14ac:dyDescent="0.35">
      <c r="A86" s="64" t="s">
        <v>224</v>
      </c>
      <c r="B86" s="59"/>
      <c r="C86" s="59"/>
      <c r="D86" s="60"/>
      <c r="E86" s="59"/>
      <c r="F86" s="59"/>
      <c r="G86" s="59"/>
      <c r="H86" s="59"/>
      <c r="I86" s="59"/>
      <c r="J86" s="60"/>
      <c r="K86" s="59"/>
      <c r="L86" s="61"/>
    </row>
    <row r="87" spans="1:12" x14ac:dyDescent="0.35">
      <c r="A87" s="65" t="s">
        <v>1737</v>
      </c>
      <c r="B87" s="66" t="s">
        <v>1738</v>
      </c>
    </row>
  </sheetData>
  <mergeCells count="4">
    <mergeCell ref="A2:L2"/>
    <mergeCell ref="A3:L3"/>
    <mergeCell ref="L4:L8"/>
    <mergeCell ref="A1:L1"/>
  </mergeCells>
  <hyperlinks>
    <hyperlink ref="B87" r:id="rId1" xr:uid="{00000000-0004-0000-0500-000000000000}"/>
  </hyperlinks>
  <pageMargins left="0.7" right="0.7" top="0.75" bottom="0.75" header="0.3" footer="0.3"/>
  <pageSetup paperSize="9" orientation="portrait"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sheetPr>
  <dimension ref="A1:M18"/>
  <sheetViews>
    <sheetView showGridLines="0" zoomScaleNormal="100" workbookViewId="0">
      <selection activeCell="N9" sqref="N9"/>
    </sheetView>
  </sheetViews>
  <sheetFormatPr defaultColWidth="8.7265625" defaultRowHeight="14.5" x14ac:dyDescent="0.35"/>
  <cols>
    <col min="1" max="1" width="92.7265625" style="32" customWidth="1"/>
    <col min="2" max="4" width="8.7265625" style="32" customWidth="1"/>
    <col min="5" max="5" width="18.7265625" style="38" customWidth="1"/>
    <col min="6" max="12" width="8.7265625" style="32" customWidth="1"/>
    <col min="13" max="13" width="21.453125" style="32" customWidth="1"/>
    <col min="14" max="14" width="95.26953125" style="32" customWidth="1"/>
    <col min="15" max="16384" width="8.7265625" style="32"/>
  </cols>
  <sheetData>
    <row r="1" spans="1:13" customFormat="1" ht="33" customHeight="1" x14ac:dyDescent="0.35">
      <c r="A1" s="197" t="s">
        <v>1739</v>
      </c>
      <c r="B1" s="182"/>
      <c r="C1" s="182"/>
      <c r="D1" s="182"/>
      <c r="E1" s="182"/>
      <c r="F1" s="182"/>
      <c r="G1" s="182"/>
      <c r="H1" s="189"/>
      <c r="I1" s="189"/>
      <c r="J1" s="189"/>
      <c r="K1" s="189"/>
      <c r="L1" s="189"/>
      <c r="M1" s="189"/>
    </row>
    <row r="2" spans="1:13" ht="33" customHeight="1" x14ac:dyDescent="0.35">
      <c r="A2" s="202" t="s">
        <v>1740</v>
      </c>
      <c r="B2" s="202"/>
      <c r="C2" s="202"/>
      <c r="D2" s="202"/>
      <c r="E2" s="202"/>
      <c r="F2" s="202"/>
      <c r="G2" s="202"/>
      <c r="H2" s="202"/>
      <c r="I2" s="202"/>
      <c r="J2" s="202"/>
      <c r="K2" s="202"/>
      <c r="L2" s="202"/>
      <c r="M2" s="202"/>
    </row>
    <row r="3" spans="1:13" ht="29" x14ac:dyDescent="0.35">
      <c r="A3" s="67"/>
      <c r="B3" s="68">
        <v>2017</v>
      </c>
      <c r="C3" s="68">
        <v>2018</v>
      </c>
      <c r="D3" s="68">
        <v>2019</v>
      </c>
      <c r="E3" s="69" t="s">
        <v>1741</v>
      </c>
      <c r="F3" s="68">
        <v>2020</v>
      </c>
      <c r="G3" s="68">
        <v>2021</v>
      </c>
      <c r="H3" s="68">
        <v>2022</v>
      </c>
      <c r="I3" s="68">
        <v>2023</v>
      </c>
      <c r="J3" s="68">
        <v>2024</v>
      </c>
      <c r="K3" s="68">
        <v>2025</v>
      </c>
      <c r="L3" s="70">
        <v>2026</v>
      </c>
      <c r="M3" s="37" t="s">
        <v>1742</v>
      </c>
    </row>
    <row r="4" spans="1:13" ht="22.15" customHeight="1" x14ac:dyDescent="0.35">
      <c r="A4" s="71" t="s">
        <v>1743</v>
      </c>
      <c r="B4" s="54">
        <f>+IF('T4a Investment baseline Input'!B8&gt;0,'T4a Investment baseline Input'!B8,0)</f>
        <v>0</v>
      </c>
      <c r="C4" s="54">
        <f>+IF('T4a Investment baseline Input'!C8&gt;0,'T4a Investment baseline Input'!C8,0)</f>
        <v>0</v>
      </c>
      <c r="D4" s="54">
        <f>+IF('T4a Investment baseline Input'!D8&gt;0,'T4a Investment baseline Input'!D8,0)</f>
        <v>0</v>
      </c>
      <c r="E4" s="72">
        <f>AVERAGE(B4:D4)</f>
        <v>0</v>
      </c>
      <c r="F4" s="54">
        <f>+IF('T4a Investment baseline Input'!E8&gt;0,'T4a Investment baseline Input'!E8,0)</f>
        <v>0</v>
      </c>
      <c r="G4" s="54">
        <f>+IF('T4a Investment baseline Input'!F8&gt;0,'T4a Investment baseline Input'!F8,0)</f>
        <v>0</v>
      </c>
      <c r="H4" s="54">
        <f>+IF('T4a Investment baseline Input'!G8&gt;0,'T4a Investment baseline Input'!G8,0)</f>
        <v>0</v>
      </c>
      <c r="I4" s="54">
        <f>+IF('T4a Investment baseline Input'!H8&gt;0,'T4a Investment baseline Input'!H8,0)</f>
        <v>0</v>
      </c>
      <c r="J4" s="54">
        <f>+IF('T4a Investment baseline Input'!I8&gt;0,'T4a Investment baseline Input'!I8,0)</f>
        <v>0</v>
      </c>
      <c r="K4" s="54">
        <f>+IF('T4a Investment baseline Input'!J8&gt;0,'T4a Investment baseline Input'!J8,0)</f>
        <v>0</v>
      </c>
      <c r="L4" s="54">
        <f>+IF('T4a Investment baseline Input'!K8&gt;0,'T4a Investment baseline Input'!K8,0)</f>
        <v>0</v>
      </c>
      <c r="M4" s="73">
        <f>+AVERAGE(F4:L4)</f>
        <v>0</v>
      </c>
    </row>
    <row r="5" spans="1:13" ht="22.15" customHeight="1" x14ac:dyDescent="0.35">
      <c r="A5" s="71" t="s">
        <v>1744</v>
      </c>
      <c r="B5" s="54">
        <f>+IF('T4a Investment baseline Input'!B17&gt;0,'T4a Investment baseline Input'!B17,0)</f>
        <v>0</v>
      </c>
      <c r="C5" s="54">
        <f>+IF('T4a Investment baseline Input'!C17&gt;0,'T4a Investment baseline Input'!C17,0)</f>
        <v>0</v>
      </c>
      <c r="D5" s="54">
        <f>+IF('T4a Investment baseline Input'!D17&gt;0,'T4a Investment baseline Input'!D17,0)</f>
        <v>0</v>
      </c>
      <c r="E5" s="72">
        <f t="shared" ref="E5:E14" si="0">AVERAGE(B5:D5)</f>
        <v>0</v>
      </c>
      <c r="F5" s="54">
        <f>+IF('T4a Investment baseline Input'!E17&gt;0,'T4a Investment baseline Input'!E17,0)</f>
        <v>0</v>
      </c>
      <c r="G5" s="54">
        <f>+IF('T4a Investment baseline Input'!F17&gt;0,'T4a Investment baseline Input'!F17,0)</f>
        <v>0</v>
      </c>
      <c r="H5" s="54">
        <f>+IF('T4a Investment baseline Input'!G17&gt;0,'T4a Investment baseline Input'!G17,0)</f>
        <v>0</v>
      </c>
      <c r="I5" s="54">
        <f>+IF('T4a Investment baseline Input'!H17&gt;0,'T4a Investment baseline Input'!H17,0)</f>
        <v>0</v>
      </c>
      <c r="J5" s="54">
        <f>+IF('T4a Investment baseline Input'!I17&gt;0,'T4a Investment baseline Input'!I17,0)</f>
        <v>0</v>
      </c>
      <c r="K5" s="54">
        <f>+IF('T4a Investment baseline Input'!J17&gt;0,'T4a Investment baseline Input'!J17,0)</f>
        <v>0</v>
      </c>
      <c r="L5" s="54">
        <f>+IF('T4a Investment baseline Input'!K17&gt;0,'T4a Investment baseline Input'!K17,0)</f>
        <v>0</v>
      </c>
      <c r="M5" s="73">
        <f t="shared" ref="M5:M13" si="1">+AVERAGE(F5:L5)</f>
        <v>0</v>
      </c>
    </row>
    <row r="6" spans="1:13" ht="22.15" customHeight="1" x14ac:dyDescent="0.35">
      <c r="A6" s="71" t="s">
        <v>1745</v>
      </c>
      <c r="B6" s="54">
        <f>+IF('T4a Investment baseline Input'!B23&gt;0,'T4a Investment baseline Input'!B23,0)</f>
        <v>0</v>
      </c>
      <c r="C6" s="54">
        <f>+IF('T4a Investment baseline Input'!C23&gt;0,'T4a Investment baseline Input'!C23,0)</f>
        <v>0</v>
      </c>
      <c r="D6" s="54">
        <f>+IF('T4a Investment baseline Input'!D23&gt;0,'T4a Investment baseline Input'!D23,0)</f>
        <v>0</v>
      </c>
      <c r="E6" s="72">
        <f t="shared" si="0"/>
        <v>0</v>
      </c>
      <c r="F6" s="54">
        <f>+IF('T4a Investment baseline Input'!E23&gt;0,'T4a Investment baseline Input'!E23,0)</f>
        <v>0</v>
      </c>
      <c r="G6" s="54">
        <f>+IF('T4a Investment baseline Input'!F23&gt;0,'T4a Investment baseline Input'!F23,0)</f>
        <v>0</v>
      </c>
      <c r="H6" s="54">
        <f>+IF('T4a Investment baseline Input'!G23&gt;0,'T4a Investment baseline Input'!G23,0)</f>
        <v>0</v>
      </c>
      <c r="I6" s="54">
        <f>+IF('T4a Investment baseline Input'!H23&gt;0,'T4a Investment baseline Input'!H23,0)</f>
        <v>0</v>
      </c>
      <c r="J6" s="54">
        <f>+IF('T4a Investment baseline Input'!I23&gt;0,'T4a Investment baseline Input'!I23,0)</f>
        <v>0</v>
      </c>
      <c r="K6" s="54">
        <f>+IF('T4a Investment baseline Input'!J23&gt;0,'T4a Investment baseline Input'!J23,0)</f>
        <v>0</v>
      </c>
      <c r="L6" s="54">
        <f>+IF('T4a Investment baseline Input'!K23&gt;0,'T4a Investment baseline Input'!K23,0)</f>
        <v>0</v>
      </c>
      <c r="M6" s="73">
        <f t="shared" si="1"/>
        <v>0</v>
      </c>
    </row>
    <row r="7" spans="1:13" ht="22.15" customHeight="1" x14ac:dyDescent="0.35">
      <c r="A7" s="71" t="s">
        <v>1746</v>
      </c>
      <c r="B7" s="54">
        <f>+IF('T4a Investment baseline Input'!B30&gt;0,'T4a Investment baseline Input'!B30,0)</f>
        <v>0</v>
      </c>
      <c r="C7" s="54">
        <f>+IF('T4a Investment baseline Input'!C30&gt;0,'T4a Investment baseline Input'!C30,0)</f>
        <v>0</v>
      </c>
      <c r="D7" s="54">
        <f>+IF('T4a Investment baseline Input'!D30&gt;0,'T4a Investment baseline Input'!D30,0)</f>
        <v>0</v>
      </c>
      <c r="E7" s="72">
        <f t="shared" si="0"/>
        <v>0</v>
      </c>
      <c r="F7" s="54">
        <f>+IF('T4a Investment baseline Input'!E30&gt;0,'T4a Investment baseline Input'!E30,0)</f>
        <v>0</v>
      </c>
      <c r="G7" s="54">
        <f>+IF('T4a Investment baseline Input'!F30&gt;0,'T4a Investment baseline Input'!F30,0)</f>
        <v>0</v>
      </c>
      <c r="H7" s="54">
        <f>+IF('T4a Investment baseline Input'!G30&gt;0,'T4a Investment baseline Input'!G30,0)</f>
        <v>0</v>
      </c>
      <c r="I7" s="54">
        <f>+IF('T4a Investment baseline Input'!H30&gt;0,'T4a Investment baseline Input'!H30,0)</f>
        <v>0</v>
      </c>
      <c r="J7" s="54">
        <f>+IF('T4a Investment baseline Input'!I30&gt;0,'T4a Investment baseline Input'!I30,0)</f>
        <v>0</v>
      </c>
      <c r="K7" s="54">
        <f>+IF('T4a Investment baseline Input'!J30&gt;0,'T4a Investment baseline Input'!J30,0)</f>
        <v>0</v>
      </c>
      <c r="L7" s="54">
        <f>+IF('T4a Investment baseline Input'!K30&gt;0,'T4a Investment baseline Input'!K30,0)</f>
        <v>0</v>
      </c>
      <c r="M7" s="73">
        <f t="shared" si="1"/>
        <v>0</v>
      </c>
    </row>
    <row r="8" spans="1:13" ht="22.15" customHeight="1" x14ac:dyDescent="0.35">
      <c r="A8" s="71" t="s">
        <v>1747</v>
      </c>
      <c r="B8" s="54">
        <f>+IF('T4a Investment baseline Input'!B40&gt;0,'T4a Investment baseline Input'!B40,0)</f>
        <v>0</v>
      </c>
      <c r="C8" s="54">
        <f>+IF('T4a Investment baseline Input'!C40&gt;0,'T4a Investment baseline Input'!C40,0)</f>
        <v>0</v>
      </c>
      <c r="D8" s="54">
        <f>+IF('T4a Investment baseline Input'!D40&gt;0,'T4a Investment baseline Input'!D40,0)</f>
        <v>0</v>
      </c>
      <c r="E8" s="72">
        <f t="shared" si="0"/>
        <v>0</v>
      </c>
      <c r="F8" s="54">
        <f>+IF('T4a Investment baseline Input'!E40&gt;0,'T4a Investment baseline Input'!E40,0)</f>
        <v>0</v>
      </c>
      <c r="G8" s="54">
        <f>+IF('T4a Investment baseline Input'!F40&gt;0,'T4a Investment baseline Input'!F40,0)</f>
        <v>0</v>
      </c>
      <c r="H8" s="54">
        <f>+IF('T4a Investment baseline Input'!G40&gt;0,'T4a Investment baseline Input'!G40,0)</f>
        <v>0</v>
      </c>
      <c r="I8" s="54">
        <f>+IF('T4a Investment baseline Input'!H40&gt;0,'T4a Investment baseline Input'!H40,0)</f>
        <v>0</v>
      </c>
      <c r="J8" s="54">
        <f>+IF('T4a Investment baseline Input'!I40&gt;0,'T4a Investment baseline Input'!I40,0)</f>
        <v>0</v>
      </c>
      <c r="K8" s="54">
        <f>+IF('T4a Investment baseline Input'!J40&gt;0,'T4a Investment baseline Input'!J40,0)</f>
        <v>0</v>
      </c>
      <c r="L8" s="54">
        <f>+IF('T4a Investment baseline Input'!K40&gt;0,'T4a Investment baseline Input'!K40,0)</f>
        <v>0</v>
      </c>
      <c r="M8" s="73">
        <f t="shared" si="1"/>
        <v>0</v>
      </c>
    </row>
    <row r="9" spans="1:13" ht="22.15" customHeight="1" x14ac:dyDescent="0.35">
      <c r="A9" s="71" t="s">
        <v>1748</v>
      </c>
      <c r="B9" s="54">
        <f>+IF('T4a Investment baseline Input'!B47&gt;0,'T4a Investment baseline Input'!B47,0)</f>
        <v>0</v>
      </c>
      <c r="C9" s="54">
        <f>+IF('T4a Investment baseline Input'!C47&gt;0,'T4a Investment baseline Input'!C47,0)</f>
        <v>0</v>
      </c>
      <c r="D9" s="54">
        <f>+IF('T4a Investment baseline Input'!D47&gt;0,'T4a Investment baseline Input'!D47,0)</f>
        <v>0</v>
      </c>
      <c r="E9" s="72">
        <f t="shared" si="0"/>
        <v>0</v>
      </c>
      <c r="F9" s="54">
        <f>+IF('T4a Investment baseline Input'!E47&gt;0,'T4a Investment baseline Input'!E47,0)</f>
        <v>0</v>
      </c>
      <c r="G9" s="54">
        <f>+IF('T4a Investment baseline Input'!F47&gt;0,'T4a Investment baseline Input'!F47,0)</f>
        <v>0</v>
      </c>
      <c r="H9" s="54">
        <f>+IF('T4a Investment baseline Input'!G47&gt;0,'T4a Investment baseline Input'!G47,0)</f>
        <v>0</v>
      </c>
      <c r="I9" s="54">
        <f>+IF('T4a Investment baseline Input'!H47&gt;0,'T4a Investment baseline Input'!H47,0)</f>
        <v>0</v>
      </c>
      <c r="J9" s="54">
        <f>+IF('T4a Investment baseline Input'!I47&gt;0,'T4a Investment baseline Input'!I47,0)</f>
        <v>0</v>
      </c>
      <c r="K9" s="54">
        <f>+IF('T4a Investment baseline Input'!J47&gt;0,'T4a Investment baseline Input'!J47,0)</f>
        <v>0</v>
      </c>
      <c r="L9" s="54">
        <f>+IF('T4a Investment baseline Input'!K47&gt;0,'T4a Investment baseline Input'!K47,0)</f>
        <v>0</v>
      </c>
      <c r="M9" s="73">
        <f t="shared" si="1"/>
        <v>0</v>
      </c>
    </row>
    <row r="10" spans="1:13" ht="22.15" customHeight="1" x14ac:dyDescent="0.35">
      <c r="A10" s="71" t="s">
        <v>1749</v>
      </c>
      <c r="B10" s="54">
        <f>+IF('T4a Investment baseline Input'!B54&gt;0,'T4a Investment baseline Input'!B54,0)</f>
        <v>0</v>
      </c>
      <c r="C10" s="54">
        <f>+IF('T4a Investment baseline Input'!C54&gt;0,'T4a Investment baseline Input'!C54,0)</f>
        <v>0</v>
      </c>
      <c r="D10" s="54">
        <f>+IF('T4a Investment baseline Input'!D54&gt;0,'T4a Investment baseline Input'!D54,0)</f>
        <v>0</v>
      </c>
      <c r="E10" s="72">
        <f t="shared" si="0"/>
        <v>0</v>
      </c>
      <c r="F10" s="54">
        <f>+IF('T4a Investment baseline Input'!E54&gt;0,'T4a Investment baseline Input'!E54,0)</f>
        <v>0</v>
      </c>
      <c r="G10" s="54">
        <f>+IF('T4a Investment baseline Input'!F54&gt;0,'T4a Investment baseline Input'!F54,0)</f>
        <v>0</v>
      </c>
      <c r="H10" s="54">
        <f>+IF('T4a Investment baseline Input'!G54&gt;0,'T4a Investment baseline Input'!G54,0)</f>
        <v>0</v>
      </c>
      <c r="I10" s="54">
        <f>+IF('T4a Investment baseline Input'!H54&gt;0,'T4a Investment baseline Input'!H54,0)</f>
        <v>0</v>
      </c>
      <c r="J10" s="54">
        <f>+IF('T4a Investment baseline Input'!I54&gt;0,'T4a Investment baseline Input'!I54,0)</f>
        <v>0</v>
      </c>
      <c r="K10" s="54">
        <f>+IF('T4a Investment baseline Input'!J54&gt;0,'T4a Investment baseline Input'!J54,0)</f>
        <v>0</v>
      </c>
      <c r="L10" s="54">
        <f>+IF('T4a Investment baseline Input'!K54&gt;0,'T4a Investment baseline Input'!K54,0)</f>
        <v>0</v>
      </c>
      <c r="M10" s="73">
        <f t="shared" si="1"/>
        <v>0</v>
      </c>
    </row>
    <row r="11" spans="1:13" ht="22.15" customHeight="1" x14ac:dyDescent="0.35">
      <c r="A11" s="71" t="s">
        <v>1750</v>
      </c>
      <c r="B11" s="54">
        <f>+IF('T4a Investment baseline Input'!B61&gt;0,'T4a Investment baseline Input'!B61,0)</f>
        <v>0</v>
      </c>
      <c r="C11" s="54">
        <f>+IF('T4a Investment baseline Input'!C61&gt;0,'T4a Investment baseline Input'!C61,0)</f>
        <v>0</v>
      </c>
      <c r="D11" s="54">
        <f>+IF('T4a Investment baseline Input'!D61&gt;0,'T4a Investment baseline Input'!D61,0)</f>
        <v>0</v>
      </c>
      <c r="E11" s="72">
        <f t="shared" si="0"/>
        <v>0</v>
      </c>
      <c r="F11" s="54">
        <f>+IF('T4a Investment baseline Input'!E61&gt;0,'T4a Investment baseline Input'!E61,0)</f>
        <v>0</v>
      </c>
      <c r="G11" s="54">
        <f>+IF('T4a Investment baseline Input'!F61&gt;0,'T4a Investment baseline Input'!F61,0)</f>
        <v>0</v>
      </c>
      <c r="H11" s="54">
        <f>+IF('T4a Investment baseline Input'!G61&gt;0,'T4a Investment baseline Input'!G61,0)</f>
        <v>0</v>
      </c>
      <c r="I11" s="54">
        <f>+IF('T4a Investment baseline Input'!H61&gt;0,'T4a Investment baseline Input'!H61,0)</f>
        <v>0</v>
      </c>
      <c r="J11" s="54">
        <f>+IF('T4a Investment baseline Input'!I61&gt;0,'T4a Investment baseline Input'!I61,0)</f>
        <v>0</v>
      </c>
      <c r="K11" s="54">
        <f>+IF('T4a Investment baseline Input'!J61&gt;0,'T4a Investment baseline Input'!J61,0)</f>
        <v>0</v>
      </c>
      <c r="L11" s="54">
        <f>+IF('T4a Investment baseline Input'!K61&gt;0,'T4a Investment baseline Input'!K61,0)</f>
        <v>0</v>
      </c>
      <c r="M11" s="73">
        <f t="shared" si="1"/>
        <v>0</v>
      </c>
    </row>
    <row r="12" spans="1:13" ht="22.15" customHeight="1" x14ac:dyDescent="0.35">
      <c r="A12" s="71" t="s">
        <v>1751</v>
      </c>
      <c r="B12" s="54">
        <f>+IF('T4a Investment baseline Input'!B68&gt;0,'T4a Investment baseline Input'!B68,0)</f>
        <v>0</v>
      </c>
      <c r="C12" s="54">
        <f>+IF('T4a Investment baseline Input'!C68&gt;0,'T4a Investment baseline Input'!C68,0)</f>
        <v>0</v>
      </c>
      <c r="D12" s="54">
        <f>+IF('T4a Investment baseline Input'!D68&gt;0,'T4a Investment baseline Input'!D68,0)</f>
        <v>0</v>
      </c>
      <c r="E12" s="72">
        <f t="shared" si="0"/>
        <v>0</v>
      </c>
      <c r="F12" s="54">
        <f>+IF('T4a Investment baseline Input'!E68&gt;0,'T4a Investment baseline Input'!E68,0)</f>
        <v>0</v>
      </c>
      <c r="G12" s="54">
        <f>+IF('T4a Investment baseline Input'!F68&gt;0,'T4a Investment baseline Input'!F68,0)</f>
        <v>0</v>
      </c>
      <c r="H12" s="54">
        <f>+IF('T4a Investment baseline Input'!G68&gt;0,'T4a Investment baseline Input'!G68,0)</f>
        <v>0</v>
      </c>
      <c r="I12" s="54">
        <f>+IF('T4a Investment baseline Input'!H68&gt;0,'T4a Investment baseline Input'!H68,0)</f>
        <v>0</v>
      </c>
      <c r="J12" s="54">
        <f>+IF('T4a Investment baseline Input'!I68&gt;0,'T4a Investment baseline Input'!I68,0)</f>
        <v>0</v>
      </c>
      <c r="K12" s="54">
        <f>+IF('T4a Investment baseline Input'!J68&gt;0,'T4a Investment baseline Input'!J68,0)</f>
        <v>0</v>
      </c>
      <c r="L12" s="54">
        <f>+IF('T4a Investment baseline Input'!K68&gt;0,'T4a Investment baseline Input'!K68,0)</f>
        <v>0</v>
      </c>
      <c r="M12" s="73">
        <f t="shared" si="1"/>
        <v>0</v>
      </c>
    </row>
    <row r="13" spans="1:13" ht="22.15" customHeight="1" x14ac:dyDescent="0.35">
      <c r="A13" s="74" t="s">
        <v>1752</v>
      </c>
      <c r="B13" s="75">
        <f>+IF('T4a Investment baseline Input'!B77&gt;0,'T4a Investment baseline Input'!B77,0)</f>
        <v>0</v>
      </c>
      <c r="C13" s="75">
        <f>+IF('T4a Investment baseline Input'!C77&gt;0,'T4a Investment baseline Input'!C77,0)</f>
        <v>0</v>
      </c>
      <c r="D13" s="75">
        <f>+IF('T4a Investment baseline Input'!D77&gt;0,'T4a Investment baseline Input'!D77,0)</f>
        <v>0</v>
      </c>
      <c r="E13" s="76">
        <f t="shared" si="0"/>
        <v>0</v>
      </c>
      <c r="F13" s="75">
        <f>+IF('T4a Investment baseline Input'!E77&gt;0,'T4a Investment baseline Input'!E77,0)</f>
        <v>0</v>
      </c>
      <c r="G13" s="75">
        <f>+IF('T4a Investment baseline Input'!F77&gt;0,'T4a Investment baseline Input'!F77,0)</f>
        <v>0</v>
      </c>
      <c r="H13" s="75">
        <f>+IF('T4a Investment baseline Input'!G77&gt;0,'T4a Investment baseline Input'!G77,0)</f>
        <v>0</v>
      </c>
      <c r="I13" s="75">
        <f>+IF('T4a Investment baseline Input'!H77&gt;0,'T4a Investment baseline Input'!H77,0)</f>
        <v>0</v>
      </c>
      <c r="J13" s="75">
        <f>+IF('T4a Investment baseline Input'!I77&gt;0,'T4a Investment baseline Input'!I77,0)</f>
        <v>0</v>
      </c>
      <c r="K13" s="75">
        <f>+IF('T4a Investment baseline Input'!J77&gt;0,'T4a Investment baseline Input'!J77,0)</f>
        <v>0</v>
      </c>
      <c r="L13" s="75">
        <f>+IF('T4a Investment baseline Input'!K77&gt;0,'T4a Investment baseline Input'!K77,0)</f>
        <v>0</v>
      </c>
      <c r="M13" s="73">
        <f t="shared" si="1"/>
        <v>0</v>
      </c>
    </row>
    <row r="14" spans="1:13" ht="22.15" customHeight="1" x14ac:dyDescent="0.35">
      <c r="A14" s="71" t="s">
        <v>1753</v>
      </c>
      <c r="B14" s="77">
        <f>SUM(B4:B13)</f>
        <v>0</v>
      </c>
      <c r="C14" s="77">
        <f t="shared" ref="C14:D14" si="2">SUM(C4:C13)</f>
        <v>0</v>
      </c>
      <c r="D14" s="77">
        <f t="shared" si="2"/>
        <v>0</v>
      </c>
      <c r="E14" s="72">
        <f t="shared" si="0"/>
        <v>0</v>
      </c>
      <c r="F14" s="77">
        <f>SUM(F4:F13)</f>
        <v>0</v>
      </c>
      <c r="G14" s="77">
        <f t="shared" ref="G14:L14" si="3">SUM(G4:G13)</f>
        <v>0</v>
      </c>
      <c r="H14" s="77">
        <f t="shared" si="3"/>
        <v>0</v>
      </c>
      <c r="I14" s="77">
        <f t="shared" si="3"/>
        <v>0</v>
      </c>
      <c r="J14" s="77">
        <f t="shared" si="3"/>
        <v>0</v>
      </c>
      <c r="K14" s="77">
        <f t="shared" si="3"/>
        <v>0</v>
      </c>
      <c r="L14" s="75">
        <f t="shared" si="3"/>
        <v>0</v>
      </c>
      <c r="M14" s="78">
        <f t="shared" ref="M14:M17" si="4">+AVERAGE(G14:L14)</f>
        <v>0</v>
      </c>
    </row>
    <row r="15" spans="1:13" ht="22.15" customHeight="1" x14ac:dyDescent="0.35">
      <c r="A15" s="43" t="s">
        <v>1754</v>
      </c>
      <c r="B15" s="47"/>
      <c r="C15" s="47"/>
      <c r="D15" s="47"/>
      <c r="E15" s="79"/>
      <c r="F15" s="52">
        <f>+IF('T4a Investment baseline Input'!E6&gt;0,'T4a Investment baseline Input'!E6,0)</f>
        <v>0</v>
      </c>
      <c r="G15" s="52">
        <f>+IF('T4a Investment baseline Input'!F6&gt;0,'T4a Investment baseline Input'!F6,0)</f>
        <v>0</v>
      </c>
      <c r="H15" s="52">
        <f>+IF('T4a Investment baseline Input'!G6&gt;0,'T4a Investment baseline Input'!G6,0)</f>
        <v>0</v>
      </c>
      <c r="I15" s="52">
        <f>+IF('T4a Investment baseline Input'!H6&gt;0,'T4a Investment baseline Input'!H6,0)</f>
        <v>0</v>
      </c>
      <c r="J15" s="52">
        <f>+IF('T4a Investment baseline Input'!I6&gt;0,'T4a Investment baseline Input'!I6,0)</f>
        <v>0</v>
      </c>
      <c r="K15" s="52">
        <f>+IF('T4a Investment baseline Input'!J6&gt;0,'T4a Investment baseline Input'!J6,0)</f>
        <v>0</v>
      </c>
      <c r="L15" s="52">
        <f>+IF('T4a Investment baseline Input'!K6&gt;0,'T4a Investment baseline Input'!K6,0)</f>
        <v>0</v>
      </c>
      <c r="M15" s="78">
        <f t="shared" si="4"/>
        <v>0</v>
      </c>
    </row>
    <row r="16" spans="1:13" ht="22.15" customHeight="1" x14ac:dyDescent="0.35">
      <c r="A16" s="80" t="s">
        <v>1755</v>
      </c>
      <c r="B16" s="81">
        <f t="shared" ref="B16:D16" si="5">B14-B15</f>
        <v>0</v>
      </c>
      <c r="C16" s="81">
        <f t="shared" si="5"/>
        <v>0</v>
      </c>
      <c r="D16" s="81">
        <f t="shared" si="5"/>
        <v>0</v>
      </c>
      <c r="E16" s="82">
        <f>E14-E15</f>
        <v>0</v>
      </c>
      <c r="F16" s="81">
        <f>F14-F15</f>
        <v>0</v>
      </c>
      <c r="G16" s="81">
        <f>G14-G15</f>
        <v>0</v>
      </c>
      <c r="H16" s="81">
        <f t="shared" ref="H16:K16" si="6">H14-H15</f>
        <v>0</v>
      </c>
      <c r="I16" s="81">
        <f t="shared" si="6"/>
        <v>0</v>
      </c>
      <c r="J16" s="81">
        <f t="shared" si="6"/>
        <v>0</v>
      </c>
      <c r="K16" s="81">
        <f t="shared" si="6"/>
        <v>0</v>
      </c>
      <c r="L16" s="81">
        <f>L14-L15</f>
        <v>0</v>
      </c>
      <c r="M16" s="78">
        <f>M14-M15</f>
        <v>0</v>
      </c>
    </row>
    <row r="17" spans="1:13" ht="22.15" customHeight="1" x14ac:dyDescent="0.35">
      <c r="A17" s="43" t="s">
        <v>1756</v>
      </c>
      <c r="B17" s="52">
        <f>'T4a Investment baseline Input'!B5</f>
        <v>0</v>
      </c>
      <c r="C17" s="52">
        <f>'T4a Investment baseline Input'!C5</f>
        <v>0</v>
      </c>
      <c r="D17" s="52">
        <f>'T4a Investment baseline Input'!D5</f>
        <v>0</v>
      </c>
      <c r="E17" s="72">
        <f t="shared" ref="E17" si="7">AVERAGE(B17:D17)</f>
        <v>0</v>
      </c>
      <c r="F17" s="52">
        <f>'T4a Investment baseline Input'!E5</f>
        <v>0</v>
      </c>
      <c r="G17" s="52">
        <f>'T4a Investment baseline Input'!F5</f>
        <v>0</v>
      </c>
      <c r="H17" s="52">
        <f>'T4a Investment baseline Input'!G5</f>
        <v>0</v>
      </c>
      <c r="I17" s="52">
        <f>'T4a Investment baseline Input'!H5</f>
        <v>0</v>
      </c>
      <c r="J17" s="52">
        <f>'T4a Investment baseline Input'!I5</f>
        <v>0</v>
      </c>
      <c r="K17" s="52">
        <f>'T4a Investment baseline Input'!J5</f>
        <v>0</v>
      </c>
      <c r="L17" s="52">
        <f>'T4a Investment baseline Input'!K5</f>
        <v>0</v>
      </c>
      <c r="M17" s="83">
        <f t="shared" si="4"/>
        <v>0</v>
      </c>
    </row>
    <row r="18" spans="1:13" ht="22.15" customHeight="1" x14ac:dyDescent="0.35">
      <c r="A18" s="84" t="s">
        <v>1757</v>
      </c>
      <c r="B18" s="78" t="str">
        <f>IF(B17&gt;0,B16/B17,"-")</f>
        <v>-</v>
      </c>
      <c r="C18" s="78" t="str">
        <f t="shared" ref="C18:L18" si="8">IF(C17&gt;0,C16/C17,"-")</f>
        <v>-</v>
      </c>
      <c r="D18" s="78" t="str">
        <f t="shared" si="8"/>
        <v>-</v>
      </c>
      <c r="E18" s="82" t="str">
        <f t="shared" si="8"/>
        <v>-</v>
      </c>
      <c r="F18" s="78" t="str">
        <f t="shared" si="8"/>
        <v>-</v>
      </c>
      <c r="G18" s="78" t="str">
        <f t="shared" si="8"/>
        <v>-</v>
      </c>
      <c r="H18" s="78" t="str">
        <f t="shared" si="8"/>
        <v>-</v>
      </c>
      <c r="I18" s="78" t="str">
        <f t="shared" si="8"/>
        <v>-</v>
      </c>
      <c r="J18" s="78" t="str">
        <f t="shared" si="8"/>
        <v>-</v>
      </c>
      <c r="K18" s="78" t="str">
        <f t="shared" si="8"/>
        <v>-</v>
      </c>
      <c r="L18" s="78" t="str">
        <f t="shared" si="8"/>
        <v>-</v>
      </c>
      <c r="M18" s="83" t="str">
        <f>IF(SUM(G18:L18)&gt;0,+AVERAGE(G18:L18),"-")</f>
        <v>-</v>
      </c>
    </row>
  </sheetData>
  <mergeCells count="2">
    <mergeCell ref="A1:M1"/>
    <mergeCell ref="A2:M2"/>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F1B87D5ABF651429579392F313233BD" ma:contentTypeVersion="6" ma:contentTypeDescription="Crée un document." ma:contentTypeScope="" ma:versionID="4257095624751183859f55c175a99c24">
  <xsd:schema xmlns:xsd="http://www.w3.org/2001/XMLSchema" xmlns:xs="http://www.w3.org/2001/XMLSchema" xmlns:p="http://schemas.microsoft.com/office/2006/metadata/properties" xmlns:ns2="b2332242-72eb-4c56-ab66-572cc47fcb14" xmlns:ns3="97c12176-f42e-47a4-9c39-4993e896fb64" targetNamespace="http://schemas.microsoft.com/office/2006/metadata/properties" ma:root="true" ma:fieldsID="e06d54515651f48c910ff6d6cfe9cad6" ns2:_="" ns3:_="">
    <xsd:import namespace="b2332242-72eb-4c56-ab66-572cc47fcb14"/>
    <xsd:import namespace="97c12176-f42e-47a4-9c39-4993e896fb6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332242-72eb-4c56-ab66-572cc47fcb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7c12176-f42e-47a4-9c39-4993e896fb64" elementFormDefault="qualified">
    <xsd:import namespace="http://schemas.microsoft.com/office/2006/documentManagement/types"/>
    <xsd:import namespace="http://schemas.microsoft.com/office/infopath/2007/PartnerControls"/>
    <xsd:element name="SharedWithUsers" ma:index="1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B0BF28-8170-42A1-BF92-04EF2AB6CD91}">
  <ds:schemaRefs>
    <ds:schemaRef ds:uri="http://schemas.microsoft.com/office/infopath/2007/PartnerControls"/>
    <ds:schemaRef ds:uri="http://schemas.microsoft.com/office/2006/documentManagement/types"/>
    <ds:schemaRef ds:uri="http://www.w3.org/XML/1998/namespace"/>
    <ds:schemaRef ds:uri="http://purl.org/dc/elements/1.1/"/>
    <ds:schemaRef ds:uri="http://purl.org/dc/dcmitype/"/>
    <ds:schemaRef ds:uri="http://purl.org/dc/terms/"/>
    <ds:schemaRef ds:uri="http://schemas.microsoft.com/office/2006/metadata/properties"/>
    <ds:schemaRef ds:uri="http://schemas.openxmlformats.org/package/2006/metadata/core-properties"/>
    <ds:schemaRef ds:uri="97c12176-f42e-47a4-9c39-4993e896fb64"/>
    <ds:schemaRef ds:uri="b2332242-72eb-4c56-ab66-572cc47fcb14"/>
  </ds:schemaRefs>
</ds:datastoreItem>
</file>

<file path=customXml/itemProps2.xml><?xml version="1.0" encoding="utf-8"?>
<ds:datastoreItem xmlns:ds="http://schemas.openxmlformats.org/officeDocument/2006/customXml" ds:itemID="{D42EF447-D3D0-4723-B280-F007A00370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332242-72eb-4c56-ab66-572cc47fcb14"/>
    <ds:schemaRef ds:uri="97c12176-f42e-47a4-9c39-4993e896fb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A728D0-CE28-4C45-A35A-C7371DBDF55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9</vt:i4>
      </vt:variant>
    </vt:vector>
  </HeadingPairs>
  <TitlesOfParts>
    <vt:vector size="9" baseType="lpstr">
      <vt:lpstr>T1_Pick_List</vt:lpstr>
      <vt:lpstr>Components</vt:lpstr>
      <vt:lpstr>Measures</vt:lpstr>
      <vt:lpstr>Milestones_targets</vt:lpstr>
      <vt:lpstr>Costing_detailed</vt:lpstr>
      <vt:lpstr>T3a Impact (qualitative)</vt:lpstr>
      <vt:lpstr>T3b Impact (quantitative)</vt:lpstr>
      <vt:lpstr>T4a Investment baseline Input</vt:lpstr>
      <vt:lpstr>T4b Investment baseline Display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LOPES David (ECFIN)</dc:creator>
  <cp:keywords/>
  <dc:description/>
  <cp:lastModifiedBy>Grajcarová Ema</cp:lastModifiedBy>
  <cp:revision/>
  <cp:lastPrinted>2023-04-19T13:14:52Z</cp:lastPrinted>
  <dcterms:created xsi:type="dcterms:W3CDTF">2022-09-13T14:40:07Z</dcterms:created>
  <dcterms:modified xsi:type="dcterms:W3CDTF">2023-04-19T14:36:40Z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2022-09-13T12:40:27Z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05fa89d5-4060-4d85-b871-07182da71716</vt:lpwstr>
  </property>
  <property fmtid="{D5CDD505-2E9C-101B-9397-08002B2CF9AE}" pid="8" name="MSIP_Label_6bd9ddd1-4d20-43f6-abfa-fc3c07406f94_ContentBits">
    <vt:lpwstr>0</vt:lpwstr>
  </property>
  <property fmtid="{D5CDD505-2E9C-101B-9397-08002B2CF9AE}" pid="9" name="ContentTypeId">
    <vt:lpwstr>0x010100FF1B87D5ABF651429579392F313233BD</vt:lpwstr>
  </property>
</Properties>
</file>