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tabRatio="599" activeTab="2"/>
  </bookViews>
  <sheets>
    <sheet name="PRÍJMY " sheetId="1" r:id="rId1"/>
    <sheet name="VÝDAVKY" sheetId="2" r:id="rId2"/>
    <sheet name="ZOSTATKY I" sheetId="3" r:id="rId3"/>
    <sheet name="ZOSTATKY II" sheetId="4" r:id="rId4"/>
  </sheets>
  <definedNames/>
  <calcPr fullCalcOnLoad="1"/>
</workbook>
</file>

<file path=xl/sharedStrings.xml><?xml version="1.0" encoding="utf-8"?>
<sst xmlns="http://schemas.openxmlformats.org/spreadsheetml/2006/main" count="246" uniqueCount="130">
  <si>
    <t xml:space="preserve">Rozpočtová </t>
  </si>
  <si>
    <t>položka</t>
  </si>
  <si>
    <t>položky</t>
  </si>
  <si>
    <t>prostriedky</t>
  </si>
  <si>
    <t>Mimorozpočtové</t>
  </si>
  <si>
    <t>spolu</t>
  </si>
  <si>
    <t>splátky istiny práv. osoby - obce</t>
  </si>
  <si>
    <t xml:space="preserve">splátky istiny fyzické osoby </t>
  </si>
  <si>
    <t>splátky istiny práv. osoby - podnikatelia</t>
  </si>
  <si>
    <t>Príjmy celkom</t>
  </si>
  <si>
    <t>sankcie za porušenie predpisov</t>
  </si>
  <si>
    <t>tuzemské bežné granty a transfery</t>
  </si>
  <si>
    <t>príjmové finančné operácie zo splátok tuzemských úverov</t>
  </si>
  <si>
    <t>príjmy z ostatných finančných operácií</t>
  </si>
  <si>
    <t>na bankové služby</t>
  </si>
  <si>
    <t>Druh</t>
  </si>
  <si>
    <t>zdroja</t>
  </si>
  <si>
    <t>Spolu</t>
  </si>
  <si>
    <t>Názov</t>
  </si>
  <si>
    <t>z toho:</t>
  </si>
  <si>
    <t>na správu fondu - bežné výdavky</t>
  </si>
  <si>
    <t>na správu fondu - kapit. výdavky</t>
  </si>
  <si>
    <t>spolu na správu fondu</t>
  </si>
  <si>
    <t>na podpory - nenávr. príspevky</t>
  </si>
  <si>
    <t>na podpory - úvery</t>
  </si>
  <si>
    <t>spolu na podpory</t>
  </si>
  <si>
    <t>bežné transfery (odvody do št. rozpočtu)</t>
  </si>
  <si>
    <t xml:space="preserve">Odvody do št. rozpočtu spolu </t>
  </si>
  <si>
    <t>pokuty, penále a iné sankcie</t>
  </si>
  <si>
    <t>adm. poplatky a iné poplatky ... spolu</t>
  </si>
  <si>
    <t xml:space="preserve">úroky z úverov </t>
  </si>
  <si>
    <t>úroky z účtov finančného hospodárenia</t>
  </si>
  <si>
    <t>Rozpočtové</t>
  </si>
  <si>
    <t xml:space="preserve">Príjmy </t>
  </si>
  <si>
    <t>úroky z úverov a vkladov spolu</t>
  </si>
  <si>
    <t>príjmy z dobropisov (odvod do ŠR)</t>
  </si>
  <si>
    <t>vratky nevyčerpaných podpôr</t>
  </si>
  <si>
    <t>vratky nevyčerpaných podpôr (odvod do ŠR)</t>
  </si>
  <si>
    <t xml:space="preserve">iné (odvod do ŠR) </t>
  </si>
  <si>
    <t xml:space="preserve">ostatné príjmy spolu </t>
  </si>
  <si>
    <t xml:space="preserve">iné nedaňové príjmy spolu </t>
  </si>
  <si>
    <t>nedaňové príjmy spolu</t>
  </si>
  <si>
    <t>na bankové služny</t>
  </si>
  <si>
    <t>zo štátneho rozpočtu spolu</t>
  </si>
  <si>
    <t>transfery v rámci verejnej správy</t>
  </si>
  <si>
    <t>granty a transfery</t>
  </si>
  <si>
    <t>od úverovaných subjektov</t>
  </si>
  <si>
    <t>zostatok prostriedkov z predchádzajúcich rokov</t>
  </si>
  <si>
    <t>zostatok prostriedkov z predchádzajúcich rokov (odvod do ŠR)</t>
  </si>
  <si>
    <t>príjmy z transakcií s finančnými aktívami a finančnými pasívami</t>
  </si>
  <si>
    <t>Rekapitulácia príjmov podľa druhu zdroja za rok 2005</t>
  </si>
  <si>
    <t>Rekapitulácia výdavkov podľa druhu zdroja za rok 2005</t>
  </si>
  <si>
    <t>Funkčná</t>
  </si>
  <si>
    <t>klasifikácia</t>
  </si>
  <si>
    <t>06.1.0</t>
  </si>
  <si>
    <t>Výdavky celkom</t>
  </si>
  <si>
    <t>01.1.2</t>
  </si>
  <si>
    <t>služby</t>
  </si>
  <si>
    <t>tovary a služby spolu</t>
  </si>
  <si>
    <t>bežné výdavky spolu</t>
  </si>
  <si>
    <t>tarifný plat</t>
  </si>
  <si>
    <t>príplatky</t>
  </si>
  <si>
    <t>odmeny</t>
  </si>
  <si>
    <t>mzdy, platy ... spolu</t>
  </si>
  <si>
    <t>poistné do VZP</t>
  </si>
  <si>
    <t>poistné do SZP</t>
  </si>
  <si>
    <t>poistné do ostatných ZP</t>
  </si>
  <si>
    <t>poistné do SP</t>
  </si>
  <si>
    <t>príspevok do DDP</t>
  </si>
  <si>
    <t>poistné a príspevok do poisťovní spolu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</si>
  <si>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</si>
  <si>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</si>
  <si>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</si>
  <si>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</si>
  <si>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</si>
  <si>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</si>
  <si>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obstarávanie kapit. aktív</t>
  </si>
  <si>
    <t>kapitálové výdavky spolu</t>
  </si>
  <si>
    <t>výdavky z transakcií s FA a FP spolu</t>
  </si>
  <si>
    <t>bežné výdavky na správu fondu spolu</t>
  </si>
  <si>
    <t>transfery rozpočtovej organizácii</t>
  </si>
  <si>
    <t>splácanie úrokov banke</t>
  </si>
  <si>
    <t>splácanie úrokov v tuzemsku</t>
  </si>
  <si>
    <t>manipulačné poplatky</t>
  </si>
  <si>
    <t>ostatné platby súvisiace s úverom</t>
  </si>
  <si>
    <t>splácanie úrokov a ost. platby súv. s úvermi</t>
  </si>
  <si>
    <t>nákup softvéru</t>
  </si>
  <si>
    <t>nákup pozemkov a nehmotných aktív</t>
  </si>
  <si>
    <t>nákup výpočtovej techniky</t>
  </si>
  <si>
    <t>nákup strojov, prístrojov, zariadení ...</t>
  </si>
  <si>
    <t>modernizácia výpočtovej techniky</t>
  </si>
  <si>
    <t>rekonštrukcia a modernizácia strojov a zariad.</t>
  </si>
  <si>
    <t>kapitálové výdavky na správu fondu</t>
  </si>
  <si>
    <t>transfery obci</t>
  </si>
  <si>
    <t>transfery jednotlivcovi</t>
  </si>
  <si>
    <t>kapitálové transfery</t>
  </si>
  <si>
    <t>111 + 45</t>
  </si>
  <si>
    <t>kapitálové výdavky na podpory</t>
  </si>
  <si>
    <t xml:space="preserve">poplatky a odvody (bankové služby) </t>
  </si>
  <si>
    <t>úvery obci</t>
  </si>
  <si>
    <t>úvery jednotlivcovi</t>
  </si>
  <si>
    <t>úvery právnickej osobe podnikateľovi</t>
  </si>
  <si>
    <t>úvery, pôžičky ... a ost. výdavkové operácie</t>
  </si>
  <si>
    <t>splácanie bankových úverov dlhodobých</t>
  </si>
  <si>
    <t>splácanie tuzemskej istiny</t>
  </si>
  <si>
    <t>splácanie istín</t>
  </si>
  <si>
    <t>Rekapitulácia zostatkov k 31. 12. 2005</t>
  </si>
  <si>
    <t>Prostriedky</t>
  </si>
  <si>
    <t>Príjmy - Výdavky</t>
  </si>
  <si>
    <t>Príjmy celkom k 31. 12. 2005</t>
  </si>
  <si>
    <t>Výdavky celkom k 31. 12. 2005</t>
  </si>
  <si>
    <t>Zostatky k 31. 12. 2005</t>
  </si>
  <si>
    <t>(kontrolný súčet)</t>
  </si>
  <si>
    <t>Rekapitulácia zostatkov k 31. 12. 2005 podľa jednotlivých účtov</t>
  </si>
  <si>
    <t>Účet</t>
  </si>
  <si>
    <t>Účtovníctvo</t>
  </si>
  <si>
    <t>Bankové výpisy</t>
  </si>
  <si>
    <t>Rozdiel</t>
  </si>
  <si>
    <t>Celkom</t>
  </si>
  <si>
    <t>-</t>
  </si>
  <si>
    <t>Príjmy</t>
  </si>
  <si>
    <t>Výdavky</t>
  </si>
  <si>
    <t>Zostatok</t>
  </si>
  <si>
    <t>Zdroj</t>
  </si>
  <si>
    <t>Rekapitulácia príjmov, výdavkov a zostatkov k 31. 12. 2005 podľa jednotlivých prostriedkov</t>
  </si>
  <si>
    <t>Vysvetlivky:</t>
  </si>
  <si>
    <t xml:space="preserve">111 = prostriedky štátneho rozpočtu  </t>
  </si>
  <si>
    <t xml:space="preserve">45   = prostriedky vlastné(mimorozpočtové) </t>
  </si>
  <si>
    <t>245 = bankové účty vedené v OTP Banke a. s. Bratislava a v Dexia banke a. s. Žilina</t>
  </si>
  <si>
    <t>246 = bankové účty vedené v Štátnej pokladnici Bratislava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</si>
</sst>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">
    <font>
      <sz val="10"/>
      <name val="Arial CE"/>
      <family val="0"/>
    </font>
    <font>
      <b/>
      <u val="single"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7" xfId="0" applyNumberFormat="1" applyBorder="1" applyAlignment="1">
      <alignment/>
    </xf>
    <xf numFmtId="4" fontId="4" fillId="0" borderId="7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/>
    </xf>
    <xf numFmtId="0" fontId="0" fillId="0" borderId="3" xfId="0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8" xfId="0" applyBorder="1" applyAlignment="1">
      <alignment/>
    </xf>
    <xf numFmtId="4" fontId="2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D1">
      <selection activeCell="H4" sqref="H4"/>
    </sheetView>
  </sheetViews>
  <sheetFormatPr defaultColWidth="9.00390625" defaultRowHeight="12.75"/>
  <cols>
    <col min="1" max="1" width="11.25390625" style="0" customWidth="1"/>
    <col min="2" max="2" width="7.75390625" style="0" customWidth="1"/>
    <col min="3" max="3" width="59.75390625" style="0" customWidth="1"/>
    <col min="4" max="4" width="16.375" style="0" customWidth="1"/>
    <col min="5" max="5" width="18.125" style="0" customWidth="1"/>
    <col min="6" max="6" width="16.75390625" style="0" customWidth="1"/>
    <col min="7" max="7" width="15.25390625" style="0" customWidth="1"/>
  </cols>
  <sheetData>
    <row r="1" spans="1:8" ht="15.75">
      <c r="A1" s="2" t="s">
        <v>50</v>
      </c>
      <c r="H1" s="1"/>
    </row>
    <row r="2" ht="12.75">
      <c r="H2" s="1"/>
    </row>
    <row r="3" ht="13.5" thickBot="1">
      <c r="H3" s="1"/>
    </row>
    <row r="4" spans="1:14" s="4" customFormat="1" ht="12.75">
      <c r="A4" s="18"/>
      <c r="B4" s="18"/>
      <c r="C4" s="18"/>
      <c r="D4" s="18"/>
      <c r="E4" s="18"/>
      <c r="F4" s="18"/>
      <c r="G4" s="35"/>
      <c r="H4" s="35"/>
      <c r="I4" s="35"/>
      <c r="J4" s="35"/>
      <c r="K4" s="35"/>
      <c r="L4" s="35"/>
      <c r="M4" s="35"/>
      <c r="N4" s="35"/>
    </row>
    <row r="5" spans="1:14" s="4" customFormat="1" ht="12.75">
      <c r="A5" s="11" t="s">
        <v>0</v>
      </c>
      <c r="B5" s="11" t="s">
        <v>15</v>
      </c>
      <c r="C5" s="11" t="s">
        <v>18</v>
      </c>
      <c r="D5" s="11" t="s">
        <v>32</v>
      </c>
      <c r="E5" s="11" t="s">
        <v>4</v>
      </c>
      <c r="F5" s="11" t="s">
        <v>33</v>
      </c>
      <c r="G5" s="35"/>
      <c r="H5" s="35"/>
      <c r="I5" s="35"/>
      <c r="J5" s="35"/>
      <c r="K5" s="35"/>
      <c r="L5" s="35"/>
      <c r="M5" s="35"/>
      <c r="N5" s="35"/>
    </row>
    <row r="6" spans="1:14" ht="12.75">
      <c r="A6" s="11" t="s">
        <v>1</v>
      </c>
      <c r="B6" s="11" t="s">
        <v>16</v>
      </c>
      <c r="C6" s="11" t="s">
        <v>2</v>
      </c>
      <c r="D6" s="11" t="s">
        <v>3</v>
      </c>
      <c r="E6" s="11" t="s">
        <v>3</v>
      </c>
      <c r="F6" s="11" t="s">
        <v>5</v>
      </c>
      <c r="G6" s="67"/>
      <c r="H6" s="67"/>
      <c r="I6" s="67"/>
      <c r="J6" s="67"/>
      <c r="K6" s="67"/>
      <c r="L6" s="67"/>
      <c r="M6" s="67"/>
      <c r="N6" s="67"/>
    </row>
    <row r="7" spans="1:14" ht="13.5" thickBot="1">
      <c r="A7" s="12"/>
      <c r="B7" s="12"/>
      <c r="C7" s="12"/>
      <c r="D7" s="12"/>
      <c r="E7" s="12"/>
      <c r="F7" s="12"/>
      <c r="G7" s="67"/>
      <c r="H7" s="67"/>
      <c r="I7" s="67"/>
      <c r="J7" s="67"/>
      <c r="K7" s="67"/>
      <c r="L7" s="67"/>
      <c r="M7" s="67"/>
      <c r="N7" s="67"/>
    </row>
    <row r="8" spans="1:14" ht="12.75">
      <c r="A8" s="14">
        <v>222003</v>
      </c>
      <c r="B8" s="17">
        <v>45</v>
      </c>
      <c r="C8" s="20" t="s">
        <v>10</v>
      </c>
      <c r="D8" s="20"/>
      <c r="E8" s="26">
        <v>5146185.92</v>
      </c>
      <c r="F8" s="75">
        <f>SUM(D8+E8)</f>
        <v>5146185.92</v>
      </c>
      <c r="G8" s="67"/>
      <c r="H8" s="67"/>
      <c r="I8" s="67"/>
      <c r="J8" s="67"/>
      <c r="K8" s="67"/>
      <c r="L8" s="67"/>
      <c r="M8" s="67"/>
      <c r="N8" s="67"/>
    </row>
    <row r="9" spans="1:14" s="10" customFormat="1" ht="12.75">
      <c r="A9" s="13">
        <v>222</v>
      </c>
      <c r="B9" s="16">
        <v>45</v>
      </c>
      <c r="C9" s="19" t="s">
        <v>28</v>
      </c>
      <c r="D9" s="19"/>
      <c r="E9" s="24">
        <v>5146185.92</v>
      </c>
      <c r="F9" s="24">
        <f aca="true" t="shared" si="0" ref="F9:F34">SUM(D9+E9)</f>
        <v>5146185.92</v>
      </c>
      <c r="G9" s="68"/>
      <c r="H9" s="68"/>
      <c r="I9" s="68"/>
      <c r="J9" s="68"/>
      <c r="K9" s="68"/>
      <c r="L9" s="68"/>
      <c r="M9" s="68"/>
      <c r="N9" s="68"/>
    </row>
    <row r="10" spans="1:14" s="45" customFormat="1" ht="12.75">
      <c r="A10" s="41">
        <v>220</v>
      </c>
      <c r="B10" s="42">
        <v>45</v>
      </c>
      <c r="C10" s="43" t="s">
        <v>29</v>
      </c>
      <c r="D10" s="43"/>
      <c r="E10" s="44">
        <v>5146185.92</v>
      </c>
      <c r="F10" s="44">
        <f t="shared" si="0"/>
        <v>5146185.92</v>
      </c>
      <c r="G10" s="67"/>
      <c r="H10" s="67"/>
      <c r="I10" s="67"/>
      <c r="J10" s="67"/>
      <c r="K10" s="67"/>
      <c r="L10" s="67"/>
      <c r="M10" s="67"/>
      <c r="N10" s="67"/>
    </row>
    <row r="11" spans="1:14" ht="12.75">
      <c r="A11" s="13">
        <v>241</v>
      </c>
      <c r="B11" s="16">
        <v>45</v>
      </c>
      <c r="C11" s="19" t="s">
        <v>30</v>
      </c>
      <c r="D11" s="19"/>
      <c r="E11" s="24">
        <v>643738562.9</v>
      </c>
      <c r="F11" s="24">
        <f t="shared" si="0"/>
        <v>643738562.9</v>
      </c>
      <c r="G11" s="67"/>
      <c r="H11" s="67"/>
      <c r="I11" s="67"/>
      <c r="J11" s="67"/>
      <c r="K11" s="67"/>
      <c r="L11" s="67"/>
      <c r="M11" s="67"/>
      <c r="N11" s="67"/>
    </row>
    <row r="12" spans="1:14" s="10" customFormat="1" ht="12.75">
      <c r="A12" s="13">
        <v>243</v>
      </c>
      <c r="B12" s="16">
        <v>45</v>
      </c>
      <c r="C12" s="19" t="s">
        <v>31</v>
      </c>
      <c r="D12" s="19"/>
      <c r="E12" s="24">
        <v>27751933.6</v>
      </c>
      <c r="F12" s="24">
        <f t="shared" si="0"/>
        <v>27751933.6</v>
      </c>
      <c r="G12" s="68"/>
      <c r="H12" s="68"/>
      <c r="I12" s="68"/>
      <c r="J12" s="68"/>
      <c r="K12" s="68"/>
      <c r="L12" s="68"/>
      <c r="M12" s="68"/>
      <c r="N12" s="68"/>
    </row>
    <row r="13" spans="1:14" s="45" customFormat="1" ht="12.75">
      <c r="A13" s="41">
        <v>240</v>
      </c>
      <c r="B13" s="42">
        <v>45</v>
      </c>
      <c r="C13" s="43" t="s">
        <v>34</v>
      </c>
      <c r="D13" s="43"/>
      <c r="E13" s="44">
        <v>671490496.5</v>
      </c>
      <c r="F13" s="44">
        <f t="shared" si="0"/>
        <v>671490496.5</v>
      </c>
      <c r="G13" s="67"/>
      <c r="H13" s="67"/>
      <c r="I13" s="67"/>
      <c r="J13" s="67"/>
      <c r="K13" s="67"/>
      <c r="L13" s="67"/>
      <c r="M13" s="67"/>
      <c r="N13" s="67"/>
    </row>
    <row r="14" spans="1:14" ht="12.75">
      <c r="A14" s="14">
        <v>292012</v>
      </c>
      <c r="B14" s="17">
        <v>45</v>
      </c>
      <c r="C14" s="20" t="s">
        <v>35</v>
      </c>
      <c r="D14" s="20"/>
      <c r="E14" s="26">
        <v>1385</v>
      </c>
      <c r="F14" s="26">
        <f t="shared" si="0"/>
        <v>1385</v>
      </c>
      <c r="G14" s="67"/>
      <c r="H14" s="67"/>
      <c r="I14" s="67"/>
      <c r="J14" s="67"/>
      <c r="K14" s="67"/>
      <c r="L14" s="67"/>
      <c r="M14" s="67"/>
      <c r="N14" s="67"/>
    </row>
    <row r="15" spans="1:14" ht="12.75">
      <c r="A15" s="14">
        <v>292017</v>
      </c>
      <c r="B15" s="17">
        <v>45</v>
      </c>
      <c r="C15" s="20" t="s">
        <v>36</v>
      </c>
      <c r="D15" s="20"/>
      <c r="E15" s="26">
        <v>3714268.25</v>
      </c>
      <c r="F15" s="26">
        <f t="shared" si="0"/>
        <v>3714268.25</v>
      </c>
      <c r="G15" s="67"/>
      <c r="H15" s="67"/>
      <c r="I15" s="67"/>
      <c r="J15" s="67"/>
      <c r="K15" s="67"/>
      <c r="L15" s="67"/>
      <c r="M15" s="67"/>
      <c r="N15" s="67"/>
    </row>
    <row r="16" spans="1:14" ht="12.75">
      <c r="A16" s="14">
        <v>292017</v>
      </c>
      <c r="B16" s="17">
        <v>45</v>
      </c>
      <c r="C16" s="20" t="s">
        <v>37</v>
      </c>
      <c r="D16" s="20"/>
      <c r="E16" s="26">
        <v>11601678.4</v>
      </c>
      <c r="F16" s="26">
        <f t="shared" si="0"/>
        <v>11601678.4</v>
      </c>
      <c r="G16" s="67"/>
      <c r="H16" s="67"/>
      <c r="I16" s="67"/>
      <c r="J16" s="67"/>
      <c r="K16" s="67"/>
      <c r="L16" s="67"/>
      <c r="M16" s="67"/>
      <c r="N16" s="67"/>
    </row>
    <row r="17" spans="1:14" s="10" customFormat="1" ht="12.75">
      <c r="A17" s="14">
        <v>292027</v>
      </c>
      <c r="B17" s="17">
        <v>45</v>
      </c>
      <c r="C17" s="20" t="s">
        <v>38</v>
      </c>
      <c r="D17" s="20"/>
      <c r="E17" s="26">
        <v>781</v>
      </c>
      <c r="F17" s="26">
        <f t="shared" si="0"/>
        <v>781</v>
      </c>
      <c r="G17" s="68"/>
      <c r="H17" s="68"/>
      <c r="I17" s="68"/>
      <c r="J17" s="68"/>
      <c r="K17" s="68"/>
      <c r="L17" s="68"/>
      <c r="M17" s="68"/>
      <c r="N17" s="68"/>
    </row>
    <row r="18" spans="1:14" s="6" customFormat="1" ht="12.75">
      <c r="A18" s="13">
        <v>292</v>
      </c>
      <c r="B18" s="16">
        <v>45</v>
      </c>
      <c r="C18" s="19" t="s">
        <v>39</v>
      </c>
      <c r="D18" s="19"/>
      <c r="E18" s="24">
        <v>15318112.65</v>
      </c>
      <c r="F18" s="24">
        <f t="shared" si="0"/>
        <v>15318112.65</v>
      </c>
      <c r="G18" s="69"/>
      <c r="H18" s="69"/>
      <c r="I18" s="69"/>
      <c r="J18" s="69"/>
      <c r="K18" s="69"/>
      <c r="L18" s="69"/>
      <c r="M18" s="69"/>
      <c r="N18" s="69"/>
    </row>
    <row r="19" spans="1:14" s="46" customFormat="1" ht="12.75">
      <c r="A19" s="41">
        <v>290</v>
      </c>
      <c r="B19" s="42">
        <v>45</v>
      </c>
      <c r="C19" s="43" t="s">
        <v>40</v>
      </c>
      <c r="D19" s="43"/>
      <c r="E19" s="44">
        <v>15318112.65</v>
      </c>
      <c r="F19" s="44">
        <f t="shared" si="0"/>
        <v>15318112.65</v>
      </c>
      <c r="G19" s="35"/>
      <c r="H19" s="35"/>
      <c r="I19" s="35"/>
      <c r="J19" s="35"/>
      <c r="K19" s="35"/>
      <c r="L19" s="35"/>
      <c r="M19" s="35"/>
      <c r="N19" s="35"/>
    </row>
    <row r="20" spans="1:14" s="51" customFormat="1" ht="13.5" thickBot="1">
      <c r="A20" s="47">
        <v>200</v>
      </c>
      <c r="B20" s="48">
        <v>45</v>
      </c>
      <c r="C20" s="49" t="s">
        <v>41</v>
      </c>
      <c r="D20" s="49"/>
      <c r="E20" s="50">
        <v>691954795.07</v>
      </c>
      <c r="F20" s="50">
        <f t="shared" si="0"/>
        <v>691954795.07</v>
      </c>
      <c r="G20" s="67"/>
      <c r="H20" s="67"/>
      <c r="I20" s="67"/>
      <c r="J20" s="67"/>
      <c r="K20" s="67"/>
      <c r="L20" s="67"/>
      <c r="M20" s="67"/>
      <c r="N20" s="67"/>
    </row>
    <row r="21" spans="1:14" ht="12.75">
      <c r="A21" s="14">
        <v>312001</v>
      </c>
      <c r="B21" s="17">
        <v>111</v>
      </c>
      <c r="C21" s="20" t="s">
        <v>42</v>
      </c>
      <c r="D21" s="23">
        <v>7000000</v>
      </c>
      <c r="E21" s="20"/>
      <c r="F21" s="26">
        <f t="shared" si="0"/>
        <v>7000000</v>
      </c>
      <c r="G21" s="67"/>
      <c r="H21" s="67"/>
      <c r="I21" s="67"/>
      <c r="J21" s="67"/>
      <c r="K21" s="67"/>
      <c r="L21" s="67"/>
      <c r="M21" s="67"/>
      <c r="N21" s="67"/>
    </row>
    <row r="22" spans="1:14" ht="12.75">
      <c r="A22" s="14">
        <v>312001</v>
      </c>
      <c r="B22" s="17">
        <v>111</v>
      </c>
      <c r="C22" s="20" t="s">
        <v>20</v>
      </c>
      <c r="D22" s="23">
        <v>17380000</v>
      </c>
      <c r="E22" s="20"/>
      <c r="F22" s="26">
        <f t="shared" si="0"/>
        <v>17380000</v>
      </c>
      <c r="G22" s="67"/>
      <c r="H22" s="67"/>
      <c r="I22" s="67"/>
      <c r="J22" s="67"/>
      <c r="K22" s="67"/>
      <c r="L22" s="67"/>
      <c r="M22" s="67"/>
      <c r="N22" s="67"/>
    </row>
    <row r="23" spans="1:14" ht="12.75">
      <c r="A23" s="14">
        <v>312001</v>
      </c>
      <c r="B23" s="17">
        <v>111</v>
      </c>
      <c r="C23" s="20" t="s">
        <v>21</v>
      </c>
      <c r="D23" s="23">
        <v>620000</v>
      </c>
      <c r="E23" s="20"/>
      <c r="F23" s="26">
        <f t="shared" si="0"/>
        <v>620000</v>
      </c>
      <c r="G23" s="67"/>
      <c r="H23" s="67"/>
      <c r="I23" s="67"/>
      <c r="J23" s="67"/>
      <c r="K23" s="67"/>
      <c r="L23" s="67"/>
      <c r="M23" s="67"/>
      <c r="N23" s="67"/>
    </row>
    <row r="24" spans="1:14" ht="12.75">
      <c r="A24" s="14">
        <v>312001</v>
      </c>
      <c r="B24" s="17">
        <v>111</v>
      </c>
      <c r="C24" s="20" t="s">
        <v>23</v>
      </c>
      <c r="D24" s="23">
        <v>6000000</v>
      </c>
      <c r="E24" s="20"/>
      <c r="F24" s="26">
        <f t="shared" si="0"/>
        <v>6000000</v>
      </c>
      <c r="G24" s="67"/>
      <c r="H24" s="67"/>
      <c r="I24" s="67"/>
      <c r="J24" s="67"/>
      <c r="K24" s="67"/>
      <c r="L24" s="67"/>
      <c r="M24" s="67"/>
      <c r="N24" s="67"/>
    </row>
    <row r="25" spans="1:14" ht="12.75">
      <c r="A25" s="14">
        <v>312001</v>
      </c>
      <c r="B25" s="17">
        <v>111</v>
      </c>
      <c r="C25" s="20" t="s">
        <v>24</v>
      </c>
      <c r="D25" s="23">
        <v>2783700000</v>
      </c>
      <c r="E25" s="20"/>
      <c r="F25" s="26">
        <f t="shared" si="0"/>
        <v>2783700000</v>
      </c>
      <c r="G25" s="67"/>
      <c r="H25" s="67"/>
      <c r="I25" s="67"/>
      <c r="J25" s="67"/>
      <c r="K25" s="67"/>
      <c r="L25" s="67"/>
      <c r="M25" s="67"/>
      <c r="N25" s="67"/>
    </row>
    <row r="26" spans="1:14" s="10" customFormat="1" ht="12.75">
      <c r="A26" s="14">
        <v>312001</v>
      </c>
      <c r="B26" s="17">
        <v>111</v>
      </c>
      <c r="C26" s="20" t="s">
        <v>43</v>
      </c>
      <c r="D26" s="23">
        <v>2814700000</v>
      </c>
      <c r="E26" s="20"/>
      <c r="F26" s="26">
        <f t="shared" si="0"/>
        <v>2814700000</v>
      </c>
      <c r="G26" s="68"/>
      <c r="H26" s="68"/>
      <c r="I26" s="68"/>
      <c r="J26" s="68"/>
      <c r="K26" s="68"/>
      <c r="L26" s="68"/>
      <c r="M26" s="68"/>
      <c r="N26" s="68"/>
    </row>
    <row r="27" spans="1:14" s="6" customFormat="1" ht="12.75">
      <c r="A27" s="13">
        <v>312</v>
      </c>
      <c r="B27" s="16">
        <v>111</v>
      </c>
      <c r="C27" s="19" t="s">
        <v>44</v>
      </c>
      <c r="D27" s="24">
        <v>2814700000</v>
      </c>
      <c r="E27" s="19"/>
      <c r="F27" s="24">
        <f t="shared" si="0"/>
        <v>2814700000</v>
      </c>
      <c r="G27" s="69"/>
      <c r="H27" s="69"/>
      <c r="I27" s="69"/>
      <c r="J27" s="69"/>
      <c r="K27" s="69"/>
      <c r="L27" s="69"/>
      <c r="M27" s="69"/>
      <c r="N27" s="69"/>
    </row>
    <row r="28" spans="1:14" s="46" customFormat="1" ht="12.75">
      <c r="A28" s="41">
        <v>310</v>
      </c>
      <c r="B28" s="42">
        <v>111</v>
      </c>
      <c r="C28" s="43" t="s">
        <v>11</v>
      </c>
      <c r="D28" s="44">
        <v>2814700000</v>
      </c>
      <c r="E28" s="43"/>
      <c r="F28" s="44">
        <f t="shared" si="0"/>
        <v>2814700000</v>
      </c>
      <c r="G28" s="35"/>
      <c r="H28" s="70"/>
      <c r="I28" s="35"/>
      <c r="J28" s="35"/>
      <c r="K28" s="35"/>
      <c r="L28" s="35"/>
      <c r="M28" s="35"/>
      <c r="N28" s="35"/>
    </row>
    <row r="29" spans="1:14" s="51" customFormat="1" ht="13.5" thickBot="1">
      <c r="A29" s="47">
        <v>300</v>
      </c>
      <c r="B29" s="48">
        <v>111</v>
      </c>
      <c r="C29" s="49" t="s">
        <v>45</v>
      </c>
      <c r="D29" s="50">
        <v>2814700000</v>
      </c>
      <c r="E29" s="49"/>
      <c r="F29" s="50">
        <f t="shared" si="0"/>
        <v>2814700000</v>
      </c>
      <c r="G29" s="67"/>
      <c r="H29" s="71"/>
      <c r="I29" s="67"/>
      <c r="J29" s="67"/>
      <c r="K29" s="67"/>
      <c r="L29" s="67"/>
      <c r="M29" s="67"/>
      <c r="N29" s="67"/>
    </row>
    <row r="30" spans="1:14" ht="12.75">
      <c r="A30" s="14">
        <v>411003</v>
      </c>
      <c r="B30" s="17">
        <v>45</v>
      </c>
      <c r="C30" s="20" t="s">
        <v>6</v>
      </c>
      <c r="D30" s="26"/>
      <c r="E30" s="26">
        <v>167345838.57</v>
      </c>
      <c r="F30" s="26">
        <f t="shared" si="0"/>
        <v>167345838.57</v>
      </c>
      <c r="G30" s="67"/>
      <c r="H30" s="71"/>
      <c r="I30" s="67"/>
      <c r="J30" s="67"/>
      <c r="K30" s="67"/>
      <c r="L30" s="67"/>
      <c r="M30" s="67"/>
      <c r="N30" s="67"/>
    </row>
    <row r="31" spans="1:14" ht="12.75">
      <c r="A31" s="14">
        <v>411005</v>
      </c>
      <c r="B31" s="17">
        <v>45</v>
      </c>
      <c r="C31" s="20" t="s">
        <v>7</v>
      </c>
      <c r="D31" s="26"/>
      <c r="E31" s="26">
        <v>549388426.07</v>
      </c>
      <c r="F31" s="26">
        <f t="shared" si="0"/>
        <v>549388426.07</v>
      </c>
      <c r="G31" s="67"/>
      <c r="H31" s="71"/>
      <c r="I31" s="67"/>
      <c r="J31" s="67"/>
      <c r="K31" s="67"/>
      <c r="L31" s="67"/>
      <c r="M31" s="67"/>
      <c r="N31" s="67"/>
    </row>
    <row r="32" spans="1:14" s="10" customFormat="1" ht="12.75">
      <c r="A32" s="14">
        <v>411007</v>
      </c>
      <c r="B32" s="17">
        <v>45</v>
      </c>
      <c r="C32" s="20" t="s">
        <v>8</v>
      </c>
      <c r="D32" s="26"/>
      <c r="E32" s="26">
        <v>49902139.48</v>
      </c>
      <c r="F32" s="26">
        <f t="shared" si="0"/>
        <v>49902139.48</v>
      </c>
      <c r="G32" s="68"/>
      <c r="H32" s="72"/>
      <c r="I32" s="68"/>
      <c r="J32" s="68"/>
      <c r="K32" s="68"/>
      <c r="L32" s="68"/>
      <c r="M32" s="68"/>
      <c r="N32" s="68"/>
    </row>
    <row r="33" spans="1:14" s="4" customFormat="1" ht="12.75">
      <c r="A33" s="13">
        <v>411</v>
      </c>
      <c r="B33" s="16">
        <v>45</v>
      </c>
      <c r="C33" s="19" t="s">
        <v>46</v>
      </c>
      <c r="D33" s="24"/>
      <c r="E33" s="24">
        <f>SUM(E30:E32)</f>
        <v>766636404.1200001</v>
      </c>
      <c r="F33" s="24">
        <f>SUM(D33+E33)</f>
        <v>766636404.1200001</v>
      </c>
      <c r="G33" s="35"/>
      <c r="H33" s="70"/>
      <c r="I33" s="35"/>
      <c r="J33" s="35"/>
      <c r="K33" s="35"/>
      <c r="L33" s="35"/>
      <c r="M33" s="35"/>
      <c r="N33" s="35"/>
    </row>
    <row r="34" spans="1:14" s="10" customFormat="1" ht="13.5" thickBot="1">
      <c r="A34" s="54">
        <v>410</v>
      </c>
      <c r="B34" s="55">
        <v>45</v>
      </c>
      <c r="C34" s="56" t="s">
        <v>12</v>
      </c>
      <c r="D34" s="56"/>
      <c r="E34" s="57">
        <v>766634404.12</v>
      </c>
      <c r="F34" s="57">
        <f t="shared" si="0"/>
        <v>766634404.12</v>
      </c>
      <c r="G34" s="68"/>
      <c r="H34" s="73"/>
      <c r="I34" s="68"/>
      <c r="J34" s="68"/>
      <c r="K34" s="68"/>
      <c r="L34" s="68"/>
      <c r="M34" s="68"/>
      <c r="N34" s="68"/>
    </row>
    <row r="35" spans="7:14" ht="12.75">
      <c r="G35" s="67"/>
      <c r="H35" s="67"/>
      <c r="I35" s="67"/>
      <c r="J35" s="67"/>
      <c r="K35" s="67"/>
      <c r="L35" s="67"/>
      <c r="M35" s="67"/>
      <c r="N35" s="67"/>
    </row>
    <row r="36" spans="7:14" ht="13.5" thickBot="1">
      <c r="G36" s="67"/>
      <c r="H36" s="74"/>
      <c r="I36" s="67"/>
      <c r="J36" s="67"/>
      <c r="K36" s="67"/>
      <c r="L36" s="67"/>
      <c r="M36" s="67"/>
      <c r="N36" s="67"/>
    </row>
    <row r="37" spans="1:14" ht="12.75">
      <c r="A37" s="18"/>
      <c r="B37" s="18"/>
      <c r="C37" s="18"/>
      <c r="D37" s="18"/>
      <c r="E37" s="18"/>
      <c r="F37" s="18"/>
      <c r="G37" s="67"/>
      <c r="H37" s="67"/>
      <c r="I37" s="67"/>
      <c r="J37" s="67"/>
      <c r="K37" s="67"/>
      <c r="L37" s="67"/>
      <c r="M37" s="67"/>
      <c r="N37" s="67"/>
    </row>
    <row r="38" spans="1:14" s="4" customFormat="1" ht="12.75">
      <c r="A38" s="11" t="s">
        <v>0</v>
      </c>
      <c r="B38" s="11" t="s">
        <v>15</v>
      </c>
      <c r="C38" s="11" t="s">
        <v>18</v>
      </c>
      <c r="D38" s="11" t="s">
        <v>32</v>
      </c>
      <c r="E38" s="11" t="s">
        <v>4</v>
      </c>
      <c r="F38" s="11" t="s">
        <v>33</v>
      </c>
      <c r="G38" s="35"/>
      <c r="H38" s="35"/>
      <c r="I38" s="35"/>
      <c r="J38" s="35"/>
      <c r="K38" s="35"/>
      <c r="L38" s="35"/>
      <c r="M38" s="35"/>
      <c r="N38" s="35"/>
    </row>
    <row r="39" spans="1:14" s="4" customFormat="1" ht="12.75">
      <c r="A39" s="11" t="s">
        <v>1</v>
      </c>
      <c r="B39" s="11" t="s">
        <v>16</v>
      </c>
      <c r="C39" s="11" t="s">
        <v>2</v>
      </c>
      <c r="D39" s="11" t="s">
        <v>3</v>
      </c>
      <c r="E39" s="11" t="s">
        <v>3</v>
      </c>
      <c r="F39" s="11" t="s">
        <v>5</v>
      </c>
      <c r="G39" s="35"/>
      <c r="H39" s="35"/>
      <c r="I39" s="35"/>
      <c r="J39" s="35"/>
      <c r="K39" s="35"/>
      <c r="L39" s="35"/>
      <c r="M39" s="35"/>
      <c r="N39" s="35"/>
    </row>
    <row r="40" spans="1:14" ht="13.5" thickBot="1">
      <c r="A40" s="12"/>
      <c r="B40" s="12"/>
      <c r="C40" s="12"/>
      <c r="D40" s="12"/>
      <c r="E40" s="12"/>
      <c r="F40" s="12"/>
      <c r="G40" s="67"/>
      <c r="H40" s="67"/>
      <c r="I40" s="67"/>
      <c r="J40" s="67"/>
      <c r="K40" s="67"/>
      <c r="L40" s="67"/>
      <c r="M40" s="67"/>
      <c r="N40" s="67"/>
    </row>
    <row r="41" spans="1:14" s="10" customFormat="1" ht="12.75">
      <c r="A41" s="28">
        <v>453</v>
      </c>
      <c r="B41" s="9">
        <v>45</v>
      </c>
      <c r="C41" s="29" t="s">
        <v>47</v>
      </c>
      <c r="D41" s="29"/>
      <c r="E41" s="30">
        <v>377434805.64</v>
      </c>
      <c r="F41" s="30">
        <f>SUM(D41+E41)</f>
        <v>377434805.64</v>
      </c>
      <c r="G41" s="68"/>
      <c r="H41" s="68"/>
      <c r="I41" s="68"/>
      <c r="J41" s="68"/>
      <c r="K41" s="68"/>
      <c r="L41" s="68"/>
      <c r="M41" s="68"/>
      <c r="N41" s="68"/>
    </row>
    <row r="42" spans="1:14" s="10" customFormat="1" ht="12.75">
      <c r="A42" s="13">
        <v>453</v>
      </c>
      <c r="B42" s="9">
        <v>45</v>
      </c>
      <c r="C42" s="19" t="s">
        <v>48</v>
      </c>
      <c r="D42" s="19"/>
      <c r="E42" s="24">
        <v>17368376.69</v>
      </c>
      <c r="F42" s="24">
        <f>SUM(D42+E42)</f>
        <v>17368376.69</v>
      </c>
      <c r="G42" s="68"/>
      <c r="H42" s="68"/>
      <c r="I42" s="68"/>
      <c r="J42" s="68"/>
      <c r="K42" s="68"/>
      <c r="L42" s="68"/>
      <c r="M42" s="68"/>
      <c r="N42" s="68"/>
    </row>
    <row r="43" spans="1:14" s="53" customFormat="1" ht="12.75">
      <c r="A43" s="41">
        <v>450</v>
      </c>
      <c r="B43" s="52">
        <v>45</v>
      </c>
      <c r="C43" s="43" t="s">
        <v>13</v>
      </c>
      <c r="D43" s="43"/>
      <c r="E43" s="44">
        <v>394803182.33</v>
      </c>
      <c r="F43" s="44">
        <f>SUM(D43+E43)</f>
        <v>394803182.33</v>
      </c>
      <c r="G43" s="69"/>
      <c r="H43" s="69"/>
      <c r="I43" s="69"/>
      <c r="J43" s="69"/>
      <c r="K43" s="69"/>
      <c r="L43" s="69"/>
      <c r="M43" s="69"/>
      <c r="N43" s="69"/>
    </row>
    <row r="44" spans="1:14" s="4" customFormat="1" ht="13.5" thickBot="1">
      <c r="A44" s="15">
        <v>400</v>
      </c>
      <c r="B44" s="7">
        <v>45</v>
      </c>
      <c r="C44" s="21" t="s">
        <v>49</v>
      </c>
      <c r="D44" s="22"/>
      <c r="E44" s="27">
        <v>1161437586.45</v>
      </c>
      <c r="F44" s="27">
        <f>SUM(D44+E44)</f>
        <v>1161437586.45</v>
      </c>
      <c r="G44" s="35"/>
      <c r="H44" s="35"/>
      <c r="I44" s="35"/>
      <c r="J44" s="35"/>
      <c r="K44" s="35"/>
      <c r="L44" s="35"/>
      <c r="M44" s="35"/>
      <c r="N44" s="35"/>
    </row>
    <row r="45" spans="1:14" ht="12.75">
      <c r="A45" s="31"/>
      <c r="B45" s="32"/>
      <c r="C45" s="33"/>
      <c r="D45" s="18"/>
      <c r="E45" s="18"/>
      <c r="F45" s="18"/>
      <c r="G45" s="67"/>
      <c r="H45" s="67"/>
      <c r="I45" s="67"/>
      <c r="J45" s="67"/>
      <c r="K45" s="67"/>
      <c r="L45" s="67"/>
      <c r="M45" s="67"/>
      <c r="N45" s="67"/>
    </row>
    <row r="46" spans="1:14" s="4" customFormat="1" ht="12.75">
      <c r="A46" s="34" t="s">
        <v>9</v>
      </c>
      <c r="B46" s="35"/>
      <c r="C46" s="36"/>
      <c r="D46" s="25">
        <v>2814700000</v>
      </c>
      <c r="E46" s="25">
        <v>1853392381.52</v>
      </c>
      <c r="F46" s="25">
        <f>SUM(D46+E46)</f>
        <v>4668092381.52</v>
      </c>
      <c r="G46" s="35"/>
      <c r="H46" s="35"/>
      <c r="I46" s="35"/>
      <c r="J46" s="35"/>
      <c r="K46" s="35"/>
      <c r="L46" s="35"/>
      <c r="M46" s="35"/>
      <c r="N46" s="35"/>
    </row>
    <row r="47" spans="1:14" ht="13.5" thickBot="1">
      <c r="A47" s="37"/>
      <c r="B47" s="38"/>
      <c r="C47" s="39"/>
      <c r="D47" s="40"/>
      <c r="E47" s="40"/>
      <c r="F47" s="40"/>
      <c r="G47" s="67"/>
      <c r="H47" s="67"/>
      <c r="I47" s="67"/>
      <c r="J47" s="67"/>
      <c r="K47" s="67"/>
      <c r="L47" s="67"/>
      <c r="M47" s="67"/>
      <c r="N47" s="6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C55">
      <selection activeCell="A68" sqref="A68:G70"/>
    </sheetView>
  </sheetViews>
  <sheetFormatPr defaultColWidth="9.00390625" defaultRowHeight="12.75"/>
  <cols>
    <col min="1" max="2" width="12.25390625" style="0" customWidth="1"/>
    <col min="3" max="3" width="8.00390625" style="0" customWidth="1"/>
    <col min="4" max="4" width="38.625" style="0" customWidth="1"/>
    <col min="5" max="5" width="17.625" style="0" customWidth="1"/>
    <col min="6" max="6" width="16.875" style="0" customWidth="1"/>
    <col min="7" max="7" width="18.375" style="0" customWidth="1"/>
  </cols>
  <sheetData>
    <row r="1" spans="1:8" ht="15.75">
      <c r="A1" s="2" t="s">
        <v>51</v>
      </c>
      <c r="H1" s="1"/>
    </row>
    <row r="2" ht="12.75">
      <c r="H2" s="1"/>
    </row>
    <row r="3" ht="13.5" thickBot="1">
      <c r="H3" s="1"/>
    </row>
    <row r="4" spans="1:13" ht="12.75">
      <c r="A4" s="76"/>
      <c r="B4" s="18"/>
      <c r="C4" s="18"/>
      <c r="D4" s="18"/>
      <c r="E4" s="18"/>
      <c r="F4" s="31"/>
      <c r="G4" s="18"/>
      <c r="H4" s="67"/>
      <c r="I4" s="67"/>
      <c r="J4" s="67"/>
      <c r="K4" s="67"/>
      <c r="L4" s="67"/>
      <c r="M4" s="67"/>
    </row>
    <row r="5" spans="1:13" ht="12.75">
      <c r="A5" s="11" t="s">
        <v>52</v>
      </c>
      <c r="B5" s="11" t="s">
        <v>0</v>
      </c>
      <c r="C5" s="11" t="s">
        <v>15</v>
      </c>
      <c r="D5" s="11" t="s">
        <v>18</v>
      </c>
      <c r="E5" s="11" t="s">
        <v>32</v>
      </c>
      <c r="F5" s="58" t="s">
        <v>4</v>
      </c>
      <c r="G5" s="11" t="s">
        <v>33</v>
      </c>
      <c r="H5" s="67"/>
      <c r="I5" s="67"/>
      <c r="J5" s="67"/>
      <c r="K5" s="67"/>
      <c r="L5" s="67"/>
      <c r="M5" s="67"/>
    </row>
    <row r="6" spans="1:13" ht="12.75">
      <c r="A6" s="11" t="s">
        <v>53</v>
      </c>
      <c r="B6" s="11" t="s">
        <v>1</v>
      </c>
      <c r="C6" s="11" t="s">
        <v>16</v>
      </c>
      <c r="D6" s="11" t="s">
        <v>2</v>
      </c>
      <c r="E6" s="11" t="s">
        <v>3</v>
      </c>
      <c r="F6" s="58" t="s">
        <v>3</v>
      </c>
      <c r="G6" s="11" t="s">
        <v>5</v>
      </c>
      <c r="H6" s="67"/>
      <c r="I6" s="67"/>
      <c r="J6" s="67"/>
      <c r="K6" s="67"/>
      <c r="L6" s="67"/>
      <c r="M6" s="67"/>
    </row>
    <row r="7" spans="1:13" ht="13.5" thickBot="1">
      <c r="A7" s="12"/>
      <c r="B7" s="12"/>
      <c r="C7" s="12"/>
      <c r="D7" s="12"/>
      <c r="E7" s="12"/>
      <c r="F7" s="59"/>
      <c r="G7" s="12"/>
      <c r="H7" s="67"/>
      <c r="I7" s="67"/>
      <c r="J7" s="67"/>
      <c r="K7" s="67"/>
      <c r="L7" s="67"/>
      <c r="M7" s="67"/>
    </row>
    <row r="8" spans="1:13" ht="12.75">
      <c r="A8" s="80" t="s">
        <v>56</v>
      </c>
      <c r="B8" s="83">
        <v>637012</v>
      </c>
      <c r="C8" s="81">
        <v>111</v>
      </c>
      <c r="D8" s="18" t="s">
        <v>98</v>
      </c>
      <c r="E8" s="82">
        <v>6998888</v>
      </c>
      <c r="F8" s="31"/>
      <c r="G8" s="75">
        <f aca="true" t="shared" si="0" ref="G8:G30">SUM(E8:F8)</f>
        <v>6998888</v>
      </c>
      <c r="H8" s="67"/>
      <c r="I8" s="67"/>
      <c r="J8" s="67"/>
      <c r="K8" s="67"/>
      <c r="L8" s="67"/>
      <c r="M8" s="67"/>
    </row>
    <row r="9" spans="1:13" s="10" customFormat="1" ht="12.75">
      <c r="A9" s="84" t="s">
        <v>56</v>
      </c>
      <c r="B9" s="13">
        <v>637</v>
      </c>
      <c r="C9" s="72">
        <v>111</v>
      </c>
      <c r="D9" s="19" t="s">
        <v>57</v>
      </c>
      <c r="E9" s="73">
        <f>SUM(E8)</f>
        <v>6998888</v>
      </c>
      <c r="F9" s="107"/>
      <c r="G9" s="24">
        <f t="shared" si="0"/>
        <v>6998888</v>
      </c>
      <c r="H9" s="68"/>
      <c r="I9" s="68"/>
      <c r="J9" s="68"/>
      <c r="K9" s="68"/>
      <c r="L9" s="68"/>
      <c r="M9" s="68"/>
    </row>
    <row r="10" spans="1:13" s="53" customFormat="1" ht="12.75">
      <c r="A10" s="92" t="s">
        <v>56</v>
      </c>
      <c r="B10" s="41">
        <v>630</v>
      </c>
      <c r="C10" s="52">
        <v>111</v>
      </c>
      <c r="D10" s="43" t="s">
        <v>58</v>
      </c>
      <c r="E10" s="93">
        <f>SUM(E9)</f>
        <v>6998888</v>
      </c>
      <c r="F10" s="108"/>
      <c r="G10" s="44">
        <f t="shared" si="0"/>
        <v>6998888</v>
      </c>
      <c r="H10" s="69"/>
      <c r="I10" s="69"/>
      <c r="J10" s="69"/>
      <c r="K10" s="69"/>
      <c r="L10" s="69"/>
      <c r="M10" s="69"/>
    </row>
    <row r="11" spans="1:13" s="97" customFormat="1" ht="13.5" thickBot="1">
      <c r="A11" s="94" t="s">
        <v>56</v>
      </c>
      <c r="B11" s="47">
        <v>600</v>
      </c>
      <c r="C11" s="95">
        <v>111</v>
      </c>
      <c r="D11" s="49" t="s">
        <v>59</v>
      </c>
      <c r="E11" s="96">
        <f>SUM(E10)</f>
        <v>6998888</v>
      </c>
      <c r="F11" s="109"/>
      <c r="G11" s="50">
        <f t="shared" si="0"/>
        <v>6998888</v>
      </c>
      <c r="H11" s="35"/>
      <c r="I11" s="35"/>
      <c r="J11" s="35"/>
      <c r="K11" s="35"/>
      <c r="L11" s="35"/>
      <c r="M11" s="35"/>
    </row>
    <row r="12" spans="1:13" s="10" customFormat="1" ht="12.75">
      <c r="A12" s="84" t="s">
        <v>54</v>
      </c>
      <c r="B12" s="13">
        <v>611</v>
      </c>
      <c r="C12" s="72">
        <v>111</v>
      </c>
      <c r="D12" s="19" t="s">
        <v>60</v>
      </c>
      <c r="E12" s="73">
        <v>5107099</v>
      </c>
      <c r="F12" s="107"/>
      <c r="G12" s="24">
        <f t="shared" si="0"/>
        <v>5107099</v>
      </c>
      <c r="H12" s="68"/>
      <c r="I12" s="68"/>
      <c r="J12" s="68"/>
      <c r="K12" s="68"/>
      <c r="L12" s="68"/>
      <c r="M12" s="68"/>
    </row>
    <row r="13" spans="1:13" s="10" customFormat="1" ht="12.75">
      <c r="A13" s="84" t="s">
        <v>54</v>
      </c>
      <c r="B13" s="13">
        <v>612</v>
      </c>
      <c r="C13" s="72">
        <v>111</v>
      </c>
      <c r="D13" s="19" t="s">
        <v>61</v>
      </c>
      <c r="E13" s="73">
        <v>2018858</v>
      </c>
      <c r="F13" s="107"/>
      <c r="G13" s="24">
        <f t="shared" si="0"/>
        <v>2018858</v>
      </c>
      <c r="H13" s="68"/>
      <c r="I13" s="68"/>
      <c r="J13" s="68"/>
      <c r="K13" s="68"/>
      <c r="L13" s="68"/>
      <c r="M13" s="68"/>
    </row>
    <row r="14" spans="1:13" s="10" customFormat="1" ht="12.75">
      <c r="A14" s="84" t="s">
        <v>54</v>
      </c>
      <c r="B14" s="13">
        <v>614</v>
      </c>
      <c r="C14" s="72">
        <v>111</v>
      </c>
      <c r="D14" s="19" t="s">
        <v>62</v>
      </c>
      <c r="E14" s="73">
        <v>1347000</v>
      </c>
      <c r="F14" s="107"/>
      <c r="G14" s="24">
        <f t="shared" si="0"/>
        <v>1347000</v>
      </c>
      <c r="H14" s="68"/>
      <c r="I14" s="68"/>
      <c r="J14" s="68"/>
      <c r="K14" s="68"/>
      <c r="L14" s="68"/>
      <c r="M14" s="68"/>
    </row>
    <row r="15" spans="1:13" s="10" customFormat="1" ht="12.75">
      <c r="A15" s="84" t="s">
        <v>54</v>
      </c>
      <c r="B15" s="13">
        <v>610</v>
      </c>
      <c r="C15" s="72">
        <v>111</v>
      </c>
      <c r="D15" s="19" t="s">
        <v>63</v>
      </c>
      <c r="E15" s="73">
        <v>8472957</v>
      </c>
      <c r="F15" s="107"/>
      <c r="G15" s="24">
        <f t="shared" si="0"/>
        <v>8472957</v>
      </c>
      <c r="H15" s="68"/>
      <c r="I15" s="68"/>
      <c r="J15" s="68"/>
      <c r="K15" s="68"/>
      <c r="L15" s="68"/>
      <c r="M15" s="68"/>
    </row>
    <row r="16" spans="1:13" s="10" customFormat="1" ht="12.75">
      <c r="A16" s="84" t="s">
        <v>54</v>
      </c>
      <c r="B16" s="13">
        <v>621</v>
      </c>
      <c r="C16" s="72">
        <v>111</v>
      </c>
      <c r="D16" s="19" t="s">
        <v>64</v>
      </c>
      <c r="E16" s="73">
        <v>377872</v>
      </c>
      <c r="F16" s="107"/>
      <c r="G16" s="24">
        <f t="shared" si="0"/>
        <v>377872</v>
      </c>
      <c r="H16" s="68"/>
      <c r="I16" s="68"/>
      <c r="J16" s="68"/>
      <c r="K16" s="68"/>
      <c r="L16" s="68"/>
      <c r="M16" s="68"/>
    </row>
    <row r="17" spans="1:13" s="10" customFormat="1" ht="12.75">
      <c r="A17" s="84" t="s">
        <v>54</v>
      </c>
      <c r="B17" s="13">
        <v>622</v>
      </c>
      <c r="C17" s="72">
        <v>111</v>
      </c>
      <c r="D17" s="19" t="s">
        <v>65</v>
      </c>
      <c r="E17" s="73">
        <v>299941</v>
      </c>
      <c r="F17" s="107"/>
      <c r="G17" s="24">
        <f t="shared" si="0"/>
        <v>299941</v>
      </c>
      <c r="H17" s="68"/>
      <c r="I17" s="68"/>
      <c r="J17" s="68"/>
      <c r="K17" s="68"/>
      <c r="L17" s="68"/>
      <c r="M17" s="68"/>
    </row>
    <row r="18" spans="1:13" s="10" customFormat="1" ht="12.75">
      <c r="A18" s="84" t="s">
        <v>54</v>
      </c>
      <c r="B18" s="13">
        <v>623</v>
      </c>
      <c r="C18" s="72">
        <v>111</v>
      </c>
      <c r="D18" s="19" t="s">
        <v>66</v>
      </c>
      <c r="E18" s="73">
        <v>141476</v>
      </c>
      <c r="F18" s="107"/>
      <c r="G18" s="24">
        <f t="shared" si="0"/>
        <v>141476</v>
      </c>
      <c r="H18" s="68"/>
      <c r="I18" s="68"/>
      <c r="J18" s="68"/>
      <c r="K18" s="68"/>
      <c r="L18" s="68"/>
      <c r="M18" s="68"/>
    </row>
    <row r="19" spans="1:13" s="10" customFormat="1" ht="12.75">
      <c r="A19" s="84" t="s">
        <v>54</v>
      </c>
      <c r="B19" s="13">
        <v>625</v>
      </c>
      <c r="C19" s="72">
        <v>111</v>
      </c>
      <c r="D19" s="19" t="s">
        <v>67</v>
      </c>
      <c r="E19" s="73">
        <v>1942408</v>
      </c>
      <c r="F19" s="107"/>
      <c r="G19" s="24">
        <f t="shared" si="0"/>
        <v>1942408</v>
      </c>
      <c r="H19" s="68"/>
      <c r="I19" s="68"/>
      <c r="J19" s="68"/>
      <c r="K19" s="68"/>
      <c r="L19" s="68"/>
      <c r="M19" s="68"/>
    </row>
    <row r="20" spans="1:13" s="10" customFormat="1" ht="12.75">
      <c r="A20" s="84" t="s">
        <v>54</v>
      </c>
      <c r="B20" s="13">
        <v>627</v>
      </c>
      <c r="C20" s="72">
        <v>111</v>
      </c>
      <c r="D20" s="19" t="s">
        <v>68</v>
      </c>
      <c r="E20" s="73">
        <v>171000</v>
      </c>
      <c r="F20" s="107"/>
      <c r="G20" s="24">
        <f t="shared" si="0"/>
        <v>171000</v>
      </c>
      <c r="H20" s="68"/>
      <c r="I20" s="68"/>
      <c r="J20" s="68"/>
      <c r="K20" s="68"/>
      <c r="L20" s="68"/>
      <c r="M20" s="68"/>
    </row>
    <row r="21" spans="1:13" s="10" customFormat="1" ht="12.75">
      <c r="A21" s="84" t="s">
        <v>54</v>
      </c>
      <c r="B21" s="13">
        <v>620</v>
      </c>
      <c r="C21" s="72">
        <v>111</v>
      </c>
      <c r="D21" s="19" t="s">
        <v>69</v>
      </c>
      <c r="E21" s="73">
        <v>2932697</v>
      </c>
      <c r="F21" s="107"/>
      <c r="G21" s="24">
        <f t="shared" si="0"/>
        <v>2932697</v>
      </c>
      <c r="H21" s="68"/>
      <c r="I21" s="68"/>
      <c r="J21" s="68"/>
      <c r="K21" s="68"/>
      <c r="L21" s="68"/>
      <c r="M21" s="68"/>
    </row>
    <row r="22" spans="1:13" s="10" customFormat="1" ht="12.75">
      <c r="A22" s="84" t="s">
        <v>54</v>
      </c>
      <c r="B22" s="13">
        <v>631</v>
      </c>
      <c r="C22" s="72">
        <v>111</v>
      </c>
      <c r="D22" s="19" t="s">
        <v>70</v>
      </c>
      <c r="E22" s="73">
        <v>137359</v>
      </c>
      <c r="F22" s="107"/>
      <c r="G22" s="24">
        <f t="shared" si="0"/>
        <v>137359</v>
      </c>
      <c r="H22" s="68"/>
      <c r="I22" s="68"/>
      <c r="J22" s="68"/>
      <c r="K22" s="68"/>
      <c r="L22" s="68"/>
      <c r="M22" s="68"/>
    </row>
    <row r="23" spans="1:13" s="10" customFormat="1" ht="12.75">
      <c r="A23" s="84" t="s">
        <v>54</v>
      </c>
      <c r="B23" s="13">
        <v>632</v>
      </c>
      <c r="C23" s="72">
        <v>111</v>
      </c>
      <c r="D23" s="19" t="s">
        <v>71</v>
      </c>
      <c r="E23" s="73">
        <v>1367298.86</v>
      </c>
      <c r="F23" s="107"/>
      <c r="G23" s="24">
        <f t="shared" si="0"/>
        <v>1367298.86</v>
      </c>
      <c r="H23" s="68"/>
      <c r="I23" s="68"/>
      <c r="J23" s="68"/>
      <c r="K23" s="68"/>
      <c r="L23" s="68"/>
      <c r="M23" s="68"/>
    </row>
    <row r="24" spans="1:13" s="10" customFormat="1" ht="12.75">
      <c r="A24" s="84" t="s">
        <v>54</v>
      </c>
      <c r="B24" s="13">
        <v>633</v>
      </c>
      <c r="C24" s="72">
        <v>111</v>
      </c>
      <c r="D24" s="19" t="s">
        <v>72</v>
      </c>
      <c r="E24" s="73">
        <v>698571.2</v>
      </c>
      <c r="F24" s="107"/>
      <c r="G24" s="24">
        <f t="shared" si="0"/>
        <v>698571.2</v>
      </c>
      <c r="H24" s="68"/>
      <c r="I24" s="68"/>
      <c r="J24" s="68"/>
      <c r="K24" s="68"/>
      <c r="L24" s="68"/>
      <c r="M24" s="68"/>
    </row>
    <row r="25" spans="1:13" s="10" customFormat="1" ht="12.75">
      <c r="A25" s="84" t="s">
        <v>54</v>
      </c>
      <c r="B25" s="13">
        <v>634</v>
      </c>
      <c r="C25" s="72">
        <v>111</v>
      </c>
      <c r="D25" s="19" t="s">
        <v>73</v>
      </c>
      <c r="E25" s="73">
        <v>567104.7</v>
      </c>
      <c r="F25" s="107"/>
      <c r="G25" s="24">
        <f t="shared" si="0"/>
        <v>567104.7</v>
      </c>
      <c r="H25" s="68"/>
      <c r="I25" s="68"/>
      <c r="J25" s="68"/>
      <c r="K25" s="68"/>
      <c r="L25" s="68"/>
      <c r="M25" s="68"/>
    </row>
    <row r="26" spans="1:13" s="10" customFormat="1" ht="12.75">
      <c r="A26" s="84" t="s">
        <v>54</v>
      </c>
      <c r="B26" s="13">
        <v>635</v>
      </c>
      <c r="C26" s="72">
        <v>111</v>
      </c>
      <c r="D26" s="19" t="s">
        <v>74</v>
      </c>
      <c r="E26" s="73">
        <v>1398402.1</v>
      </c>
      <c r="F26" s="107"/>
      <c r="G26" s="24">
        <f t="shared" si="0"/>
        <v>1398402.1</v>
      </c>
      <c r="H26" s="68"/>
      <c r="I26" s="68"/>
      <c r="J26" s="68"/>
      <c r="K26" s="68"/>
      <c r="L26" s="68"/>
      <c r="M26" s="68"/>
    </row>
    <row r="27" spans="1:13" s="10" customFormat="1" ht="12.75">
      <c r="A27" s="84" t="s">
        <v>54</v>
      </c>
      <c r="B27" s="13">
        <v>636</v>
      </c>
      <c r="C27" s="72">
        <v>111</v>
      </c>
      <c r="D27" s="19" t="s">
        <v>75</v>
      </c>
      <c r="E27" s="73">
        <v>1200</v>
      </c>
      <c r="F27" s="107"/>
      <c r="G27" s="24">
        <f t="shared" si="0"/>
        <v>1200</v>
      </c>
      <c r="H27" s="68"/>
      <c r="I27" s="68"/>
      <c r="J27" s="68"/>
      <c r="K27" s="68"/>
      <c r="L27" s="68"/>
      <c r="M27" s="68"/>
    </row>
    <row r="28" spans="1:13" s="10" customFormat="1" ht="12.75">
      <c r="A28" s="84" t="s">
        <v>54</v>
      </c>
      <c r="B28" s="13">
        <v>637</v>
      </c>
      <c r="C28" s="72">
        <v>111</v>
      </c>
      <c r="D28" s="19" t="s">
        <v>57</v>
      </c>
      <c r="E28" s="73">
        <v>1782893.69</v>
      </c>
      <c r="F28" s="107"/>
      <c r="G28" s="24">
        <f t="shared" si="0"/>
        <v>1782893.69</v>
      </c>
      <c r="H28" s="68"/>
      <c r="I28" s="68"/>
      <c r="J28" s="68"/>
      <c r="K28" s="68"/>
      <c r="L28" s="68"/>
      <c r="M28" s="68"/>
    </row>
    <row r="29" spans="1:13" s="53" customFormat="1" ht="12.75">
      <c r="A29" s="92" t="s">
        <v>54</v>
      </c>
      <c r="B29" s="41">
        <v>630</v>
      </c>
      <c r="C29" s="52">
        <v>111</v>
      </c>
      <c r="D29" s="43" t="s">
        <v>58</v>
      </c>
      <c r="E29" s="93">
        <f>SUM(E22:E28)</f>
        <v>5952829.55</v>
      </c>
      <c r="F29" s="108"/>
      <c r="G29" s="44">
        <f t="shared" si="0"/>
        <v>5952829.55</v>
      </c>
      <c r="H29" s="69"/>
      <c r="I29" s="69"/>
      <c r="J29" s="69"/>
      <c r="K29" s="69"/>
      <c r="L29" s="69"/>
      <c r="M29" s="69"/>
    </row>
    <row r="30" spans="1:13" s="97" customFormat="1" ht="13.5" thickBot="1">
      <c r="A30" s="94" t="s">
        <v>54</v>
      </c>
      <c r="B30" s="47">
        <v>600</v>
      </c>
      <c r="C30" s="95">
        <v>111</v>
      </c>
      <c r="D30" s="49" t="s">
        <v>79</v>
      </c>
      <c r="E30" s="96">
        <f>SUM(E15+E21+E29)</f>
        <v>17358483.55</v>
      </c>
      <c r="F30" s="109"/>
      <c r="G30" s="50">
        <f t="shared" si="0"/>
        <v>17358483.55</v>
      </c>
      <c r="H30" s="35"/>
      <c r="I30" s="35"/>
      <c r="J30" s="35"/>
      <c r="K30" s="35"/>
      <c r="L30" s="35"/>
      <c r="M30" s="35"/>
    </row>
    <row r="31" spans="1:13" ht="12.75">
      <c r="A31" s="78" t="s">
        <v>54</v>
      </c>
      <c r="B31" s="14">
        <v>641006</v>
      </c>
      <c r="C31" s="71">
        <v>45</v>
      </c>
      <c r="D31" s="20" t="s">
        <v>80</v>
      </c>
      <c r="E31" s="74">
        <v>0.5</v>
      </c>
      <c r="F31" s="60">
        <v>13719530.84</v>
      </c>
      <c r="G31" s="26"/>
      <c r="H31" s="67"/>
      <c r="I31" s="67"/>
      <c r="J31" s="67"/>
      <c r="K31" s="67"/>
      <c r="L31" s="67"/>
      <c r="M31" s="67"/>
    </row>
    <row r="32" spans="1:13" s="10" customFormat="1" ht="12.75">
      <c r="A32" s="84" t="s">
        <v>54</v>
      </c>
      <c r="B32" s="13">
        <v>641</v>
      </c>
      <c r="C32" s="72">
        <v>45</v>
      </c>
      <c r="D32" s="19" t="s">
        <v>44</v>
      </c>
      <c r="E32" s="73">
        <f>SUM(E31)</f>
        <v>0.5</v>
      </c>
      <c r="F32" s="61">
        <f>SUM(F31)</f>
        <v>13719530.84</v>
      </c>
      <c r="G32" s="24"/>
      <c r="H32" s="68"/>
      <c r="I32" s="68"/>
      <c r="J32" s="68"/>
      <c r="K32" s="68"/>
      <c r="L32" s="68"/>
      <c r="M32" s="68"/>
    </row>
    <row r="33" spans="1:13" s="6" customFormat="1" ht="13.5" thickBot="1">
      <c r="A33" s="89" t="s">
        <v>54</v>
      </c>
      <c r="B33" s="54">
        <v>640</v>
      </c>
      <c r="C33" s="90">
        <v>45</v>
      </c>
      <c r="D33" s="56" t="s">
        <v>26</v>
      </c>
      <c r="E33" s="91">
        <f>SUM(E32)</f>
        <v>0.5</v>
      </c>
      <c r="F33" s="64">
        <f>SUM(F32)</f>
        <v>13719530.84</v>
      </c>
      <c r="G33" s="57">
        <f>SUM(E33:F33)</f>
        <v>13719531.34</v>
      </c>
      <c r="H33" s="69"/>
      <c r="I33" s="69"/>
      <c r="J33" s="69"/>
      <c r="K33" s="69"/>
      <c r="L33" s="69"/>
      <c r="M33" s="69"/>
    </row>
    <row r="34" spans="7:13" ht="12.75">
      <c r="G34" s="20"/>
      <c r="H34" s="67"/>
      <c r="I34" s="67"/>
      <c r="J34" s="67"/>
      <c r="K34" s="67"/>
      <c r="L34" s="67"/>
      <c r="M34" s="67"/>
    </row>
    <row r="35" spans="7:13" ht="12.75">
      <c r="G35" s="20"/>
      <c r="H35" s="67"/>
      <c r="I35" s="67"/>
      <c r="J35" s="67"/>
      <c r="K35" s="67"/>
      <c r="L35" s="67"/>
      <c r="M35" s="67"/>
    </row>
    <row r="36" spans="7:13" ht="13.5" thickBot="1">
      <c r="G36" s="20"/>
      <c r="H36" s="67"/>
      <c r="I36" s="67"/>
      <c r="J36" s="67"/>
      <c r="K36" s="67"/>
      <c r="L36" s="67"/>
      <c r="M36" s="67"/>
    </row>
    <row r="37" spans="1:13" ht="12.75">
      <c r="A37" s="76"/>
      <c r="B37" s="18"/>
      <c r="C37" s="18"/>
      <c r="D37" s="18"/>
      <c r="E37" s="18"/>
      <c r="F37" s="31"/>
      <c r="G37" s="18"/>
      <c r="H37" s="67"/>
      <c r="I37" s="67"/>
      <c r="J37" s="67"/>
      <c r="K37" s="67"/>
      <c r="L37" s="67"/>
      <c r="M37" s="67"/>
    </row>
    <row r="38" spans="1:13" ht="12.75">
      <c r="A38" s="11" t="s">
        <v>52</v>
      </c>
      <c r="B38" s="11" t="s">
        <v>0</v>
      </c>
      <c r="C38" s="11" t="s">
        <v>15</v>
      </c>
      <c r="D38" s="11" t="s">
        <v>18</v>
      </c>
      <c r="E38" s="11" t="s">
        <v>32</v>
      </c>
      <c r="F38" s="58" t="s">
        <v>4</v>
      </c>
      <c r="G38" s="11" t="s">
        <v>33</v>
      </c>
      <c r="H38" s="67"/>
      <c r="I38" s="67"/>
      <c r="J38" s="67"/>
      <c r="K38" s="67"/>
      <c r="L38" s="67"/>
      <c r="M38" s="67"/>
    </row>
    <row r="39" spans="1:13" ht="12.75">
      <c r="A39" s="11" t="s">
        <v>53</v>
      </c>
      <c r="B39" s="11" t="s">
        <v>1</v>
      </c>
      <c r="C39" s="11" t="s">
        <v>16</v>
      </c>
      <c r="D39" s="11" t="s">
        <v>2</v>
      </c>
      <c r="E39" s="11" t="s">
        <v>3</v>
      </c>
      <c r="F39" s="58" t="s">
        <v>3</v>
      </c>
      <c r="G39" s="11" t="s">
        <v>5</v>
      </c>
      <c r="H39" s="67"/>
      <c r="I39" s="67"/>
      <c r="J39" s="67"/>
      <c r="K39" s="67"/>
      <c r="L39" s="67"/>
      <c r="M39" s="67"/>
    </row>
    <row r="40" spans="1:13" ht="13.5" thickBot="1">
      <c r="A40" s="12"/>
      <c r="B40" s="12"/>
      <c r="C40" s="12"/>
      <c r="D40" s="12"/>
      <c r="E40" s="12"/>
      <c r="F40" s="59"/>
      <c r="G40" s="12"/>
      <c r="H40" s="67"/>
      <c r="I40" s="67"/>
      <c r="J40" s="67"/>
      <c r="K40" s="67"/>
      <c r="L40" s="67"/>
      <c r="M40" s="67"/>
    </row>
    <row r="41" spans="1:13" ht="12.75">
      <c r="A41" s="80" t="s">
        <v>54</v>
      </c>
      <c r="B41" s="83">
        <v>651002</v>
      </c>
      <c r="C41" s="81">
        <v>45</v>
      </c>
      <c r="D41" s="18" t="s">
        <v>81</v>
      </c>
      <c r="E41" s="82"/>
      <c r="F41" s="110">
        <v>6564506.67</v>
      </c>
      <c r="G41" s="75"/>
      <c r="H41" s="67"/>
      <c r="I41" s="67"/>
      <c r="J41" s="67"/>
      <c r="K41" s="67"/>
      <c r="L41" s="67"/>
      <c r="M41" s="67"/>
    </row>
    <row r="42" spans="1:13" s="10" customFormat="1" ht="12.75">
      <c r="A42" s="84" t="s">
        <v>54</v>
      </c>
      <c r="B42" s="13">
        <v>651</v>
      </c>
      <c r="C42" s="72">
        <v>45</v>
      </c>
      <c r="D42" s="19" t="s">
        <v>82</v>
      </c>
      <c r="E42" s="73"/>
      <c r="F42" s="61">
        <f>SUM(F41)</f>
        <v>6564506.67</v>
      </c>
      <c r="G42" s="24"/>
      <c r="H42" s="68"/>
      <c r="I42" s="68"/>
      <c r="J42" s="68"/>
      <c r="K42" s="68"/>
      <c r="L42" s="68"/>
      <c r="M42" s="68"/>
    </row>
    <row r="43" spans="1:13" ht="12.75">
      <c r="A43" s="78" t="s">
        <v>54</v>
      </c>
      <c r="B43" s="14">
        <v>653001</v>
      </c>
      <c r="C43" s="71">
        <v>45</v>
      </c>
      <c r="D43" s="20" t="s">
        <v>83</v>
      </c>
      <c r="E43" s="74"/>
      <c r="F43" s="60">
        <v>323</v>
      </c>
      <c r="G43" s="26"/>
      <c r="H43" s="67"/>
      <c r="I43" s="67"/>
      <c r="J43" s="67"/>
      <c r="K43" s="67"/>
      <c r="L43" s="67"/>
      <c r="M43" s="67"/>
    </row>
    <row r="44" spans="1:13" s="10" customFormat="1" ht="12.75">
      <c r="A44" s="84" t="s">
        <v>54</v>
      </c>
      <c r="B44" s="13">
        <v>653</v>
      </c>
      <c r="C44" s="72">
        <v>45</v>
      </c>
      <c r="D44" s="19" t="s">
        <v>84</v>
      </c>
      <c r="E44" s="73"/>
      <c r="F44" s="61">
        <f>SUM(F43)</f>
        <v>323</v>
      </c>
      <c r="G44" s="24"/>
      <c r="H44" s="68"/>
      <c r="I44" s="68"/>
      <c r="J44" s="68"/>
      <c r="K44" s="68"/>
      <c r="L44" s="68"/>
      <c r="M44" s="68"/>
    </row>
    <row r="45" spans="1:13" s="53" customFormat="1" ht="12.75">
      <c r="A45" s="92" t="s">
        <v>54</v>
      </c>
      <c r="B45" s="41">
        <v>650</v>
      </c>
      <c r="C45" s="52">
        <v>45</v>
      </c>
      <c r="D45" s="43" t="s">
        <v>85</v>
      </c>
      <c r="F45" s="62">
        <f>SUM(F42+F44)</f>
        <v>6564829.67</v>
      </c>
      <c r="G45" s="44">
        <f aca="true" t="shared" si="1" ref="G45:G67">SUM(E45:F45)</f>
        <v>6564829.67</v>
      </c>
      <c r="H45" s="69"/>
      <c r="I45" s="69"/>
      <c r="J45" s="69"/>
      <c r="K45" s="69"/>
      <c r="L45" s="69"/>
      <c r="M45" s="69"/>
    </row>
    <row r="46" spans="1:13" s="97" customFormat="1" ht="13.5" thickBot="1">
      <c r="A46" s="94" t="s">
        <v>54</v>
      </c>
      <c r="B46" s="47">
        <v>600</v>
      </c>
      <c r="C46" s="95">
        <v>45</v>
      </c>
      <c r="D46" s="49" t="s">
        <v>59</v>
      </c>
      <c r="E46" s="96">
        <v>24357372.05</v>
      </c>
      <c r="F46" s="63">
        <v>20284360.51</v>
      </c>
      <c r="G46" s="50">
        <f t="shared" si="1"/>
        <v>44641732.56</v>
      </c>
      <c r="H46" s="35"/>
      <c r="I46" s="35"/>
      <c r="J46" s="35"/>
      <c r="K46" s="35"/>
      <c r="L46" s="35"/>
      <c r="M46" s="35"/>
    </row>
    <row r="47" spans="1:13" ht="12.75">
      <c r="A47" s="78" t="s">
        <v>54</v>
      </c>
      <c r="B47" s="14">
        <v>711003</v>
      </c>
      <c r="C47" s="71">
        <v>111</v>
      </c>
      <c r="D47" s="20" t="s">
        <v>86</v>
      </c>
      <c r="E47" s="74">
        <v>595000</v>
      </c>
      <c r="F47" s="60"/>
      <c r="G47" s="26">
        <f t="shared" si="1"/>
        <v>595000</v>
      </c>
      <c r="H47" s="67"/>
      <c r="I47" s="67"/>
      <c r="J47" s="67"/>
      <c r="K47" s="67"/>
      <c r="L47" s="67"/>
      <c r="M47" s="67"/>
    </row>
    <row r="48" spans="1:13" s="10" customFormat="1" ht="12.75">
      <c r="A48" s="84" t="s">
        <v>54</v>
      </c>
      <c r="B48" s="13">
        <v>711</v>
      </c>
      <c r="C48" s="72">
        <v>111</v>
      </c>
      <c r="D48" s="19" t="s">
        <v>87</v>
      </c>
      <c r="E48" s="73">
        <f>SUM(E47)</f>
        <v>595000</v>
      </c>
      <c r="F48" s="61"/>
      <c r="G48" s="24">
        <f t="shared" si="1"/>
        <v>595000</v>
      </c>
      <c r="H48" s="68"/>
      <c r="I48" s="68"/>
      <c r="J48" s="68"/>
      <c r="K48" s="68"/>
      <c r="L48" s="68"/>
      <c r="M48" s="68"/>
    </row>
    <row r="49" spans="1:13" ht="12.75">
      <c r="A49" s="78" t="s">
        <v>54</v>
      </c>
      <c r="B49" s="14">
        <v>713002</v>
      </c>
      <c r="C49" s="71">
        <v>111</v>
      </c>
      <c r="D49" s="20" t="s">
        <v>88</v>
      </c>
      <c r="E49" s="74">
        <v>32094.3</v>
      </c>
      <c r="F49" s="60"/>
      <c r="G49" s="26">
        <f t="shared" si="1"/>
        <v>32094.3</v>
      </c>
      <c r="H49" s="67"/>
      <c r="I49" s="67"/>
      <c r="J49" s="67"/>
      <c r="K49" s="67"/>
      <c r="L49" s="67"/>
      <c r="M49" s="67"/>
    </row>
    <row r="50" spans="1:13" s="10" customFormat="1" ht="12.75">
      <c r="A50" s="84" t="s">
        <v>54</v>
      </c>
      <c r="B50" s="13">
        <v>713</v>
      </c>
      <c r="C50" s="72">
        <v>111</v>
      </c>
      <c r="D50" s="19" t="s">
        <v>89</v>
      </c>
      <c r="E50" s="73">
        <f>SUM(E49)</f>
        <v>32094.3</v>
      </c>
      <c r="F50" s="61"/>
      <c r="G50" s="24">
        <f t="shared" si="1"/>
        <v>32094.3</v>
      </c>
      <c r="H50" s="68"/>
      <c r="I50" s="68"/>
      <c r="J50" s="68"/>
      <c r="K50" s="68"/>
      <c r="L50" s="68"/>
      <c r="M50" s="68"/>
    </row>
    <row r="51" spans="1:13" ht="12.75">
      <c r="A51" s="78" t="s">
        <v>54</v>
      </c>
      <c r="B51" s="14">
        <v>718002</v>
      </c>
      <c r="C51" s="71">
        <v>111</v>
      </c>
      <c r="D51" s="20" t="s">
        <v>90</v>
      </c>
      <c r="E51" s="74">
        <v>5121.8</v>
      </c>
      <c r="F51" s="60"/>
      <c r="G51" s="26">
        <f t="shared" si="1"/>
        <v>5121.8</v>
      </c>
      <c r="H51" s="67"/>
      <c r="I51" s="67"/>
      <c r="J51" s="67"/>
      <c r="K51" s="67"/>
      <c r="L51" s="67"/>
      <c r="M51" s="67"/>
    </row>
    <row r="52" spans="1:13" s="10" customFormat="1" ht="12.75">
      <c r="A52" s="84" t="s">
        <v>54</v>
      </c>
      <c r="B52" s="13">
        <v>718</v>
      </c>
      <c r="C52" s="72">
        <v>111</v>
      </c>
      <c r="D52" s="19" t="s">
        <v>91</v>
      </c>
      <c r="E52" s="73">
        <f>SUM(E51)</f>
        <v>5121.8</v>
      </c>
      <c r="F52" s="61"/>
      <c r="G52" s="24">
        <f t="shared" si="1"/>
        <v>5121.8</v>
      </c>
      <c r="H52" s="68"/>
      <c r="I52" s="68"/>
      <c r="J52" s="68"/>
      <c r="K52" s="68"/>
      <c r="L52" s="68"/>
      <c r="M52" s="68"/>
    </row>
    <row r="53" spans="1:13" s="53" customFormat="1" ht="12.75">
      <c r="A53" s="92" t="s">
        <v>54</v>
      </c>
      <c r="B53" s="41">
        <v>710</v>
      </c>
      <c r="C53" s="52">
        <v>111</v>
      </c>
      <c r="D53" s="43" t="s">
        <v>76</v>
      </c>
      <c r="E53" s="93">
        <f>SUM(E48+E50+E52)</f>
        <v>632216.1000000001</v>
      </c>
      <c r="F53" s="108"/>
      <c r="G53" s="44">
        <f t="shared" si="1"/>
        <v>632216.1000000001</v>
      </c>
      <c r="H53" s="69"/>
      <c r="I53" s="69"/>
      <c r="J53" s="69"/>
      <c r="K53" s="69"/>
      <c r="L53" s="69"/>
      <c r="M53" s="69"/>
    </row>
    <row r="54" spans="1:13" s="97" customFormat="1" ht="13.5" thickBot="1">
      <c r="A54" s="94" t="s">
        <v>54</v>
      </c>
      <c r="B54" s="47">
        <v>700</v>
      </c>
      <c r="C54" s="95">
        <v>111</v>
      </c>
      <c r="D54" s="49" t="s">
        <v>92</v>
      </c>
      <c r="E54" s="96">
        <f>SUM(E53)</f>
        <v>632216.1000000001</v>
      </c>
      <c r="F54" s="109"/>
      <c r="G54" s="50">
        <f t="shared" si="1"/>
        <v>632216.1000000001</v>
      </c>
      <c r="H54" s="35"/>
      <c r="I54" s="35"/>
      <c r="J54" s="35"/>
      <c r="K54" s="35"/>
      <c r="L54" s="35"/>
      <c r="M54" s="35"/>
    </row>
    <row r="55" spans="1:13" ht="12.75">
      <c r="A55" s="78" t="s">
        <v>54</v>
      </c>
      <c r="B55" s="14">
        <v>721006</v>
      </c>
      <c r="C55" s="71" t="s">
        <v>96</v>
      </c>
      <c r="D55" s="20" t="s">
        <v>93</v>
      </c>
      <c r="E55" s="74">
        <v>7195000</v>
      </c>
      <c r="F55" s="111"/>
      <c r="G55" s="26">
        <f t="shared" si="1"/>
        <v>7195000</v>
      </c>
      <c r="H55" s="67"/>
      <c r="I55" s="67"/>
      <c r="J55" s="67"/>
      <c r="K55" s="67"/>
      <c r="L55" s="67"/>
      <c r="M55" s="67"/>
    </row>
    <row r="56" spans="1:13" ht="12.75">
      <c r="A56" s="78" t="s">
        <v>54</v>
      </c>
      <c r="B56" s="14">
        <v>722004</v>
      </c>
      <c r="C56" s="71" t="s">
        <v>96</v>
      </c>
      <c r="D56" s="20" t="s">
        <v>94</v>
      </c>
      <c r="E56" s="74">
        <v>750000</v>
      </c>
      <c r="F56" s="60">
        <v>380000</v>
      </c>
      <c r="G56" s="26">
        <f t="shared" si="1"/>
        <v>1130000</v>
      </c>
      <c r="H56" s="67"/>
      <c r="I56" s="67"/>
      <c r="J56" s="67"/>
      <c r="K56" s="67"/>
      <c r="L56" s="67"/>
      <c r="M56" s="67"/>
    </row>
    <row r="57" spans="1:13" s="106" customFormat="1" ht="12.75">
      <c r="A57" s="92" t="s">
        <v>54</v>
      </c>
      <c r="B57" s="41">
        <v>720</v>
      </c>
      <c r="C57" s="52" t="s">
        <v>96</v>
      </c>
      <c r="D57" s="43" t="s">
        <v>95</v>
      </c>
      <c r="E57" s="93">
        <f>SUM(E55:E56)</f>
        <v>7945000</v>
      </c>
      <c r="F57" s="93">
        <f>SUM(F55:F56)</f>
        <v>380000</v>
      </c>
      <c r="G57" s="44">
        <f t="shared" si="1"/>
        <v>8325000</v>
      </c>
      <c r="H57" s="68"/>
      <c r="I57" s="68"/>
      <c r="J57" s="68"/>
      <c r="K57" s="68"/>
      <c r="L57" s="68"/>
      <c r="M57" s="68"/>
    </row>
    <row r="58" spans="1:13" s="98" customFormat="1" ht="13.5" thickBot="1">
      <c r="A58" s="85" t="s">
        <v>54</v>
      </c>
      <c r="B58" s="86">
        <v>700</v>
      </c>
      <c r="C58" s="87" t="s">
        <v>96</v>
      </c>
      <c r="D58" s="22" t="s">
        <v>97</v>
      </c>
      <c r="E58" s="88">
        <f>SUM(E57)</f>
        <v>7945000</v>
      </c>
      <c r="F58" s="65">
        <f>SUM(F57)</f>
        <v>380000</v>
      </c>
      <c r="G58" s="27">
        <f t="shared" si="1"/>
        <v>8325000</v>
      </c>
      <c r="H58" s="69"/>
      <c r="I58" s="69"/>
      <c r="J58" s="69"/>
      <c r="K58" s="69"/>
      <c r="L58" s="69"/>
      <c r="M58" s="69"/>
    </row>
    <row r="59" spans="1:13" s="105" customFormat="1" ht="13.5" thickBot="1">
      <c r="A59" s="99" t="s">
        <v>54</v>
      </c>
      <c r="B59" s="100">
        <v>700</v>
      </c>
      <c r="C59" s="101" t="s">
        <v>96</v>
      </c>
      <c r="D59" s="102" t="s">
        <v>77</v>
      </c>
      <c r="E59" s="103">
        <f>SUM(E54+E58)</f>
        <v>8577216.1</v>
      </c>
      <c r="F59" s="112">
        <f>SUM(F54+F58)</f>
        <v>380000</v>
      </c>
      <c r="G59" s="104">
        <f t="shared" si="1"/>
        <v>8957216.1</v>
      </c>
      <c r="H59" s="35"/>
      <c r="I59" s="35"/>
      <c r="J59" s="35"/>
      <c r="K59" s="35"/>
      <c r="L59" s="35"/>
      <c r="M59" s="35"/>
    </row>
    <row r="60" spans="1:13" s="4" customFormat="1" ht="12.75">
      <c r="A60" s="78" t="s">
        <v>54</v>
      </c>
      <c r="B60" s="14">
        <v>811003</v>
      </c>
      <c r="C60" s="71" t="s">
        <v>96</v>
      </c>
      <c r="D60" s="20" t="s">
        <v>99</v>
      </c>
      <c r="E60" s="74">
        <v>1988354000</v>
      </c>
      <c r="F60" s="60">
        <v>281979000</v>
      </c>
      <c r="G60" s="26">
        <f t="shared" si="1"/>
        <v>2270333000</v>
      </c>
      <c r="H60" s="35"/>
      <c r="I60" s="35"/>
      <c r="J60" s="35"/>
      <c r="K60" s="35"/>
      <c r="L60" s="35"/>
      <c r="M60" s="35"/>
    </row>
    <row r="61" spans="1:13" ht="12.75">
      <c r="A61" s="78" t="s">
        <v>54</v>
      </c>
      <c r="B61" s="14">
        <v>812001</v>
      </c>
      <c r="C61" s="71" t="s">
        <v>96</v>
      </c>
      <c r="D61" s="20" t="s">
        <v>100</v>
      </c>
      <c r="E61" s="74">
        <v>522308000</v>
      </c>
      <c r="F61" s="60">
        <v>731129000</v>
      </c>
      <c r="G61" s="26">
        <f t="shared" si="1"/>
        <v>1253437000</v>
      </c>
      <c r="H61" s="74"/>
      <c r="I61" s="67"/>
      <c r="J61" s="67"/>
      <c r="K61" s="67"/>
      <c r="L61" s="67"/>
      <c r="M61" s="67"/>
    </row>
    <row r="62" spans="1:13" ht="12.75">
      <c r="A62" s="78" t="s">
        <v>54</v>
      </c>
      <c r="B62" s="14">
        <v>813002</v>
      </c>
      <c r="C62" s="71" t="s">
        <v>96</v>
      </c>
      <c r="D62" s="20" t="s">
        <v>101</v>
      </c>
      <c r="E62" s="74">
        <v>271055000</v>
      </c>
      <c r="F62" s="60"/>
      <c r="G62" s="26">
        <f t="shared" si="1"/>
        <v>271055000</v>
      </c>
      <c r="H62" s="67"/>
      <c r="I62" s="67"/>
      <c r="J62" s="67"/>
      <c r="K62" s="67"/>
      <c r="L62" s="67"/>
      <c r="M62" s="67"/>
    </row>
    <row r="63" spans="1:13" s="45" customFormat="1" ht="12.75">
      <c r="A63" s="92" t="s">
        <v>54</v>
      </c>
      <c r="B63" s="41">
        <v>810</v>
      </c>
      <c r="C63" s="52" t="s">
        <v>96</v>
      </c>
      <c r="D63" s="43" t="s">
        <v>102</v>
      </c>
      <c r="E63" s="93">
        <f>SUM(E60:E62)</f>
        <v>2781717000</v>
      </c>
      <c r="F63" s="62">
        <f>SUM(F60:F62)</f>
        <v>1013108000</v>
      </c>
      <c r="G63" s="44">
        <f t="shared" si="1"/>
        <v>3794825000</v>
      </c>
      <c r="H63" s="67"/>
      <c r="I63" s="67"/>
      <c r="J63" s="67"/>
      <c r="K63" s="67"/>
      <c r="L63" s="67"/>
      <c r="M63" s="67"/>
    </row>
    <row r="64" spans="1:13" s="6" customFormat="1" ht="12.75">
      <c r="A64" s="78" t="s">
        <v>54</v>
      </c>
      <c r="B64" s="14">
        <v>821005</v>
      </c>
      <c r="C64" s="71">
        <v>45</v>
      </c>
      <c r="D64" s="20" t="s">
        <v>103</v>
      </c>
      <c r="E64" s="74"/>
      <c r="F64" s="60">
        <v>278000000</v>
      </c>
      <c r="G64" s="26">
        <f t="shared" si="1"/>
        <v>278000000</v>
      </c>
      <c r="H64" s="69"/>
      <c r="I64" s="69"/>
      <c r="J64" s="69"/>
      <c r="K64" s="69"/>
      <c r="L64" s="69"/>
      <c r="M64" s="69"/>
    </row>
    <row r="65" spans="1:13" ht="12.75">
      <c r="A65" s="84" t="s">
        <v>54</v>
      </c>
      <c r="B65" s="13">
        <v>821</v>
      </c>
      <c r="C65" s="72">
        <v>45</v>
      </c>
      <c r="D65" s="19" t="s">
        <v>104</v>
      </c>
      <c r="E65" s="68"/>
      <c r="F65" s="61">
        <f>SUM(F64)</f>
        <v>278000000</v>
      </c>
      <c r="G65" s="24">
        <f t="shared" si="1"/>
        <v>278000000</v>
      </c>
      <c r="H65" s="67"/>
      <c r="I65" s="67"/>
      <c r="J65" s="67"/>
      <c r="K65" s="67"/>
      <c r="L65" s="67"/>
      <c r="M65" s="67"/>
    </row>
    <row r="66" spans="1:13" s="106" customFormat="1" ht="12.75">
      <c r="A66" s="92" t="s">
        <v>54</v>
      </c>
      <c r="B66" s="41">
        <v>820</v>
      </c>
      <c r="C66" s="52">
        <v>45</v>
      </c>
      <c r="D66" s="43" t="s">
        <v>105</v>
      </c>
      <c r="E66" s="53"/>
      <c r="F66" s="62">
        <f>SUM(F65)</f>
        <v>278000000</v>
      </c>
      <c r="G66" s="44">
        <f t="shared" si="1"/>
        <v>278000000</v>
      </c>
      <c r="H66" s="68"/>
      <c r="I66" s="68"/>
      <c r="J66" s="68"/>
      <c r="K66" s="68"/>
      <c r="L66" s="68"/>
      <c r="M66" s="68"/>
    </row>
    <row r="67" spans="1:13" s="6" customFormat="1" ht="13.5" thickBot="1">
      <c r="A67" s="85" t="s">
        <v>54</v>
      </c>
      <c r="B67" s="86">
        <v>800</v>
      </c>
      <c r="C67" s="87" t="s">
        <v>96</v>
      </c>
      <c r="D67" s="22" t="s">
        <v>78</v>
      </c>
      <c r="E67" s="88">
        <f>SUM(E63)</f>
        <v>2781717000</v>
      </c>
      <c r="F67" s="65">
        <f>SUM(F63+F66)</f>
        <v>1291108000</v>
      </c>
      <c r="G67" s="27">
        <f t="shared" si="1"/>
        <v>4072825000</v>
      </c>
      <c r="H67" s="69"/>
      <c r="I67" s="69"/>
      <c r="J67" s="69"/>
      <c r="K67" s="69"/>
      <c r="L67" s="69"/>
      <c r="M67" s="69"/>
    </row>
    <row r="68" spans="1:13" s="4" customFormat="1" ht="12.75">
      <c r="A68" s="31"/>
      <c r="B68" s="32"/>
      <c r="C68" s="32"/>
      <c r="D68" s="33"/>
      <c r="E68" s="31"/>
      <c r="F68" s="31"/>
      <c r="G68" s="18"/>
      <c r="H68" s="35"/>
      <c r="I68" s="35"/>
      <c r="J68" s="35"/>
      <c r="K68" s="35"/>
      <c r="L68" s="35"/>
      <c r="M68" s="35"/>
    </row>
    <row r="69" spans="1:13" ht="12.75">
      <c r="A69" s="79" t="s">
        <v>55</v>
      </c>
      <c r="B69" s="35"/>
      <c r="C69" s="35"/>
      <c r="D69" s="36"/>
      <c r="E69" s="66">
        <f>SUM(E46+E59+E67)</f>
        <v>2814651588.15</v>
      </c>
      <c r="F69" s="66">
        <f>SUM(F11+F46+F59+F67)</f>
        <v>1311772360.51</v>
      </c>
      <c r="G69" s="25">
        <f>SUM(E69:F69)</f>
        <v>4126423948.66</v>
      </c>
      <c r="H69" s="67"/>
      <c r="I69" s="67"/>
      <c r="J69" s="67"/>
      <c r="K69" s="67"/>
      <c r="L69" s="67"/>
      <c r="M69" s="67"/>
    </row>
    <row r="70" spans="1:13" ht="13.5" thickBot="1">
      <c r="A70" s="37"/>
      <c r="B70" s="38"/>
      <c r="C70" s="38"/>
      <c r="D70" s="39"/>
      <c r="E70" s="37"/>
      <c r="F70" s="37"/>
      <c r="G70" s="40"/>
      <c r="H70" s="67"/>
      <c r="I70" s="67"/>
      <c r="J70" s="67"/>
      <c r="K70" s="67"/>
      <c r="L70" s="67"/>
      <c r="M70" s="67"/>
    </row>
    <row r="71" spans="8:13" ht="12.75">
      <c r="H71" s="67"/>
      <c r="I71" s="67"/>
      <c r="J71" s="67"/>
      <c r="K71" s="67"/>
      <c r="L71" s="67"/>
      <c r="M71" s="67"/>
    </row>
    <row r="76" spans="1:7" ht="12.75">
      <c r="A76" s="77"/>
      <c r="B76" s="3"/>
      <c r="C76" s="1"/>
      <c r="E76" s="5"/>
      <c r="F76" s="5"/>
      <c r="G76" s="5"/>
    </row>
    <row r="77" spans="1:7" ht="12.75">
      <c r="A77" s="77"/>
      <c r="B77" s="3"/>
      <c r="C77" s="1"/>
      <c r="F77" s="5"/>
      <c r="G77" s="5"/>
    </row>
    <row r="78" spans="1:7" ht="12.75">
      <c r="A78" s="77"/>
      <c r="B78" s="3"/>
      <c r="C78" s="1"/>
      <c r="E78" s="5"/>
      <c r="F78" s="5"/>
      <c r="G78" s="5"/>
    </row>
    <row r="79" spans="1:7" ht="12.75">
      <c r="A79" s="77"/>
      <c r="G79" s="5"/>
    </row>
    <row r="80" spans="5:7" ht="12.75">
      <c r="E80" s="5"/>
      <c r="F80" s="5"/>
      <c r="G80" s="5"/>
    </row>
    <row r="81" spans="1:7" ht="12.75">
      <c r="A81" s="77"/>
      <c r="G81" s="5"/>
    </row>
    <row r="82" spans="5:7" ht="12.75">
      <c r="E82" s="5"/>
      <c r="F82" s="5"/>
      <c r="G82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12.00390625" style="0" customWidth="1"/>
    <col min="2" max="2" width="43.25390625" style="0" customWidth="1"/>
    <col min="3" max="3" width="14.75390625" style="0" customWidth="1"/>
    <col min="4" max="4" width="18.25390625" style="0" customWidth="1"/>
    <col min="5" max="5" width="17.125" style="0" customWidth="1"/>
    <col min="6" max="6" width="17.25390625" style="0" customWidth="1"/>
    <col min="7" max="7" width="10.25390625" style="0" customWidth="1"/>
  </cols>
  <sheetData>
    <row r="1" spans="1:3" ht="15.75">
      <c r="A1" s="2" t="s">
        <v>106</v>
      </c>
      <c r="C1" s="1"/>
    </row>
    <row r="2" ht="12.75">
      <c r="C2" s="1"/>
    </row>
    <row r="3" ht="13.5" thickBot="1"/>
    <row r="4" spans="1:7" ht="12.75">
      <c r="A4" s="31"/>
      <c r="B4" s="32"/>
      <c r="C4" s="33"/>
      <c r="D4" s="18"/>
      <c r="E4" s="18"/>
      <c r="F4" s="18"/>
      <c r="G4" s="1"/>
    </row>
    <row r="5" spans="1:7" ht="12.75">
      <c r="A5" s="111"/>
      <c r="B5" s="70" t="s">
        <v>108</v>
      </c>
      <c r="C5" s="113"/>
      <c r="D5" s="11" t="s">
        <v>32</v>
      </c>
      <c r="E5" s="11" t="s">
        <v>4</v>
      </c>
      <c r="F5" s="11" t="s">
        <v>107</v>
      </c>
      <c r="G5" s="1"/>
    </row>
    <row r="6" spans="1:7" ht="12.75">
      <c r="A6" s="111"/>
      <c r="B6" s="67"/>
      <c r="C6" s="113"/>
      <c r="D6" s="11" t="s">
        <v>3</v>
      </c>
      <c r="E6" s="11" t="s">
        <v>3</v>
      </c>
      <c r="F6" s="11" t="s">
        <v>5</v>
      </c>
      <c r="G6" s="1"/>
    </row>
    <row r="7" spans="1:6" ht="13.5" thickBot="1">
      <c r="A7" s="37"/>
      <c r="B7" s="38"/>
      <c r="C7" s="39"/>
      <c r="D7" s="12"/>
      <c r="E7" s="12"/>
      <c r="F7" s="12"/>
    </row>
    <row r="8" spans="1:6" ht="12.75">
      <c r="A8" s="31"/>
      <c r="B8" s="32"/>
      <c r="C8" s="33"/>
      <c r="D8" s="18"/>
      <c r="E8" s="18"/>
      <c r="F8" s="18"/>
    </row>
    <row r="9" spans="1:6" ht="12.75">
      <c r="A9" s="34" t="s">
        <v>109</v>
      </c>
      <c r="B9" s="35"/>
      <c r="C9" s="36"/>
      <c r="D9" s="25">
        <v>2814700000</v>
      </c>
      <c r="E9" s="25">
        <v>1853392381.52</v>
      </c>
      <c r="F9" s="25">
        <f>SUM(D9+E9)</f>
        <v>4668092381.52</v>
      </c>
    </row>
    <row r="10" spans="1:6" ht="13.5" thickBot="1">
      <c r="A10" s="37"/>
      <c r="B10" s="38"/>
      <c r="C10" s="39"/>
      <c r="D10" s="40"/>
      <c r="E10" s="40"/>
      <c r="F10" s="40"/>
    </row>
    <row r="11" spans="1:6" ht="12.75">
      <c r="A11" s="31"/>
      <c r="B11" s="32"/>
      <c r="C11" s="32"/>
      <c r="D11" s="31"/>
      <c r="E11" s="31"/>
      <c r="F11" s="18"/>
    </row>
    <row r="12" spans="1:6" ht="12.75">
      <c r="A12" s="79" t="s">
        <v>110</v>
      </c>
      <c r="B12" s="35"/>
      <c r="C12" s="35"/>
      <c r="D12" s="66">
        <v>2814651588.15</v>
      </c>
      <c r="E12" s="66">
        <v>1311772360.51</v>
      </c>
      <c r="F12" s="25">
        <f>SUM(D12+E12)</f>
        <v>4126423948.66</v>
      </c>
    </row>
    <row r="13" spans="1:6" ht="13.5" thickBot="1">
      <c r="A13" s="37"/>
      <c r="B13" s="38"/>
      <c r="C13" s="38"/>
      <c r="D13" s="37"/>
      <c r="E13" s="37"/>
      <c r="F13" s="40"/>
    </row>
    <row r="14" spans="1:6" ht="12.75">
      <c r="A14" s="115"/>
      <c r="B14" s="116"/>
      <c r="C14" s="117"/>
      <c r="E14" s="18"/>
      <c r="F14" s="18"/>
    </row>
    <row r="15" spans="1:6" ht="12.75">
      <c r="A15" s="34" t="s">
        <v>111</v>
      </c>
      <c r="B15" s="35"/>
      <c r="C15" s="36"/>
      <c r="D15" s="114">
        <f>SUM(D9-D12)</f>
        <v>48411.84999990463</v>
      </c>
      <c r="E15" s="25">
        <f>SUM(E9-E12)</f>
        <v>541620021.01</v>
      </c>
      <c r="F15" s="25">
        <f>SUM(D15+E15)</f>
        <v>541668432.8599999</v>
      </c>
    </row>
    <row r="16" spans="1:6" ht="12.75">
      <c r="A16" s="34"/>
      <c r="B16" s="35"/>
      <c r="C16" s="36"/>
      <c r="E16" s="20"/>
      <c r="F16" s="20"/>
    </row>
    <row r="17" spans="1:6" ht="12.75">
      <c r="A17" s="34" t="s">
        <v>19</v>
      </c>
      <c r="B17" s="121" t="s">
        <v>14</v>
      </c>
      <c r="C17" s="36"/>
      <c r="D17" s="5">
        <v>1112</v>
      </c>
      <c r="E17" s="20"/>
      <c r="F17" s="26">
        <v>1112</v>
      </c>
    </row>
    <row r="18" spans="1:6" ht="12.75">
      <c r="A18" s="34"/>
      <c r="B18" s="121" t="s">
        <v>20</v>
      </c>
      <c r="C18" s="36"/>
      <c r="D18" s="5">
        <v>21516.45</v>
      </c>
      <c r="E18" s="20"/>
      <c r="F18" s="26">
        <v>21516.45</v>
      </c>
    </row>
    <row r="19" spans="1:6" ht="12.75">
      <c r="A19" s="34"/>
      <c r="B19" s="121" t="s">
        <v>21</v>
      </c>
      <c r="C19" s="36"/>
      <c r="D19" s="5">
        <v>-12216.1</v>
      </c>
      <c r="E19" s="20"/>
      <c r="F19" s="26">
        <v>-12216.1</v>
      </c>
    </row>
    <row r="20" spans="1:6" ht="12.75">
      <c r="A20" s="34"/>
      <c r="B20" s="121" t="s">
        <v>22</v>
      </c>
      <c r="C20" s="36"/>
      <c r="D20" s="5">
        <v>9300.35</v>
      </c>
      <c r="E20" s="20"/>
      <c r="F20" s="26">
        <v>9300.35</v>
      </c>
    </row>
    <row r="21" spans="1:6" ht="12.75">
      <c r="A21" s="34"/>
      <c r="B21" s="121" t="s">
        <v>23</v>
      </c>
      <c r="C21" s="36"/>
      <c r="D21" s="5">
        <v>-1945000</v>
      </c>
      <c r="E21" s="20"/>
      <c r="F21" s="26">
        <v>-1945000</v>
      </c>
    </row>
    <row r="22" spans="1:6" ht="12.75">
      <c r="A22" s="34"/>
      <c r="B22" s="121" t="s">
        <v>24</v>
      </c>
      <c r="C22" s="36"/>
      <c r="D22" s="5">
        <v>1983000</v>
      </c>
      <c r="E22" s="20"/>
      <c r="F22" s="26">
        <v>1983000</v>
      </c>
    </row>
    <row r="23" spans="1:6" ht="12.75">
      <c r="A23" s="34"/>
      <c r="B23" s="121" t="s">
        <v>25</v>
      </c>
      <c r="C23" s="36"/>
      <c r="D23" s="5">
        <v>38000</v>
      </c>
      <c r="E23" s="26">
        <v>526367330.76</v>
      </c>
      <c r="F23" s="26">
        <v>526405330.76</v>
      </c>
    </row>
    <row r="24" spans="1:6" ht="12.75">
      <c r="A24" s="34"/>
      <c r="B24" s="121" t="s">
        <v>26</v>
      </c>
      <c r="C24" s="36"/>
      <c r="D24">
        <v>-0.5</v>
      </c>
      <c r="E24" s="26">
        <v>15252690.25</v>
      </c>
      <c r="F24" s="26">
        <v>15252689.75</v>
      </c>
    </row>
    <row r="25" spans="1:6" ht="12.75">
      <c r="A25" s="34"/>
      <c r="B25" s="121"/>
      <c r="C25" s="36"/>
      <c r="E25" s="20"/>
      <c r="F25" s="20"/>
    </row>
    <row r="26" spans="1:6" ht="12.75">
      <c r="A26" s="34" t="s">
        <v>17</v>
      </c>
      <c r="B26" s="121" t="s">
        <v>112</v>
      </c>
      <c r="C26" s="36"/>
      <c r="D26" s="5">
        <v>48411.85</v>
      </c>
      <c r="E26" s="26">
        <v>541620021.01</v>
      </c>
      <c r="F26" s="26">
        <v>541668432.86</v>
      </c>
    </row>
    <row r="27" spans="1:6" ht="13.5" thickBot="1">
      <c r="A27" s="118"/>
      <c r="B27" s="119"/>
      <c r="C27" s="120"/>
      <c r="E27" s="40"/>
      <c r="F27" s="40"/>
    </row>
    <row r="28" spans="1:6" ht="12.75">
      <c r="A28" s="31"/>
      <c r="B28" s="32"/>
      <c r="C28" s="33"/>
      <c r="D28" s="31"/>
      <c r="E28" s="18"/>
      <c r="F28" s="33"/>
    </row>
    <row r="29" spans="1:6" ht="12.75">
      <c r="A29" s="34" t="s">
        <v>27</v>
      </c>
      <c r="B29" s="67"/>
      <c r="C29" s="113"/>
      <c r="D29" s="66">
        <v>48411.85</v>
      </c>
      <c r="E29" s="25">
        <v>15252690.25</v>
      </c>
      <c r="F29" s="122">
        <v>15301102.1</v>
      </c>
    </row>
    <row r="30" spans="1:6" ht="13.5" thickBot="1">
      <c r="A30" s="37"/>
      <c r="B30" s="38"/>
      <c r="C30" s="39"/>
      <c r="D30" s="37"/>
      <c r="E30" s="40"/>
      <c r="F30" s="39"/>
    </row>
    <row r="31" ht="12.75">
      <c r="G31" s="1"/>
    </row>
    <row r="32" ht="12.75">
      <c r="G32" s="1"/>
    </row>
    <row r="33" ht="12.75">
      <c r="G33" s="1"/>
    </row>
    <row r="34" ht="12.75">
      <c r="G34" s="5"/>
    </row>
    <row r="36" ht="12.75">
      <c r="G36" s="5"/>
    </row>
    <row r="40" spans="1:7" ht="12.75">
      <c r="A40" s="3"/>
      <c r="C40" s="8"/>
      <c r="D40" s="8"/>
      <c r="F40" s="5"/>
      <c r="G40" s="1"/>
    </row>
    <row r="41" spans="1:7" ht="12.75">
      <c r="A41" s="3"/>
      <c r="C41" s="8"/>
      <c r="D41" s="8"/>
      <c r="F41" s="5"/>
      <c r="G41" s="1"/>
    </row>
    <row r="42" spans="1:7" ht="12.75">
      <c r="A42" s="3"/>
      <c r="C42" s="8"/>
      <c r="D42" s="8"/>
      <c r="F42" s="5"/>
      <c r="G42" s="1"/>
    </row>
    <row r="43" spans="1:6" ht="12.75">
      <c r="A43" s="3"/>
      <c r="C43" s="8"/>
      <c r="D43" s="5"/>
      <c r="F43" s="5"/>
    </row>
    <row r="44" spans="1:6" ht="12.75">
      <c r="A44" s="3"/>
      <c r="C44" s="8"/>
      <c r="D44" s="5"/>
      <c r="F44" s="5"/>
    </row>
    <row r="45" spans="1:6" ht="12.75">
      <c r="A45" s="3"/>
      <c r="C45" s="8"/>
      <c r="D45" s="5"/>
      <c r="F45" s="5"/>
    </row>
    <row r="46" spans="1:6" ht="12.75">
      <c r="A46" s="3"/>
      <c r="C46" s="8"/>
      <c r="D46" s="5"/>
      <c r="F46" s="5"/>
    </row>
    <row r="47" spans="1:6" ht="12.75">
      <c r="A47" s="3"/>
      <c r="C47" s="8"/>
      <c r="D47" s="5"/>
      <c r="F47" s="5"/>
    </row>
    <row r="48" spans="1:6" ht="12.75">
      <c r="A48" s="3"/>
      <c r="C48" s="8"/>
      <c r="D48" s="5"/>
      <c r="F48" s="5"/>
    </row>
    <row r="49" spans="1:6" ht="12.75">
      <c r="A49" s="3"/>
      <c r="C49" s="8"/>
      <c r="D49" s="5"/>
      <c r="F49" s="5"/>
    </row>
    <row r="50" spans="1:6" ht="12.75">
      <c r="A50" s="3"/>
      <c r="C50" s="8"/>
      <c r="D50" s="5"/>
      <c r="F50" s="5"/>
    </row>
    <row r="51" spans="1:6" ht="12.75">
      <c r="A51" s="3"/>
      <c r="C51" s="8"/>
      <c r="D51" s="5"/>
      <c r="F51" s="5"/>
    </row>
    <row r="52" spans="1:6" ht="12.75">
      <c r="A52" s="3"/>
      <c r="C52" s="8"/>
      <c r="D52" s="5"/>
      <c r="F52" s="5"/>
    </row>
    <row r="53" spans="1:6" ht="12.75">
      <c r="A53" s="3"/>
      <c r="C53" s="8"/>
      <c r="D53" s="5"/>
      <c r="F53" s="5"/>
    </row>
    <row r="54" spans="1:6" ht="12.75">
      <c r="A54" s="3"/>
      <c r="C54" s="8"/>
      <c r="D54" s="5"/>
      <c r="F54" s="5"/>
    </row>
    <row r="55" spans="1:6" ht="12.75">
      <c r="A55" s="3"/>
      <c r="C55" s="8"/>
      <c r="D55" s="5"/>
      <c r="F55" s="5"/>
    </row>
    <row r="56" spans="1:6" ht="12.75">
      <c r="A56" s="3"/>
      <c r="C56" s="8"/>
      <c r="D56" s="5"/>
      <c r="F56" s="5"/>
    </row>
    <row r="57" spans="1:6" ht="12.75">
      <c r="A57" s="3"/>
      <c r="C57" s="8"/>
      <c r="D57" s="5"/>
      <c r="F57" s="5"/>
    </row>
    <row r="58" spans="1:6" ht="12.75">
      <c r="A58" s="3"/>
      <c r="C58" s="8"/>
      <c r="D58" s="5"/>
      <c r="F58" s="5"/>
    </row>
    <row r="59" spans="1:6" ht="12.75">
      <c r="A59" s="3"/>
      <c r="C59" s="8"/>
      <c r="D59" s="5"/>
      <c r="F59" s="5"/>
    </row>
    <row r="64" spans="1:6" ht="12.75">
      <c r="A64" s="3"/>
      <c r="C64" s="8"/>
      <c r="D64" s="5"/>
      <c r="F64" s="5"/>
    </row>
    <row r="65" spans="1:6" ht="12.75">
      <c r="A65" s="3"/>
      <c r="C65" s="8"/>
      <c r="D65" s="5"/>
      <c r="F65" s="5"/>
    </row>
    <row r="66" spans="1:6" ht="12.75">
      <c r="A66" s="3"/>
      <c r="C66" s="8"/>
      <c r="D66" s="5"/>
      <c r="F66" s="5"/>
    </row>
    <row r="67" spans="1:6" ht="12.75">
      <c r="A67" s="3"/>
      <c r="C67" s="8"/>
      <c r="D67" s="5"/>
      <c r="F67" s="5"/>
    </row>
    <row r="68" spans="1:6" ht="12.75">
      <c r="A68" s="3"/>
      <c r="C68" s="8"/>
      <c r="E68" s="5"/>
      <c r="F68" s="5"/>
    </row>
    <row r="69" spans="1:6" ht="12.75">
      <c r="A69" s="3"/>
      <c r="C69" s="8"/>
      <c r="E69" s="5"/>
      <c r="F69" s="5"/>
    </row>
    <row r="70" spans="1:6" ht="12.75">
      <c r="A70" s="3"/>
      <c r="C70" s="8"/>
      <c r="D70" s="5"/>
      <c r="E70" s="5"/>
      <c r="F70" s="5"/>
    </row>
    <row r="71" spans="1:6" ht="12.75">
      <c r="A71" s="3"/>
      <c r="C71" s="8"/>
      <c r="D71" s="5"/>
      <c r="F71" s="5"/>
    </row>
    <row r="72" spans="1:6" ht="12.75">
      <c r="A72" s="3"/>
      <c r="C72" s="8"/>
      <c r="D72" s="5"/>
      <c r="E72" s="5"/>
      <c r="F72" s="5"/>
    </row>
    <row r="73" spans="1:6" ht="12.75">
      <c r="A73" s="3"/>
      <c r="C73" s="8"/>
      <c r="D73" s="5"/>
      <c r="E73" s="5"/>
      <c r="F73" s="5"/>
    </row>
    <row r="74" spans="1:6" ht="12.75">
      <c r="A74" s="3"/>
      <c r="C74" s="8"/>
      <c r="D74" s="5"/>
      <c r="E74" s="5"/>
      <c r="F74" s="5"/>
    </row>
    <row r="75" spans="1:6" ht="12.75">
      <c r="A75" s="3"/>
      <c r="C75" s="8"/>
      <c r="E75" s="5"/>
      <c r="F75" s="5"/>
    </row>
    <row r="76" spans="1:6" ht="12.75">
      <c r="A76" s="3"/>
      <c r="C76" s="8"/>
      <c r="D76" s="5"/>
      <c r="E76" s="5"/>
      <c r="F76" s="5"/>
    </row>
    <row r="78" spans="3:6" ht="12.75">
      <c r="C78" s="8"/>
      <c r="D78" s="5"/>
      <c r="E78" s="5"/>
      <c r="F78" s="5"/>
    </row>
    <row r="80" spans="3:7" ht="12.75">
      <c r="C80" s="8"/>
      <c r="D80" s="5"/>
      <c r="E80" s="5"/>
      <c r="F80" s="5"/>
      <c r="G80" s="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9">
      <selection activeCell="B38" sqref="B38"/>
    </sheetView>
  </sheetViews>
  <sheetFormatPr defaultColWidth="9.00390625" defaultRowHeight="12.75"/>
  <cols>
    <col min="2" max="2" width="32.625" style="0" customWidth="1"/>
    <col min="3" max="3" width="35.625" style="0" customWidth="1"/>
    <col min="4" max="4" width="17.75390625" style="0" customWidth="1"/>
  </cols>
  <sheetData>
    <row r="1" ht="15.75">
      <c r="A1" s="2" t="s">
        <v>113</v>
      </c>
    </row>
    <row r="3" ht="13.5" thickBot="1"/>
    <row r="4" spans="1:4" ht="12.75">
      <c r="A4" s="18"/>
      <c r="B4" s="31"/>
      <c r="C4" s="18"/>
      <c r="D4" s="33"/>
    </row>
    <row r="5" spans="1:4" ht="12.75">
      <c r="A5" s="11" t="s">
        <v>114</v>
      </c>
      <c r="B5" s="58" t="s">
        <v>115</v>
      </c>
      <c r="C5" s="11" t="s">
        <v>116</v>
      </c>
      <c r="D5" s="124" t="s">
        <v>117</v>
      </c>
    </row>
    <row r="6" spans="1:4" ht="13.5" thickBot="1">
      <c r="A6" s="40"/>
      <c r="B6" s="37"/>
      <c r="C6" s="40"/>
      <c r="D6" s="39"/>
    </row>
    <row r="7" spans="1:4" ht="12.75">
      <c r="A7" s="18"/>
      <c r="B7" s="67"/>
      <c r="C7" s="18"/>
      <c r="D7" s="18"/>
    </row>
    <row r="8" spans="1:4" ht="12.75">
      <c r="A8" s="17">
        <v>245</v>
      </c>
      <c r="B8" s="123">
        <v>439380693.1</v>
      </c>
      <c r="C8" s="125">
        <v>439380693.1</v>
      </c>
      <c r="D8" s="11" t="s">
        <v>119</v>
      </c>
    </row>
    <row r="9" spans="1:4" ht="12.75">
      <c r="A9" s="17">
        <v>246</v>
      </c>
      <c r="B9" s="123">
        <v>102287739.76</v>
      </c>
      <c r="C9" s="125">
        <v>102287739.76</v>
      </c>
      <c r="D9" s="11" t="s">
        <v>119</v>
      </c>
    </row>
    <row r="10" spans="1:4" ht="13.5" thickBot="1">
      <c r="A10" s="40"/>
      <c r="B10" s="74"/>
      <c r="C10" s="126"/>
      <c r="D10" s="40"/>
    </row>
    <row r="11" spans="1:4" ht="12.75">
      <c r="A11" s="31"/>
      <c r="B11" s="75"/>
      <c r="C11" s="75"/>
      <c r="D11" s="33"/>
    </row>
    <row r="12" spans="1:4" ht="12.75">
      <c r="A12" s="34" t="s">
        <v>118</v>
      </c>
      <c r="B12" s="127">
        <f>SUM(B8:B9)</f>
        <v>541668432.86</v>
      </c>
      <c r="C12" s="127">
        <f>SUM(C8:C9)</f>
        <v>541668432.86</v>
      </c>
      <c r="D12" s="124" t="s">
        <v>119</v>
      </c>
    </row>
    <row r="13" spans="1:4" ht="13.5" thickBot="1">
      <c r="A13" s="37"/>
      <c r="B13" s="40"/>
      <c r="C13" s="40"/>
      <c r="D13" s="39"/>
    </row>
    <row r="16" ht="15.75">
      <c r="A16" s="2" t="s">
        <v>124</v>
      </c>
    </row>
    <row r="18" ht="13.5" thickBot="1"/>
    <row r="19" spans="1:4" ht="12.75">
      <c r="A19" s="18"/>
      <c r="B19" s="31"/>
      <c r="C19" s="18"/>
      <c r="D19" s="33"/>
    </row>
    <row r="20" spans="1:4" ht="12.75">
      <c r="A20" s="11" t="s">
        <v>123</v>
      </c>
      <c r="B20" s="58" t="s">
        <v>120</v>
      </c>
      <c r="C20" s="11" t="s">
        <v>121</v>
      </c>
      <c r="D20" s="124" t="s">
        <v>122</v>
      </c>
    </row>
    <row r="21" spans="1:4" ht="13.5" thickBot="1">
      <c r="A21" s="40"/>
      <c r="B21" s="37"/>
      <c r="C21" s="40"/>
      <c r="D21" s="39"/>
    </row>
    <row r="22" spans="1:4" ht="12.75">
      <c r="A22" s="18"/>
      <c r="B22" s="67"/>
      <c r="C22" s="18"/>
      <c r="D22" s="18"/>
    </row>
    <row r="23" spans="1:4" ht="12.75">
      <c r="A23" s="17">
        <v>111</v>
      </c>
      <c r="B23" s="123">
        <v>2814700000</v>
      </c>
      <c r="C23" s="125">
        <v>2814651588.15</v>
      </c>
      <c r="D23" s="128">
        <f>SUM(B23-C23)</f>
        <v>48411.84999990463</v>
      </c>
    </row>
    <row r="24" spans="1:4" ht="12.75">
      <c r="A24" s="17">
        <v>45</v>
      </c>
      <c r="B24" s="123">
        <v>1853392381.52</v>
      </c>
      <c r="C24" s="125">
        <v>1311772360.51</v>
      </c>
      <c r="D24" s="128">
        <f>SUM(B24-C24)</f>
        <v>541620021.01</v>
      </c>
    </row>
    <row r="25" spans="1:4" ht="13.5" thickBot="1">
      <c r="A25" s="40"/>
      <c r="B25" s="74"/>
      <c r="C25" s="126"/>
      <c r="D25" s="40"/>
    </row>
    <row r="26" spans="1:4" ht="12.75">
      <c r="A26" s="31"/>
      <c r="B26" s="75"/>
      <c r="C26" s="75"/>
      <c r="D26" s="33"/>
    </row>
    <row r="27" spans="1:4" ht="12.75">
      <c r="A27" s="34" t="s">
        <v>118</v>
      </c>
      <c r="B27" s="127">
        <f>SUM(B23:B24)</f>
        <v>4668092381.52</v>
      </c>
      <c r="C27" s="127">
        <f>SUM(C23:C24)</f>
        <v>4126423948.66</v>
      </c>
      <c r="D27" s="127">
        <f>SUM(B27-C27)</f>
        <v>541668432.8600006</v>
      </c>
    </row>
    <row r="28" spans="1:4" ht="13.5" thickBot="1">
      <c r="A28" s="37"/>
      <c r="B28" s="40"/>
      <c r="C28" s="40"/>
      <c r="D28" s="39"/>
    </row>
    <row r="31" ht="12.75">
      <c r="A31" s="129" t="s">
        <v>125</v>
      </c>
    </row>
    <row r="32" ht="12.75">
      <c r="A32" t="s">
        <v>128</v>
      </c>
    </row>
    <row r="33" ht="12.75">
      <c r="A33" t="s">
        <v>129</v>
      </c>
    </row>
    <row r="34" ht="12.75">
      <c r="A34" t="s">
        <v>126</v>
      </c>
    </row>
    <row r="35" ht="12.75">
      <c r="A35" t="s">
        <v>127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hausknecht</dc:creator>
  <cp:keywords/>
  <dc:description/>
  <cp:lastModifiedBy>krajanova</cp:lastModifiedBy>
  <cp:lastPrinted>2006-02-17T12:55:50Z</cp:lastPrinted>
  <dcterms:created xsi:type="dcterms:W3CDTF">2006-02-16T13:03:28Z</dcterms:created>
  <dcterms:modified xsi:type="dcterms:W3CDTF">2006-03-31T08:46:24Z</dcterms:modified>
  <cp:category/>
  <cp:version/>
  <cp:contentType/>
  <cp:contentStatus/>
</cp:coreProperties>
</file>