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1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<sst xmlns="http://schemas.openxmlformats.org/spreadsheetml/2006/main" count="43" uniqueCount="42">
  <si>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Tabuľka: 3</t>
  </si>
  <si>
    <t>Strana: 1</t>
  </si>
  <si>
    <t>x</t>
  </si>
  <si>
    <t>(v tis. Sk)</t>
  </si>
  <si>
    <t>Ukazovateľ</t>
  </si>
  <si>
    <t>Ekonomická klasifikácia</t>
  </si>
  <si>
    <t xml:space="preserve"> Príjmy z podnikania</t>
  </si>
  <si>
    <t xml:space="preserve"> Dividendy</t>
  </si>
  <si>
    <t xml:space="preserve"> Príjmy z vlastníctva</t>
  </si>
  <si>
    <t xml:space="preserve"> Administratívne poplatky a iné poplatky a platby</t>
  </si>
  <si>
    <t xml:space="preserve"> Administratívne poplatky</t>
  </si>
  <si>
    <t xml:space="preserve"> Súdne poplatky</t>
  </si>
  <si>
    <t xml:space="preserve"> Tržby z predaja kolkových známok</t>
  </si>
  <si>
    <t xml:space="preserve"> Puncové poplatky</t>
  </si>
  <si>
    <t xml:space="preserve"> Ostatné poplatky</t>
  </si>
  <si>
    <t xml:space="preserve"> Licencie</t>
  </si>
  <si>
    <t xml:space="preserve"> Pokuty, penále a iné sankcie</t>
  </si>
  <si>
    <t xml:space="preserve"> Poplatky a platby z nepriemyselného a náhodného predaja a služieb</t>
  </si>
  <si>
    <t xml:space="preserve"> Ďalšie administratívne poplatky a iné poplatky a platby</t>
  </si>
  <si>
    <t xml:space="preserve"> Kapitálové príjmy</t>
  </si>
  <si>
    <t xml:space="preserve"> Úroky z tuzemských úverov, pôžičiek, návratných finančných výpomocí, vkladov a ážio</t>
  </si>
  <si>
    <t xml:space="preserve"> Iné nedaňové príjmy</t>
  </si>
  <si>
    <t xml:space="preserve"> Vrátené neoprávnene použité alebo zadržané finančné prostriedky</t>
  </si>
  <si>
    <t xml:space="preserve"> Ostatné príjmy</t>
  </si>
  <si>
    <t xml:space="preserve"> Z náhrad z poistného plnenia</t>
  </si>
  <si>
    <t xml:space="preserve"> Z výťažkov z lotérií a iných podobných hier</t>
  </si>
  <si>
    <t xml:space="preserve"> Ostatné</t>
  </si>
  <si>
    <t xml:space="preserve"> Granty a transfery</t>
  </si>
  <si>
    <t xml:space="preserve"> Príjmy z podnikania a z vlastníctva majetku</t>
  </si>
  <si>
    <t xml:space="preserve"> Iné príjmy z podnikania</t>
  </si>
  <si>
    <t xml:space="preserve"> Úroky zo zahraničných úverov, pôžičiek, návratných finančných výpomocí a vkladov</t>
  </si>
  <si>
    <t>Ministerstvo financií SR</t>
  </si>
  <si>
    <t xml:space="preserve"> Nedaňové príjmy spolu</t>
  </si>
  <si>
    <t>% k upravenému rozpočtu</t>
  </si>
  <si>
    <t>Skutočnosť 2007</t>
  </si>
  <si>
    <t>v tom:    221001</t>
  </si>
  <si>
    <t>v tom:    211003</t>
  </si>
  <si>
    <t xml:space="preserve">           Nedaňové príjmy štátneho rozpočtu, granty a transfery za rok 2008</t>
  </si>
  <si>
    <t>Schválený rozpočet 2008</t>
  </si>
  <si>
    <t>Upravený rozpočet 2008</t>
  </si>
  <si>
    <t>Skutočnosť 2008</t>
  </si>
  <si>
    <t>z toho:   292006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</si>
</sst>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7">
    <font>
      <sz val="10"/>
      <name val="Arial"/>
      <family val="0"/>
    </font>
    <font>
      <b/>
      <sz val="10"/>
      <name val="Arial CE"/>
      <family val="0"/>
    </font>
    <font>
      <b/>
      <sz val="12"/>
      <color indexed="8"/>
      <name val="Arial CE"/>
      <family val="0"/>
    </font>
    <font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left"/>
    </xf>
    <xf numFmtId="164" fontId="6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3" fontId="0" fillId="0" borderId="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left"/>
    </xf>
    <xf numFmtId="3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" xfId="0" applyNumberFormat="1" applyFont="1" applyBorder="1" applyAlignment="1">
      <alignment/>
    </xf>
    <xf numFmtId="0" fontId="4" fillId="0" borderId="3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4" fillId="0" borderId="23" xfId="0" applyNumberFormat="1" applyFont="1" applyBorder="1" applyAlignment="1">
      <alignment wrapText="1"/>
    </xf>
    <xf numFmtId="0" fontId="0" fillId="0" borderId="15" xfId="0" applyFont="1" applyBorder="1" applyAlignment="1">
      <alignment/>
    </xf>
    <xf numFmtId="0" fontId="4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4" fillId="0" borderId="26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3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3.8515625" style="5" customWidth="1"/>
    <col min="2" max="2" width="9.8515625" style="5" customWidth="1"/>
    <col min="3" max="3" width="54.7109375" style="5" customWidth="1"/>
    <col min="4" max="4" width="14.57421875" style="5" customWidth="1"/>
    <col min="5" max="6" width="20.00390625" style="5" customWidth="1"/>
    <col min="7" max="7" width="14.7109375" style="5" customWidth="1"/>
    <col min="8" max="8" width="13.7109375" style="5" customWidth="1"/>
    <col min="9" max="16384" width="9.140625" style="5" customWidth="1"/>
  </cols>
  <sheetData>
    <row r="1" spans="1:8" s="4" customFormat="1" ht="12.75">
      <c r="A1" s="3" t="s">
        <v>31</v>
      </c>
      <c r="B1" s="3"/>
      <c r="C1" s="3"/>
      <c r="D1" s="3"/>
      <c r="E1" s="3"/>
      <c r="F1" s="3"/>
      <c r="G1" s="3"/>
      <c r="H1" s="2" t="s">
        <v>0</v>
      </c>
    </row>
    <row r="2" spans="1:8" s="4" customFormat="1" ht="12.75">
      <c r="A2" s="18">
        <v>39912</v>
      </c>
      <c r="H2" s="2" t="s">
        <v>1</v>
      </c>
    </row>
    <row r="3" spans="1:8" ht="18" customHeight="1">
      <c r="A3" s="49" t="s">
        <v>37</v>
      </c>
      <c r="B3" s="49"/>
      <c r="C3" s="49"/>
      <c r="D3" s="49"/>
      <c r="E3" s="49"/>
      <c r="F3" s="49"/>
      <c r="G3" s="49"/>
      <c r="H3" s="49"/>
    </row>
    <row r="4" spans="1:8" ht="18" customHeight="1">
      <c r="A4" s="49" t="s">
        <v>3</v>
      </c>
      <c r="B4" s="49"/>
      <c r="C4" s="49"/>
      <c r="D4" s="49"/>
      <c r="E4" s="49"/>
      <c r="F4" s="49"/>
      <c r="G4" s="49"/>
      <c r="H4" s="49"/>
    </row>
    <row r="5" ht="16.5" customHeight="1"/>
    <row r="6" spans="1:8" s="4" customFormat="1" ht="16.5" customHeight="1" thickBot="1">
      <c r="A6" s="5"/>
      <c r="B6" s="5"/>
      <c r="C6" s="5"/>
      <c r="D6" s="5"/>
      <c r="E6" s="5"/>
      <c r="F6" s="5"/>
      <c r="G6" s="5"/>
      <c r="H6" s="1"/>
    </row>
    <row r="7" spans="1:8" ht="20.25" customHeight="1">
      <c r="A7" s="55" t="s">
        <v>5</v>
      </c>
      <c r="B7" s="52" t="s">
        <v>4</v>
      </c>
      <c r="C7" s="53"/>
      <c r="D7" s="41" t="s">
        <v>34</v>
      </c>
      <c r="E7" s="41" t="s">
        <v>38</v>
      </c>
      <c r="F7" s="41" t="s">
        <v>39</v>
      </c>
      <c r="G7" s="41" t="s">
        <v>40</v>
      </c>
      <c r="H7" s="57" t="s">
        <v>33</v>
      </c>
    </row>
    <row r="8" spans="1:8" ht="33" customHeight="1" thickBot="1">
      <c r="A8" s="56"/>
      <c r="B8" s="54"/>
      <c r="C8" s="54"/>
      <c r="D8" s="42"/>
      <c r="E8" s="42"/>
      <c r="F8" s="42"/>
      <c r="G8" s="42"/>
      <c r="H8" s="58"/>
    </row>
    <row r="9" spans="1:8" ht="16.5" customHeight="1">
      <c r="A9" s="38"/>
      <c r="B9" s="45"/>
      <c r="C9" s="46"/>
      <c r="D9" s="39"/>
      <c r="E9" s="39"/>
      <c r="F9" s="39"/>
      <c r="G9" s="39"/>
      <c r="H9" s="40"/>
    </row>
    <row r="10" spans="1:8" ht="16.5" customHeight="1">
      <c r="A10" s="35">
        <v>210</v>
      </c>
      <c r="B10" s="50" t="s">
        <v>28</v>
      </c>
      <c r="C10" s="51"/>
      <c r="D10" s="36">
        <f>SUM(D11+D14)</f>
        <v>2707757</v>
      </c>
      <c r="E10" s="36">
        <f>SUM(E11+E14)</f>
        <v>899648</v>
      </c>
      <c r="F10" s="36">
        <f>SUM(F11+F14)</f>
        <v>1454280</v>
      </c>
      <c r="G10" s="36">
        <f>SUM(G11+G14)</f>
        <v>2466056</v>
      </c>
      <c r="H10" s="37">
        <f>SUM(G10/F10*100)</f>
        <v>169.57229694419232</v>
      </c>
    </row>
    <row r="11" spans="1:8" ht="16.5" customHeight="1">
      <c r="A11" s="21">
        <v>211</v>
      </c>
      <c r="B11" s="43" t="s">
        <v>6</v>
      </c>
      <c r="C11" s="47"/>
      <c r="D11" s="9">
        <f>SUM(D12:D13)</f>
        <v>2373517</v>
      </c>
      <c r="E11" s="9">
        <f>SUM(E12:E13)</f>
        <v>649990</v>
      </c>
      <c r="F11" s="9">
        <f>SUM(F12:F13)</f>
        <v>1203403</v>
      </c>
      <c r="G11" s="9">
        <f>SUM(G12:G13)</f>
        <v>2185951</v>
      </c>
      <c r="H11" s="10">
        <f>SUM(G11/F11*100)</f>
        <v>181.64746140735897</v>
      </c>
    </row>
    <row r="12" spans="1:8" ht="16.5" customHeight="1">
      <c r="A12" s="24" t="s">
        <v>36</v>
      </c>
      <c r="B12" s="43" t="s">
        <v>7</v>
      </c>
      <c r="C12" s="44"/>
      <c r="D12" s="9">
        <v>2373132</v>
      </c>
      <c r="E12" s="9">
        <v>449990</v>
      </c>
      <c r="F12" s="9">
        <v>503403</v>
      </c>
      <c r="G12" s="9">
        <v>1485164</v>
      </c>
      <c r="H12" s="10">
        <f>SUM(G12/F12*100)</f>
        <v>295.0248607974128</v>
      </c>
    </row>
    <row r="13" spans="1:8" ht="16.5" customHeight="1">
      <c r="A13" s="22">
        <v>211004</v>
      </c>
      <c r="B13" s="20" t="s">
        <v>29</v>
      </c>
      <c r="C13" s="11"/>
      <c r="D13" s="9">
        <v>385</v>
      </c>
      <c r="E13" s="9">
        <v>200000</v>
      </c>
      <c r="F13" s="9">
        <v>700000</v>
      </c>
      <c r="G13" s="9">
        <v>700787</v>
      </c>
      <c r="H13" s="17" t="s">
        <v>2</v>
      </c>
    </row>
    <row r="14" spans="1:8" ht="16.5" customHeight="1">
      <c r="A14" s="21">
        <v>212</v>
      </c>
      <c r="B14" s="43" t="s">
        <v>8</v>
      </c>
      <c r="C14" s="47"/>
      <c r="D14" s="9">
        <v>334240</v>
      </c>
      <c r="E14" s="9">
        <v>249658</v>
      </c>
      <c r="F14" s="9">
        <v>250877</v>
      </c>
      <c r="G14" s="9">
        <v>280105</v>
      </c>
      <c r="H14" s="10">
        <f aca="true" t="shared" si="0" ref="H14:H21">SUM(G14/F14*100)</f>
        <v>111.65033064011448</v>
      </c>
    </row>
    <row r="15" spans="1:8" ht="16.5" customHeight="1">
      <c r="A15" s="23">
        <v>220</v>
      </c>
      <c r="B15" s="48" t="s">
        <v>9</v>
      </c>
      <c r="C15" s="44"/>
      <c r="D15" s="12">
        <f>D16+D22+D23+D24</f>
        <v>7960926</v>
      </c>
      <c r="E15" s="12">
        <f>SUM(E16+E22+E23+E24)</f>
        <v>7966350</v>
      </c>
      <c r="F15" s="12">
        <f>F16+F22+F23+F24</f>
        <v>7905250</v>
      </c>
      <c r="G15" s="12">
        <f>G16+G22+G23+G24</f>
        <v>8911693</v>
      </c>
      <c r="H15" s="19">
        <f t="shared" si="0"/>
        <v>112.7313241200468</v>
      </c>
    </row>
    <row r="16" spans="1:8" ht="16.5" customHeight="1">
      <c r="A16" s="21">
        <v>221</v>
      </c>
      <c r="B16" s="43" t="s">
        <v>10</v>
      </c>
      <c r="C16" s="47"/>
      <c r="D16" s="9">
        <f>SUM(D17:D21)</f>
        <v>4742834</v>
      </c>
      <c r="E16" s="9">
        <f>SUM(E17:E21)</f>
        <v>5037906</v>
      </c>
      <c r="F16" s="9">
        <f>SUM(F17:F21)</f>
        <v>5033988</v>
      </c>
      <c r="G16" s="9">
        <f>SUM(G17:G21)</f>
        <v>5381382</v>
      </c>
      <c r="H16" s="10">
        <f t="shared" si="0"/>
        <v>106.90096996655534</v>
      </c>
    </row>
    <row r="17" spans="1:8" ht="16.5" customHeight="1">
      <c r="A17" s="24" t="s">
        <v>35</v>
      </c>
      <c r="B17" s="43" t="s">
        <v>11</v>
      </c>
      <c r="C17" s="60"/>
      <c r="D17" s="9">
        <v>756980</v>
      </c>
      <c r="E17" s="9">
        <v>752325</v>
      </c>
      <c r="F17" s="9">
        <v>752054</v>
      </c>
      <c r="G17" s="9">
        <v>712571</v>
      </c>
      <c r="H17" s="10">
        <f t="shared" si="0"/>
        <v>94.74997806008612</v>
      </c>
    </row>
    <row r="18" spans="1:8" ht="16.5" customHeight="1">
      <c r="A18" s="24">
        <v>221002</v>
      </c>
      <c r="B18" s="43" t="s">
        <v>12</v>
      </c>
      <c r="C18" s="60"/>
      <c r="D18" s="9">
        <v>3494877</v>
      </c>
      <c r="E18" s="9">
        <v>3250000</v>
      </c>
      <c r="F18" s="9">
        <v>3250000</v>
      </c>
      <c r="G18" s="9">
        <v>3980109</v>
      </c>
      <c r="H18" s="10">
        <f t="shared" si="0"/>
        <v>122.46489230769231</v>
      </c>
    </row>
    <row r="19" spans="1:8" ht="16.5" customHeight="1">
      <c r="A19" s="24">
        <v>221003</v>
      </c>
      <c r="B19" s="43" t="s">
        <v>13</v>
      </c>
      <c r="C19" s="60"/>
      <c r="D19" s="9">
        <v>41547</v>
      </c>
      <c r="E19" s="9">
        <v>27200</v>
      </c>
      <c r="F19" s="9">
        <v>27200</v>
      </c>
      <c r="G19" s="9">
        <v>37355</v>
      </c>
      <c r="H19" s="10">
        <f t="shared" si="0"/>
        <v>137.33455882352942</v>
      </c>
    </row>
    <row r="20" spans="1:8" ht="16.5" customHeight="1">
      <c r="A20" s="24">
        <v>221004</v>
      </c>
      <c r="B20" s="43" t="s">
        <v>14</v>
      </c>
      <c r="C20" s="60"/>
      <c r="D20" s="9">
        <v>446030</v>
      </c>
      <c r="E20" s="9">
        <v>1007381</v>
      </c>
      <c r="F20" s="9">
        <v>1003734</v>
      </c>
      <c r="G20" s="9">
        <v>647972</v>
      </c>
      <c r="H20" s="10">
        <f t="shared" si="0"/>
        <v>64.55614734581074</v>
      </c>
    </row>
    <row r="21" spans="1:8" ht="16.5" customHeight="1">
      <c r="A21" s="24">
        <v>221005</v>
      </c>
      <c r="B21" s="43" t="s">
        <v>15</v>
      </c>
      <c r="C21" s="60"/>
      <c r="D21" s="9">
        <v>3400</v>
      </c>
      <c r="E21" s="9">
        <v>1000</v>
      </c>
      <c r="F21" s="9">
        <v>1000</v>
      </c>
      <c r="G21" s="9">
        <v>3375</v>
      </c>
      <c r="H21" s="10">
        <f t="shared" si="0"/>
        <v>337.5</v>
      </c>
    </row>
    <row r="22" spans="1:8" ht="16.5" customHeight="1">
      <c r="A22" s="21">
        <v>222</v>
      </c>
      <c r="B22" s="43" t="s">
        <v>16</v>
      </c>
      <c r="C22" s="47"/>
      <c r="D22" s="9">
        <v>1546982</v>
      </c>
      <c r="E22" s="9">
        <v>1278986</v>
      </c>
      <c r="F22" s="9">
        <v>1505761</v>
      </c>
      <c r="G22" s="9">
        <v>1734226</v>
      </c>
      <c r="H22" s="10">
        <f>SUM(G22/F22*100)</f>
        <v>115.17272661464868</v>
      </c>
    </row>
    <row r="23" spans="1:8" s="7" customFormat="1" ht="16.5" customHeight="1">
      <c r="A23" s="21">
        <v>223</v>
      </c>
      <c r="B23" s="59" t="s">
        <v>17</v>
      </c>
      <c r="C23" s="60"/>
      <c r="D23" s="13">
        <v>1671110</v>
      </c>
      <c r="E23" s="13">
        <v>1649458</v>
      </c>
      <c r="F23" s="13">
        <v>1365501</v>
      </c>
      <c r="G23" s="13">
        <v>1796073</v>
      </c>
      <c r="H23" s="14">
        <f>SUM(G23/F23*100)</f>
        <v>131.53216292042262</v>
      </c>
    </row>
    <row r="24" spans="1:8" s="7" customFormat="1" ht="16.5" customHeight="1">
      <c r="A24" s="25">
        <v>229</v>
      </c>
      <c r="B24" s="67" t="s">
        <v>18</v>
      </c>
      <c r="C24" s="60"/>
      <c r="D24" s="15">
        <v>0</v>
      </c>
      <c r="E24" s="15">
        <v>0</v>
      </c>
      <c r="F24" s="15">
        <v>0</v>
      </c>
      <c r="G24" s="15">
        <v>12</v>
      </c>
      <c r="H24" s="17" t="s">
        <v>2</v>
      </c>
    </row>
    <row r="25" spans="1:8" ht="16.5" customHeight="1">
      <c r="A25" s="23">
        <v>230</v>
      </c>
      <c r="B25" s="63" t="s">
        <v>19</v>
      </c>
      <c r="C25" s="47"/>
      <c r="D25" s="12">
        <v>3074675</v>
      </c>
      <c r="E25" s="12">
        <v>3074675</v>
      </c>
      <c r="F25" s="12">
        <v>1233806</v>
      </c>
      <c r="G25" s="12">
        <v>887333</v>
      </c>
      <c r="H25" s="16">
        <f aca="true" t="shared" si="1" ref="H25:H33">SUM(G25/F25*100)</f>
        <v>71.91835669465053</v>
      </c>
    </row>
    <row r="26" spans="1:8" ht="27.75" customHeight="1">
      <c r="A26" s="23">
        <v>240</v>
      </c>
      <c r="B26" s="48" t="s">
        <v>20</v>
      </c>
      <c r="C26" s="60"/>
      <c r="D26" s="12">
        <v>7175219</v>
      </c>
      <c r="E26" s="12">
        <v>7175219</v>
      </c>
      <c r="F26" s="12">
        <v>7174077</v>
      </c>
      <c r="G26" s="12">
        <v>7160249</v>
      </c>
      <c r="H26" s="16">
        <f t="shared" si="1"/>
        <v>99.80725046580905</v>
      </c>
    </row>
    <row r="27" spans="1:8" ht="27" customHeight="1">
      <c r="A27" s="23">
        <v>250</v>
      </c>
      <c r="B27" s="48" t="s">
        <v>30</v>
      </c>
      <c r="C27" s="60"/>
      <c r="D27" s="12">
        <v>10312</v>
      </c>
      <c r="E27" s="12">
        <v>10312</v>
      </c>
      <c r="F27" s="12">
        <v>10312</v>
      </c>
      <c r="G27" s="12">
        <v>14508</v>
      </c>
      <c r="H27" s="16">
        <f t="shared" si="1"/>
        <v>140.69045771916214</v>
      </c>
    </row>
    <row r="28" spans="1:8" ht="16.5" customHeight="1">
      <c r="A28" s="23">
        <v>290</v>
      </c>
      <c r="B28" s="63" t="s">
        <v>21</v>
      </c>
      <c r="C28" s="47"/>
      <c r="D28" s="12">
        <f>SUM(D29+D30)</f>
        <v>3261808</v>
      </c>
      <c r="E28" s="12">
        <f>SUM(E29+E30)</f>
        <v>3200247</v>
      </c>
      <c r="F28" s="12">
        <f>SUM(F29+F30)</f>
        <v>3207773</v>
      </c>
      <c r="G28" s="12">
        <f>SUM(G29+G30)</f>
        <v>7087443</v>
      </c>
      <c r="H28" s="16">
        <f t="shared" si="1"/>
        <v>220.9459023440873</v>
      </c>
    </row>
    <row r="29" spans="1:8" ht="16.5" customHeight="1">
      <c r="A29" s="21">
        <v>291</v>
      </c>
      <c r="B29" s="43" t="s">
        <v>22</v>
      </c>
      <c r="C29" s="47"/>
      <c r="D29" s="9">
        <v>396923</v>
      </c>
      <c r="E29" s="9">
        <v>335362</v>
      </c>
      <c r="F29" s="9">
        <v>314614</v>
      </c>
      <c r="G29" s="9">
        <v>399760</v>
      </c>
      <c r="H29" s="10">
        <f t="shared" si="1"/>
        <v>127.06363988887969</v>
      </c>
    </row>
    <row r="30" spans="1:8" ht="16.5" customHeight="1">
      <c r="A30" s="21">
        <v>292</v>
      </c>
      <c r="B30" s="43" t="s">
        <v>23</v>
      </c>
      <c r="C30" s="47"/>
      <c r="D30" s="9">
        <v>2864885</v>
      </c>
      <c r="E30" s="9">
        <v>2864885</v>
      </c>
      <c r="F30" s="9">
        <v>2893159</v>
      </c>
      <c r="G30" s="9">
        <v>6687683</v>
      </c>
      <c r="H30" s="10">
        <f t="shared" si="1"/>
        <v>231.1550454019292</v>
      </c>
    </row>
    <row r="31" spans="1:8" ht="16.5" customHeight="1">
      <c r="A31" s="24" t="s">
        <v>41</v>
      </c>
      <c r="B31" s="43" t="s">
        <v>24</v>
      </c>
      <c r="C31" s="60"/>
      <c r="D31" s="9">
        <v>180160</v>
      </c>
      <c r="E31" s="9">
        <v>175384</v>
      </c>
      <c r="F31" s="9">
        <v>44180</v>
      </c>
      <c r="G31" s="9">
        <v>139860</v>
      </c>
      <c r="H31" s="10">
        <f t="shared" si="1"/>
        <v>316.5685830692621</v>
      </c>
    </row>
    <row r="32" spans="1:8" ht="16.5" customHeight="1">
      <c r="A32" s="24">
        <v>292008</v>
      </c>
      <c r="B32" s="43" t="s">
        <v>25</v>
      </c>
      <c r="C32" s="60"/>
      <c r="D32" s="9">
        <v>2100000</v>
      </c>
      <c r="E32" s="9">
        <v>2100000</v>
      </c>
      <c r="F32" s="9">
        <v>3256420</v>
      </c>
      <c r="G32" s="9">
        <v>2578848</v>
      </c>
      <c r="H32" s="10">
        <f t="shared" si="1"/>
        <v>79.1927331241056</v>
      </c>
    </row>
    <row r="33" spans="1:8" ht="16.5" customHeight="1" thickBot="1">
      <c r="A33" s="26"/>
      <c r="B33" s="65" t="s">
        <v>26</v>
      </c>
      <c r="C33" s="66"/>
      <c r="D33" s="27">
        <f>SUM(D30-D31-D32)</f>
        <v>584725</v>
      </c>
      <c r="E33" s="27">
        <f>SUM(E30-E31-E32)</f>
        <v>589501</v>
      </c>
      <c r="F33" s="27">
        <f>SUM(F30-F31-F32)</f>
        <v>-407441</v>
      </c>
      <c r="G33" s="27">
        <f>SUM(G30-G31-G32)</f>
        <v>3968975</v>
      </c>
      <c r="H33" s="28">
        <f t="shared" si="1"/>
        <v>-974.1226337064752</v>
      </c>
    </row>
    <row r="34" spans="1:12" ht="16.5" customHeight="1" thickBot="1">
      <c r="A34" s="32">
        <v>200</v>
      </c>
      <c r="B34" s="64" t="s">
        <v>32</v>
      </c>
      <c r="C34" s="64"/>
      <c r="D34" s="33">
        <f>SUM(D10+D15+D25+D26+D27+D28)</f>
        <v>24190697</v>
      </c>
      <c r="E34" s="33">
        <f>SUM(E10+E15+E25+E26+E27+E28)</f>
        <v>22326451</v>
      </c>
      <c r="F34" s="33">
        <f>SUM(F10+F15+F25+F26+F27+F28)</f>
        <v>20985498</v>
      </c>
      <c r="G34" s="33">
        <f>SUM(G10+G15+G25+G26+G27+G28)</f>
        <v>26527282</v>
      </c>
      <c r="H34" s="34">
        <f>SUM(G34/F34*100)</f>
        <v>126.40768401112044</v>
      </c>
      <c r="I34" s="6"/>
      <c r="J34" s="6"/>
      <c r="K34" s="6"/>
      <c r="L34" s="6"/>
    </row>
    <row r="35" spans="1:8" ht="16.5" customHeight="1" thickBot="1" thickTop="1">
      <c r="A35" s="29">
        <v>300</v>
      </c>
      <c r="B35" s="61" t="s">
        <v>27</v>
      </c>
      <c r="C35" s="62"/>
      <c r="D35" s="30">
        <v>40268359</v>
      </c>
      <c r="E35" s="30">
        <v>54949274</v>
      </c>
      <c r="F35" s="30">
        <v>46242153</v>
      </c>
      <c r="G35" s="30">
        <v>43625529</v>
      </c>
      <c r="H35" s="31">
        <f>G35/F35*100</f>
        <v>94.34147454163737</v>
      </c>
    </row>
    <row r="37" spans="5:6" ht="12.75">
      <c r="E37" s="8"/>
      <c r="F37" s="8"/>
    </row>
    <row r="38" ht="12.75">
      <c r="G38" s="8"/>
    </row>
    <row r="39" spans="4:7" ht="12.75">
      <c r="D39" s="8"/>
      <c r="E39" s="8"/>
      <c r="F39" s="8"/>
      <c r="G39" s="8"/>
    </row>
    <row r="40" ht="12.75">
      <c r="G40" s="8"/>
    </row>
  </sheetData>
  <mergeCells count="35">
    <mergeCell ref="B24:C24"/>
    <mergeCell ref="B25:C25"/>
    <mergeCell ref="B26:C26"/>
    <mergeCell ref="B27:C27"/>
    <mergeCell ref="B35:C35"/>
    <mergeCell ref="B28:C28"/>
    <mergeCell ref="B29:C29"/>
    <mergeCell ref="B30:C30"/>
    <mergeCell ref="B31:C31"/>
    <mergeCell ref="B34:C34"/>
    <mergeCell ref="B32:C32"/>
    <mergeCell ref="B33:C33"/>
    <mergeCell ref="B23:C23"/>
    <mergeCell ref="B16:C16"/>
    <mergeCell ref="B17:C17"/>
    <mergeCell ref="B18:C18"/>
    <mergeCell ref="B19:C19"/>
    <mergeCell ref="B22:C22"/>
    <mergeCell ref="B20:C20"/>
    <mergeCell ref="B21:C21"/>
    <mergeCell ref="B14:C14"/>
    <mergeCell ref="B15:C15"/>
    <mergeCell ref="A3:H3"/>
    <mergeCell ref="A4:H4"/>
    <mergeCell ref="B10:C10"/>
    <mergeCell ref="B11:C11"/>
    <mergeCell ref="B7:C8"/>
    <mergeCell ref="A7:A8"/>
    <mergeCell ref="E7:E8"/>
    <mergeCell ref="H7:H8"/>
    <mergeCell ref="F7:F8"/>
    <mergeCell ref="G7:G8"/>
    <mergeCell ref="D7:D8"/>
    <mergeCell ref="B12:C12"/>
    <mergeCell ref="B9:C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Administrator</cp:lastModifiedBy>
  <cp:lastPrinted>2009-04-09T08:04:13Z</cp:lastPrinted>
  <dcterms:created xsi:type="dcterms:W3CDTF">2006-03-29T08:29:18Z</dcterms:created>
  <dcterms:modified xsi:type="dcterms:W3CDTF">2009-04-09T08:06:03Z</dcterms:modified>
  <cp:category/>
  <cp:version/>
  <cp:contentType/>
  <cp:contentStatus/>
</cp:coreProperties>
</file>