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Príjmy_2006" sheetId="1" r:id="rId1"/>
    <sheet name="Výdavky_2006" sheetId="2" r:id="rId2"/>
    <sheet name="Príjmy_2007_2008" sheetId="3" r:id="rId3"/>
    <sheet name="Výdavky_2007_2008" sheetId="4" r:id="rId4"/>
    <sheet name="rozpočet_2006_FEK" sheetId="5" r:id="rId5"/>
    <sheet name="List4" sheetId="6" state="hidden" r:id="rId6"/>
  </sheets>
  <definedNames/>
  <calcPr fullCalcOnLoad="1"/>
</workbook>
</file>

<file path=xl/sharedStrings.xml><?xml version="1.0" encoding="utf-8"?>
<sst xmlns="http://schemas.openxmlformats.org/spreadsheetml/2006/main" count="696" uniqueCount="273">
  <si>
    <t>Strana: 1</t>
  </si>
  <si>
    <t>(v tis. Sk)</t>
  </si>
  <si>
    <t>Príjmy podľa ekonomickej klasifikácie
Položky / podpoložky
Kód</t>
  </si>
  <si>
    <t>A.</t>
  </si>
  <si>
    <t>P R Í J M Y</t>
  </si>
  <si>
    <t>D a ň o v é   p r í j m y,  v tom: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</si>
  <si>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</si>
  <si>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</si>
  <si>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</si>
  <si>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</si>
  <si>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</si>
  <si>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</si>
  <si>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</si>
  <si>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</si>
  <si>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</si>
  <si>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</si>
  <si>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</si>
  <si>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</si>
  <si>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200</t>
  </si>
  <si>
    <t>N e d a ň o v é  p r í j m y,  v tom:</t>
  </si>
  <si>
    <t>210</t>
  </si>
  <si>
    <t>Príjmy z podnikania a z vlastníctva majetku</t>
  </si>
  <si>
    <t>220</t>
  </si>
  <si>
    <t>230</t>
  </si>
  <si>
    <t>Kapitálové príjmy</t>
  </si>
  <si>
    <t>240</t>
  </si>
  <si>
    <t>290</t>
  </si>
  <si>
    <t>300</t>
  </si>
  <si>
    <t>310</t>
  </si>
  <si>
    <t>Tuzemské bežné granty a transfery, v tom:</t>
  </si>
  <si>
    <t>312</t>
  </si>
  <si>
    <t>C.</t>
  </si>
  <si>
    <t>F I N A N Č N É   O P E R Á C I E</t>
  </si>
  <si>
    <t>1.</t>
  </si>
  <si>
    <t>PRÍJMOVÉ OPERÁCIE</t>
  </si>
  <si>
    <t>400</t>
  </si>
  <si>
    <t>450</t>
  </si>
  <si>
    <t>453</t>
  </si>
  <si>
    <t>500</t>
  </si>
  <si>
    <t>510</t>
  </si>
  <si>
    <t>520</t>
  </si>
  <si>
    <t>Výdavky podľa</t>
  </si>
  <si>
    <t>funkčnej klasifikácie
triedy / podtriedy
Kód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</si>
  <si>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</si>
  <si>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</si>
  <si>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</si>
  <si>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</si>
  <si>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</si>
  <si>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</si>
  <si>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</si>
  <si>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</si>
  <si>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</si>
  <si>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</si>
  <si>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630</t>
  </si>
  <si>
    <t xml:space="preserve">Tovary a služby </t>
  </si>
  <si>
    <t>640</t>
  </si>
  <si>
    <t xml:space="preserve">Bežné transfery </t>
  </si>
  <si>
    <t>642</t>
  </si>
  <si>
    <t>649</t>
  </si>
  <si>
    <t>700</t>
  </si>
  <si>
    <t>K a p i t á l o v é   v ý d a v k y</t>
  </si>
  <si>
    <t>710</t>
  </si>
  <si>
    <t>Obstarávanie kapitálových aktív</t>
  </si>
  <si>
    <t>720</t>
  </si>
  <si>
    <t>Kapitálové transfery</t>
  </si>
  <si>
    <t>2.</t>
  </si>
  <si>
    <t>VÝDAVKOVÉ OPERÁCIE</t>
  </si>
  <si>
    <t>800</t>
  </si>
  <si>
    <t>810</t>
  </si>
  <si>
    <t>820</t>
  </si>
  <si>
    <t>Splácanie istín</t>
  </si>
  <si>
    <t>-</t>
  </si>
  <si>
    <t>Číslo kapitoly / štátneho fondu / subjektu verejnej správy: 404</t>
  </si>
  <si>
    <t>Zdroj</t>
  </si>
  <si>
    <t>2005
schválený
rozpočet</t>
  </si>
  <si>
    <t>2006
návrh</t>
  </si>
  <si>
    <t>Poznámka</t>
  </si>
  <si>
    <t>MF-P-2006-01</t>
  </si>
  <si>
    <t>212</t>
  </si>
  <si>
    <t>Príjmy z vlastníctva</t>
  </si>
  <si>
    <t xml:space="preserve">Druh rozpočtu: 4 </t>
  </si>
  <si>
    <t>637</t>
  </si>
  <si>
    <t>010</t>
  </si>
  <si>
    <t>011</t>
  </si>
  <si>
    <t>211</t>
  </si>
  <si>
    <t>003</t>
  </si>
  <si>
    <t>006</t>
  </si>
  <si>
    <t>007</t>
  </si>
  <si>
    <t>008</t>
  </si>
  <si>
    <t>314</t>
  </si>
  <si>
    <t>320</t>
  </si>
  <si>
    <t>322</t>
  </si>
  <si>
    <t>324</t>
  </si>
  <si>
    <t>330</t>
  </si>
  <si>
    <t>340</t>
  </si>
  <si>
    <t>410</t>
  </si>
  <si>
    <t>420</t>
  </si>
  <si>
    <t>430</t>
  </si>
  <si>
    <t>440</t>
  </si>
  <si>
    <t>Kód
programu /
medzirezort.
Podprogramu</t>
  </si>
  <si>
    <t>funkčnej klasifikácie
oddiely
Kód</t>
  </si>
  <si>
    <t>ekonomickej klasifikácie
kategórie (príloha č.1)
Kód</t>
  </si>
  <si>
    <t>investičná akcia
Kód</t>
  </si>
  <si>
    <t>ekonomickej klasifikácie
položky/podpoložky
Kód</t>
  </si>
  <si>
    <t>034</t>
  </si>
  <si>
    <t>641</t>
  </si>
  <si>
    <t>644</t>
  </si>
  <si>
    <t>645</t>
  </si>
  <si>
    <t>646</t>
  </si>
  <si>
    <t>647</t>
  </si>
  <si>
    <t>650</t>
  </si>
  <si>
    <t>651</t>
  </si>
  <si>
    <t>012</t>
  </si>
  <si>
    <t>652</t>
  </si>
  <si>
    <t>721</t>
  </si>
  <si>
    <t>722</t>
  </si>
  <si>
    <t>723</t>
  </si>
  <si>
    <t>814</t>
  </si>
  <si>
    <t>815</t>
  </si>
  <si>
    <t>821</t>
  </si>
  <si>
    <t>822</t>
  </si>
  <si>
    <t>823</t>
  </si>
  <si>
    <t>824</t>
  </si>
  <si>
    <t>MF-P-2007-2008-03</t>
  </si>
  <si>
    <t>MF-VP-2007-2008-04</t>
  </si>
  <si>
    <t>MF-VP-2006-02</t>
  </si>
  <si>
    <t>Poistné</t>
  </si>
  <si>
    <t>Prídel z prerozdeľovania poistného na verejné zdravotné poistenie</t>
  </si>
  <si>
    <t>Dlžné poistné</t>
  </si>
  <si>
    <t>Príjmy z podnikania</t>
  </si>
  <si>
    <t>Dividendy</t>
  </si>
  <si>
    <t>Administratívne poplatky a iné poplatky a platby, v tom:</t>
  </si>
  <si>
    <t>Úroky z tuzemských úverov, pôžičiek, NFV, vkladov a ážio</t>
  </si>
  <si>
    <t>Iné nedaňové príjmy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</si>
  <si>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</si>
  <si>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</si>
  <si>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</si>
  <si>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</si>
  <si>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</si>
  <si>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</si>
  <si>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z rozpočtu obce</t>
  </si>
  <si>
    <t>Z rozpočtu vyššieho územného celku</t>
  </si>
  <si>
    <t>Zo Sociálnej poisťovne</t>
  </si>
  <si>
    <t>Zo štátnych finančných aktív</t>
  </si>
  <si>
    <t>Od ostatných subjektov verejnej správy</t>
  </si>
  <si>
    <t>Transfery subjektom nezaradeným vo verejnej správe v registri...</t>
  </si>
  <si>
    <t>Tuzemské kapitálové granty a transfery</t>
  </si>
  <si>
    <t>Z rozpočtu obce</t>
  </si>
  <si>
    <t>Zahraničné granty</t>
  </si>
  <si>
    <t>Zahraničné transfery</t>
  </si>
  <si>
    <t>Príjmy z transakcií s finančnými aktívami a finančnými pasívami</t>
  </si>
  <si>
    <t>Zo splátok tuzemských úverov,pôžičiek a NFV (len istín)</t>
  </si>
  <si>
    <t>Zo splátok zahraničných úverov,pôžičiek a NFV (len istín)</t>
  </si>
  <si>
    <t>Z predaja majetkových účastí</t>
  </si>
  <si>
    <t>Z predaja privatizovaného majetku FNM SR a SPF</t>
  </si>
  <si>
    <t>Z ostatných finančných operácií</t>
  </si>
  <si>
    <t>Zostatok prostriedkov z predchádzajúcich rokov</t>
  </si>
  <si>
    <t>Prijaté úvery, pôžičky a NFV</t>
  </si>
  <si>
    <t>Tuzemské úvery, pôžičky a NFV</t>
  </si>
  <si>
    <t>Zahraničné úvery, pôžičky a NFV</t>
  </si>
  <si>
    <t>Príjmy podľa ekonomickej klasifikácie
Kategórie (príloha č.1)
Kód</t>
  </si>
  <si>
    <t>2007
návrh</t>
  </si>
  <si>
    <t>2008
návrh</t>
  </si>
  <si>
    <t>Poistné a príspevok do poisťovní</t>
  </si>
  <si>
    <t>Služby</t>
  </si>
  <si>
    <t>Zdravotníckym zariadeniam</t>
  </si>
  <si>
    <t>Príspevkovej organizácií</t>
  </si>
  <si>
    <t>Štátnemu účelovému fondu</t>
  </si>
  <si>
    <t>Rozpočtovej organizácii</t>
  </si>
  <si>
    <t>Verejnej vysokej škole</t>
  </si>
  <si>
    <t>Obci</t>
  </si>
  <si>
    <t>Vyššiemu územnému celku</t>
  </si>
  <si>
    <t>Fondu národného majetku Slovenskej republiky</t>
  </si>
  <si>
    <t>Ostatným subjektom verejnej správy</t>
  </si>
  <si>
    <t>Transfery nefin.subj.a transf.príspevk.org.nezarad vo ver.spr.</t>
  </si>
  <si>
    <t>Prísp.org.nezaradenej vo verej.spr.v registri organizácií ...</t>
  </si>
  <si>
    <t>Náklady na likvidáciu štátnych podnikov a a.s.</t>
  </si>
  <si>
    <t>Náklady spojené s ručením FNM SR za sprivat. Majetok</t>
  </si>
  <si>
    <t>Transfery do tuzemských finančných inštitúcií</t>
  </si>
  <si>
    <t>Transfery do zahraničia</t>
  </si>
  <si>
    <t>Splácanie úrokov a ost.platby súvis.s úvermi,pôžič.a NFV</t>
  </si>
  <si>
    <t>Splácanie úrokov v tuzemsku</t>
  </si>
  <si>
    <t>Subjektu verejnej správy</t>
  </si>
  <si>
    <t>Splácanie úrokov do zahraničia</t>
  </si>
  <si>
    <t>Slovenskému pozemkovému fondu</t>
  </si>
  <si>
    <t>Transfery jednotl.a nezisk.právnickým osobám</t>
  </si>
  <si>
    <t>Výdavky z transakcií s fin.aktívami a fin.pasívami</t>
  </si>
  <si>
    <t>Úvery,pôžičky,NFV,účasť na majetku a ostatné výd.operácie</t>
  </si>
  <si>
    <t>Účasť na majetku</t>
  </si>
  <si>
    <t>Odplata za postúpenú pohľadávku</t>
  </si>
  <si>
    <t>Splácanie tuzemskej istiny</t>
  </si>
  <si>
    <t>Splácanie istiny krátkodob.úveru,pôžičky,NFV do zahraničia</t>
  </si>
  <si>
    <t>Splácanie istiny dlhodob.úveru,pôžičky,NFV do zahraničia</t>
  </si>
  <si>
    <t>Splácanie finančného prenájmu</t>
  </si>
  <si>
    <t>Úhrn príjmov***/  A. + C. okrem príjmov z grantov a transferov</t>
  </si>
  <si>
    <t>Úhrn výdavkov B. + C.</t>
  </si>
  <si>
    <t>Sociálnej poisťovni a zdravotným poisťovniam</t>
  </si>
  <si>
    <t>154001</t>
  </si>
  <si>
    <t>154002</t>
  </si>
  <si>
    <t>154005</t>
  </si>
  <si>
    <t>154004</t>
  </si>
  <si>
    <t>154009</t>
  </si>
  <si>
    <t>2004
skutočnosť</t>
  </si>
  <si>
    <t>nealok</t>
  </si>
  <si>
    <t>Zdravotnícke výrobky, prístroje a zariadenia</t>
  </si>
  <si>
    <t>Farmaceutické výrobky</t>
  </si>
  <si>
    <t>Terapeutické pomôcky a vybavenie</t>
  </si>
  <si>
    <t>Ambulantná zdravotná starostlivosť</t>
  </si>
  <si>
    <t>Všeobecná lekárska zdravotná starostlivosť</t>
  </si>
  <si>
    <t>Primárna zdravotná starostlivosť-praktický lekár pre dospelých</t>
  </si>
  <si>
    <t>Primárna zdravotná starostlivosť-praktický lekár pre deti a dorast</t>
  </si>
  <si>
    <t>Primárna zdravotná starostlivosť-gynekológ</t>
  </si>
  <si>
    <t>Lekárska služba prvej pomoci</t>
  </si>
  <si>
    <t>Záchranná zdravotná služba vrátane leteckej záchrannej služby</t>
  </si>
  <si>
    <t>Špecializovaná zdravotná starostlivosť</t>
  </si>
  <si>
    <t>Dialyzačné strediská</t>
  </si>
  <si>
    <t>Špecializované zariadenia ambulantnej starostlivosti, v ktorých sa poskytuje zdravotná lekárska starostlivosť</t>
  </si>
  <si>
    <t>Stomatologické služby</t>
  </si>
  <si>
    <t>Iné zdravotnícke služby</t>
  </si>
  <si>
    <t>Agentúra domácej ošetrovateľskej starostlivosti</t>
  </si>
  <si>
    <t>Dopravná zdravotná služba</t>
  </si>
  <si>
    <t>Špecializované zariadenia ambulantnej starostlivosti, v ktorých sa neposkytuje zdravotná lekárska starostlivosť</t>
  </si>
  <si>
    <t>Ústavná zdravotná starostlivosť</t>
  </si>
  <si>
    <t>Všeobecná nemocničná starostlivosť</t>
  </si>
  <si>
    <t>Špecializovaná nemocničná starostlivosť</t>
  </si>
  <si>
    <t>Služby opatrovateľských domov a zotavovní</t>
  </si>
  <si>
    <t>Zdravotníctvo inde neklasifikované</t>
  </si>
  <si>
    <t>222</t>
  </si>
  <si>
    <t>223</t>
  </si>
  <si>
    <t>Pokuty, penále a iné sankcie</t>
  </si>
  <si>
    <t>poplatky a platby z nepriemyselného a náhodného predaja služieb</t>
  </si>
  <si>
    <t>Ukazovatel funkčnej 
klasifikácie</t>
  </si>
  <si>
    <t>Rozpočet
2005</t>
  </si>
  <si>
    <t>ZDRAVOTNÍCTVO</t>
  </si>
  <si>
    <t>07.1</t>
  </si>
  <si>
    <t>07.1.1</t>
  </si>
  <si>
    <t>07.1.3</t>
  </si>
  <si>
    <t>07.2</t>
  </si>
  <si>
    <t>07.2.1</t>
  </si>
  <si>
    <t>07.2.1.1</t>
  </si>
  <si>
    <t>07.2.1.2</t>
  </si>
  <si>
    <t>07.2.1.3</t>
  </si>
  <si>
    <t>07.2.1.4</t>
  </si>
  <si>
    <t>07.2.1.5</t>
  </si>
  <si>
    <t>07.2.2</t>
  </si>
  <si>
    <t>07.2.2.1</t>
  </si>
  <si>
    <t>07.2.2.2</t>
  </si>
  <si>
    <t>07.2.2.4</t>
  </si>
  <si>
    <t>Hospice (s lekárskou zdravotnou starostlivosťou)</t>
  </si>
  <si>
    <t>07.2.3</t>
  </si>
  <si>
    <t>07.2.4</t>
  </si>
  <si>
    <t>07.2.4.1</t>
  </si>
  <si>
    <t>07.2.4.2</t>
  </si>
  <si>
    <t>07.2.4.3</t>
  </si>
  <si>
    <t>07.2.4.0</t>
  </si>
  <si>
    <t>07.3</t>
  </si>
  <si>
    <t>07.3.1</t>
  </si>
  <si>
    <t>07.3.2</t>
  </si>
  <si>
    <t>07.3.4</t>
  </si>
  <si>
    <t>07.6</t>
  </si>
  <si>
    <t>07.6.0</t>
  </si>
  <si>
    <t>Penále</t>
  </si>
  <si>
    <t>LvC</t>
  </si>
  <si>
    <t>07.6.0.6</t>
  </si>
  <si>
    <t>Správa a prev.</t>
  </si>
  <si>
    <t>CELKOM ZS</t>
  </si>
  <si>
    <t>Výdavky podľa funkčnej klasifikácie</t>
  </si>
  <si>
    <t>EK: 637 034</t>
  </si>
  <si>
    <t>Návrh predpokladaných výdavkov
na zdravotnú starostlivosť
na rok 2006</t>
  </si>
  <si>
    <t>Názov kapitoly / ŠF / subjektu verejnej správy: Spoločná zdravotná poisťovňa,a.s.</t>
  </si>
  <si>
    <t>G r a n t y  a  t r a n s f e r y</t>
  </si>
  <si>
    <t>Administratívne poplatky a iné poplatky a platby</t>
  </si>
  <si>
    <t>Úhrn príjmov***/  A. + C. vrátane príjmov z grantov a transferov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</si>
</sst>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0"/>
    <numFmt numFmtId="166" formatCode="#,##0.000"/>
    <numFmt numFmtId="167" formatCode="0.0%"/>
    <numFmt numFmtId="168" formatCode="[$-41B]d\.\ mmmm\ yyyy"/>
    <numFmt numFmtId="169" formatCode="[$-41B]mmmm\ yy;@"/>
  </numFmts>
  <fonts count="13">
    <font>
      <sz val="10"/>
      <name val="Arial CE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9" fontId="4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0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20" applyNumberFormat="1" applyFont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workbookViewId="0" topLeftCell="A10">
      <selection activeCell="F22" sqref="F22"/>
    </sheetView>
  </sheetViews>
  <sheetFormatPr defaultColWidth="9.00390625" defaultRowHeight="12.75"/>
  <cols>
    <col min="1" max="1" width="9.125" style="1" customWidth="1"/>
    <col min="2" max="4" width="4.75390625" style="33" customWidth="1"/>
    <col min="5" max="5" width="64.00390625" style="4" customWidth="1"/>
    <col min="6" max="6" width="12.625" style="4" hidden="1" customWidth="1"/>
    <col min="7" max="8" width="13.75390625" style="4" customWidth="1"/>
    <col min="9" max="9" width="23.125" style="4" customWidth="1"/>
    <col min="10" max="18" width="9.125" style="4" customWidth="1"/>
    <col min="19" max="16384" width="9.125" style="1" customWidth="1"/>
  </cols>
  <sheetData>
    <row r="1" spans="1:9" ht="14.25">
      <c r="A1" s="1" t="s">
        <v>72</v>
      </c>
      <c r="C1" s="2"/>
      <c r="D1" s="2"/>
      <c r="E1" s="1"/>
      <c r="F1" s="1"/>
      <c r="G1" s="3"/>
      <c r="I1" s="3" t="s">
        <v>77</v>
      </c>
    </row>
    <row r="2" spans="1:9" ht="14.25">
      <c r="A2" s="1" t="s">
        <v>269</v>
      </c>
      <c r="C2" s="2"/>
      <c r="D2" s="2"/>
      <c r="E2" s="1"/>
      <c r="F2" s="1"/>
      <c r="I2" s="5" t="s">
        <v>0</v>
      </c>
    </row>
    <row r="3" spans="3:9" ht="14.25">
      <c r="C3" s="2"/>
      <c r="D3" s="2"/>
      <c r="E3" s="1"/>
      <c r="F3" s="1"/>
      <c r="I3" s="5" t="s">
        <v>1</v>
      </c>
    </row>
    <row r="4" spans="1:18" s="8" customFormat="1" ht="26.25">
      <c r="A4" s="6"/>
      <c r="C4" s="7"/>
      <c r="D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2" customFormat="1" ht="12.75">
      <c r="A5" s="123" t="s">
        <v>73</v>
      </c>
      <c r="B5" s="129" t="s">
        <v>2</v>
      </c>
      <c r="C5" s="123"/>
      <c r="D5" s="123"/>
      <c r="E5" s="123"/>
      <c r="F5" s="124" t="s">
        <v>202</v>
      </c>
      <c r="G5" s="124" t="s">
        <v>74</v>
      </c>
      <c r="H5" s="127" t="s">
        <v>75</v>
      </c>
      <c r="I5" s="127" t="s">
        <v>76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s="12" customFormat="1" ht="12.75">
      <c r="A6" s="123"/>
      <c r="B6" s="123"/>
      <c r="C6" s="123"/>
      <c r="D6" s="123"/>
      <c r="E6" s="123"/>
      <c r="F6" s="125"/>
      <c r="G6" s="125"/>
      <c r="H6" s="128"/>
      <c r="I6" s="128"/>
      <c r="J6" s="11"/>
      <c r="K6" s="11"/>
      <c r="L6" s="11"/>
      <c r="M6" s="11"/>
      <c r="N6" s="11"/>
      <c r="O6" s="11"/>
      <c r="P6" s="11"/>
      <c r="Q6" s="11"/>
      <c r="R6" s="11"/>
    </row>
    <row r="7" spans="1:18" s="12" customFormat="1" ht="12.75">
      <c r="A7" s="123"/>
      <c r="B7" s="123"/>
      <c r="C7" s="123"/>
      <c r="D7" s="123"/>
      <c r="E7" s="123"/>
      <c r="F7" s="126"/>
      <c r="G7" s="126"/>
      <c r="H7" s="128"/>
      <c r="I7" s="128"/>
      <c r="J7" s="11"/>
      <c r="K7" s="11"/>
      <c r="L7" s="11"/>
      <c r="M7" s="11"/>
      <c r="N7" s="11"/>
      <c r="O7" s="11"/>
      <c r="P7" s="11"/>
      <c r="Q7" s="11"/>
      <c r="R7" s="11"/>
    </row>
    <row r="8" spans="1:18" s="8" customFormat="1" ht="15">
      <c r="A8" s="16"/>
      <c r="B8" s="13" t="s">
        <v>3</v>
      </c>
      <c r="C8" s="13"/>
      <c r="D8" s="13"/>
      <c r="E8" s="13" t="s">
        <v>4</v>
      </c>
      <c r="F8" s="14">
        <f>F9+F19</f>
        <v>0</v>
      </c>
      <c r="G8" s="14">
        <f>G9+G19</f>
        <v>12175658</v>
      </c>
      <c r="H8" s="14">
        <f>H9+H19</f>
        <v>12066147</v>
      </c>
      <c r="I8" s="14"/>
      <c r="J8" s="9"/>
      <c r="K8" s="9"/>
      <c r="L8" s="9"/>
      <c r="M8" s="9"/>
      <c r="N8" s="9"/>
      <c r="O8" s="9"/>
      <c r="P8" s="9"/>
      <c r="Q8" s="9"/>
      <c r="R8" s="9"/>
    </row>
    <row r="9" spans="1:18" s="8" customFormat="1" ht="15">
      <c r="A9" s="16">
        <v>45</v>
      </c>
      <c r="B9" s="15">
        <v>100</v>
      </c>
      <c r="C9" s="15"/>
      <c r="D9" s="15"/>
      <c r="E9" s="16" t="s">
        <v>5</v>
      </c>
      <c r="F9" s="14">
        <f aca="true" t="shared" si="0" ref="F9:H10">F10</f>
        <v>0</v>
      </c>
      <c r="G9" s="14">
        <f t="shared" si="0"/>
        <v>12071422</v>
      </c>
      <c r="H9" s="14">
        <f t="shared" si="0"/>
        <v>11979017</v>
      </c>
      <c r="I9" s="14"/>
      <c r="J9" s="9"/>
      <c r="K9" s="9"/>
      <c r="L9" s="9"/>
      <c r="M9" s="9"/>
      <c r="N9" s="9"/>
      <c r="O9" s="9"/>
      <c r="P9" s="9"/>
      <c r="Q9" s="9"/>
      <c r="R9" s="9"/>
    </row>
    <row r="10" spans="1:9" ht="14.25">
      <c r="A10" s="18">
        <v>45</v>
      </c>
      <c r="B10" s="17">
        <v>150</v>
      </c>
      <c r="C10" s="17"/>
      <c r="D10" s="17"/>
      <c r="E10" s="18" t="s">
        <v>126</v>
      </c>
      <c r="F10" s="19">
        <f t="shared" si="0"/>
        <v>0</v>
      </c>
      <c r="G10" s="19">
        <f t="shared" si="0"/>
        <v>12071422</v>
      </c>
      <c r="H10" s="19">
        <f t="shared" si="0"/>
        <v>11979017</v>
      </c>
      <c r="I10" s="19"/>
    </row>
    <row r="11" spans="1:9" ht="14.25">
      <c r="A11" s="18">
        <v>45</v>
      </c>
      <c r="B11" s="17"/>
      <c r="C11" s="17">
        <v>154</v>
      </c>
      <c r="D11" s="17"/>
      <c r="E11" s="18" t="s">
        <v>6</v>
      </c>
      <c r="F11" s="19">
        <f>SUM(F12:F16)</f>
        <v>0</v>
      </c>
      <c r="G11" s="19">
        <f>SUM(G12:G16)</f>
        <v>12071422</v>
      </c>
      <c r="H11" s="19">
        <f>SUM(H12:H16)</f>
        <v>11979017</v>
      </c>
      <c r="I11" s="19"/>
    </row>
    <row r="12" spans="1:9" ht="14.25">
      <c r="A12" s="18">
        <v>45</v>
      </c>
      <c r="B12" s="17"/>
      <c r="C12" s="17" t="s">
        <v>7</v>
      </c>
      <c r="D12" s="17" t="s">
        <v>8</v>
      </c>
      <c r="E12" s="18" t="s">
        <v>9</v>
      </c>
      <c r="F12" s="18"/>
      <c r="G12" s="19">
        <v>2717941</v>
      </c>
      <c r="H12" s="19">
        <v>2582932</v>
      </c>
      <c r="I12" s="19"/>
    </row>
    <row r="13" spans="1:9" ht="14.25">
      <c r="A13" s="18">
        <v>45</v>
      </c>
      <c r="B13" s="17"/>
      <c r="C13" s="17" t="s">
        <v>7</v>
      </c>
      <c r="D13" s="17" t="s">
        <v>10</v>
      </c>
      <c r="E13" s="18" t="s">
        <v>11</v>
      </c>
      <c r="F13" s="18"/>
      <c r="G13" s="19">
        <v>388080</v>
      </c>
      <c r="H13" s="19">
        <v>282638</v>
      </c>
      <c r="I13" s="19"/>
    </row>
    <row r="14" spans="1:9" ht="14.25">
      <c r="A14" s="18">
        <v>45</v>
      </c>
      <c r="B14" s="17"/>
      <c r="C14" s="17" t="s">
        <v>7</v>
      </c>
      <c r="D14" s="17" t="s">
        <v>12</v>
      </c>
      <c r="E14" s="18" t="s">
        <v>13</v>
      </c>
      <c r="F14" s="18"/>
      <c r="G14" s="19">
        <v>6698351</v>
      </c>
      <c r="H14" s="19">
        <v>6694121</v>
      </c>
      <c r="I14" s="19"/>
    </row>
    <row r="15" spans="1:9" ht="14.25">
      <c r="A15" s="18">
        <v>45</v>
      </c>
      <c r="B15" s="17"/>
      <c r="C15" s="17" t="s">
        <v>7</v>
      </c>
      <c r="D15" s="17" t="s">
        <v>14</v>
      </c>
      <c r="E15" s="20" t="s">
        <v>15</v>
      </c>
      <c r="F15" s="20"/>
      <c r="G15" s="19">
        <v>2267050</v>
      </c>
      <c r="H15" s="19">
        <v>2419326</v>
      </c>
      <c r="I15" s="19"/>
    </row>
    <row r="16" spans="1:9" ht="14.25">
      <c r="A16" s="18">
        <v>45</v>
      </c>
      <c r="B16" s="17"/>
      <c r="C16" s="17" t="s">
        <v>7</v>
      </c>
      <c r="D16" s="17" t="s">
        <v>16</v>
      </c>
      <c r="E16" s="18" t="s">
        <v>17</v>
      </c>
      <c r="F16" s="18"/>
      <c r="G16" s="78" t="s">
        <v>71</v>
      </c>
      <c r="H16" s="78" t="s">
        <v>71</v>
      </c>
      <c r="I16" s="78"/>
    </row>
    <row r="17" spans="1:9" ht="14.25" hidden="1">
      <c r="A17" s="18"/>
      <c r="B17" s="17"/>
      <c r="C17" s="17" t="s">
        <v>7</v>
      </c>
      <c r="D17" s="17" t="s">
        <v>82</v>
      </c>
      <c r="E17" s="18" t="s">
        <v>127</v>
      </c>
      <c r="F17" s="18"/>
      <c r="G17" s="78" t="s">
        <v>71</v>
      </c>
      <c r="H17" s="78" t="s">
        <v>71</v>
      </c>
      <c r="I17" s="78"/>
    </row>
    <row r="18" spans="1:9" ht="14.25" hidden="1">
      <c r="A18" s="18"/>
      <c r="B18" s="17"/>
      <c r="C18" s="17" t="s">
        <v>7</v>
      </c>
      <c r="D18" s="17" t="s">
        <v>83</v>
      </c>
      <c r="E18" s="18" t="s">
        <v>128</v>
      </c>
      <c r="F18" s="18"/>
      <c r="G18" s="78" t="s">
        <v>71</v>
      </c>
      <c r="H18" s="78" t="s">
        <v>71</v>
      </c>
      <c r="I18" s="78"/>
    </row>
    <row r="19" spans="1:18" s="8" customFormat="1" ht="15">
      <c r="A19" s="16">
        <v>45</v>
      </c>
      <c r="B19" s="15" t="s">
        <v>18</v>
      </c>
      <c r="C19" s="15"/>
      <c r="D19" s="15"/>
      <c r="E19" s="16" t="s">
        <v>19</v>
      </c>
      <c r="F19" s="14">
        <f>SUM(F20,F24,F27,F28,F29)</f>
        <v>0</v>
      </c>
      <c r="G19" s="14">
        <f>SUM(G20,G24,G27,G28,G29)</f>
        <v>104236</v>
      </c>
      <c r="H19" s="14">
        <f>SUM(H20,H24,H27,H28,H29)</f>
        <v>87130</v>
      </c>
      <c r="I19" s="14"/>
      <c r="J19" s="9"/>
      <c r="K19" s="9"/>
      <c r="L19" s="9"/>
      <c r="M19" s="9"/>
      <c r="N19" s="9"/>
      <c r="O19" s="9"/>
      <c r="P19" s="9"/>
      <c r="Q19" s="9"/>
      <c r="R19" s="9"/>
    </row>
    <row r="20" spans="1:9" ht="14.25">
      <c r="A20" s="18">
        <v>45</v>
      </c>
      <c r="B20" s="17" t="s">
        <v>20</v>
      </c>
      <c r="C20" s="17"/>
      <c r="D20" s="17"/>
      <c r="E20" s="18" t="s">
        <v>21</v>
      </c>
      <c r="F20" s="19">
        <f>F23</f>
        <v>0</v>
      </c>
      <c r="G20" s="19">
        <f>G23</f>
        <v>240</v>
      </c>
      <c r="H20" s="19">
        <f>H23</f>
        <v>0</v>
      </c>
      <c r="I20" s="19"/>
    </row>
    <row r="21" spans="1:9" ht="14.25" hidden="1">
      <c r="A21" s="18">
        <v>45</v>
      </c>
      <c r="B21" s="17"/>
      <c r="C21" s="17" t="s">
        <v>84</v>
      </c>
      <c r="D21" s="17"/>
      <c r="E21" s="18" t="s">
        <v>129</v>
      </c>
      <c r="F21" s="18"/>
      <c r="G21" s="19">
        <v>0</v>
      </c>
      <c r="H21" s="19">
        <v>0</v>
      </c>
      <c r="I21" s="19"/>
    </row>
    <row r="22" spans="1:9" ht="14.25" hidden="1">
      <c r="A22" s="18">
        <v>45</v>
      </c>
      <c r="B22" s="17"/>
      <c r="C22" s="17" t="s">
        <v>84</v>
      </c>
      <c r="D22" s="17" t="s">
        <v>85</v>
      </c>
      <c r="E22" s="18" t="s">
        <v>130</v>
      </c>
      <c r="F22" s="18"/>
      <c r="G22" s="19">
        <v>0</v>
      </c>
      <c r="H22" s="19">
        <v>0</v>
      </c>
      <c r="I22" s="19"/>
    </row>
    <row r="23" spans="1:9" ht="14.25">
      <c r="A23" s="18">
        <v>45</v>
      </c>
      <c r="B23" s="17"/>
      <c r="C23" s="17" t="s">
        <v>78</v>
      </c>
      <c r="D23" s="17"/>
      <c r="E23" s="18" t="s">
        <v>79</v>
      </c>
      <c r="F23" s="18"/>
      <c r="G23" s="19">
        <v>240</v>
      </c>
      <c r="H23" s="19">
        <v>0</v>
      </c>
      <c r="I23" s="19"/>
    </row>
    <row r="24" spans="1:9" ht="14.25">
      <c r="A24" s="18">
        <v>45</v>
      </c>
      <c r="B24" s="17" t="s">
        <v>22</v>
      </c>
      <c r="C24" s="17"/>
      <c r="D24" s="17"/>
      <c r="E24" s="18" t="s">
        <v>131</v>
      </c>
      <c r="F24" s="19">
        <f>F25</f>
        <v>0</v>
      </c>
      <c r="G24" s="19">
        <f>SUM(G25:G26)</f>
        <v>96000</v>
      </c>
      <c r="H24" s="19">
        <f>SUM(H25:H26)</f>
        <v>81200</v>
      </c>
      <c r="I24" s="19"/>
    </row>
    <row r="25" spans="1:9" ht="14.25">
      <c r="A25" s="18">
        <v>45</v>
      </c>
      <c r="B25" s="17"/>
      <c r="C25" s="17" t="s">
        <v>227</v>
      </c>
      <c r="D25" s="17"/>
      <c r="E25" s="18" t="s">
        <v>229</v>
      </c>
      <c r="F25" s="18"/>
      <c r="G25" s="19">
        <v>18000</v>
      </c>
      <c r="H25" s="19">
        <v>5200</v>
      </c>
      <c r="I25" s="19"/>
    </row>
    <row r="26" spans="1:9" ht="14.25">
      <c r="A26" s="18">
        <v>45</v>
      </c>
      <c r="B26" s="17"/>
      <c r="C26" s="17" t="s">
        <v>228</v>
      </c>
      <c r="D26" s="17"/>
      <c r="E26" s="18" t="s">
        <v>230</v>
      </c>
      <c r="F26" s="18"/>
      <c r="G26" s="19">
        <v>78000</v>
      </c>
      <c r="H26" s="19">
        <v>76000</v>
      </c>
      <c r="I26" s="19"/>
    </row>
    <row r="27" spans="1:9" ht="14.25">
      <c r="A27" s="18">
        <v>45</v>
      </c>
      <c r="B27" s="17" t="s">
        <v>23</v>
      </c>
      <c r="C27" s="17"/>
      <c r="D27" s="17"/>
      <c r="E27" s="18" t="s">
        <v>24</v>
      </c>
      <c r="F27" s="18"/>
      <c r="G27" s="19">
        <v>600</v>
      </c>
      <c r="H27" s="19">
        <v>700</v>
      </c>
      <c r="I27" s="19"/>
    </row>
    <row r="28" spans="1:9" ht="14.25">
      <c r="A28" s="18">
        <v>45</v>
      </c>
      <c r="B28" s="17" t="s">
        <v>25</v>
      </c>
      <c r="C28" s="17"/>
      <c r="D28" s="17"/>
      <c r="E28" s="18" t="s">
        <v>132</v>
      </c>
      <c r="F28" s="18"/>
      <c r="G28" s="19">
        <v>3495</v>
      </c>
      <c r="H28" s="19">
        <v>1200</v>
      </c>
      <c r="I28" s="19"/>
    </row>
    <row r="29" spans="1:9" ht="14.25">
      <c r="A29" s="18">
        <v>45</v>
      </c>
      <c r="B29" s="17" t="s">
        <v>26</v>
      </c>
      <c r="C29" s="17"/>
      <c r="D29" s="17"/>
      <c r="E29" s="18" t="s">
        <v>133</v>
      </c>
      <c r="F29" s="18"/>
      <c r="G29" s="19">
        <v>3901</v>
      </c>
      <c r="H29" s="19">
        <v>4030</v>
      </c>
      <c r="I29" s="19"/>
    </row>
    <row r="30" spans="1:18" s="8" customFormat="1" ht="15">
      <c r="A30" s="16">
        <v>45</v>
      </c>
      <c r="B30" s="15" t="s">
        <v>27</v>
      </c>
      <c r="C30" s="15"/>
      <c r="D30" s="15"/>
      <c r="E30" s="16" t="s">
        <v>270</v>
      </c>
      <c r="F30" s="14">
        <f>SUM(F31:F56)</f>
        <v>0</v>
      </c>
      <c r="G30" s="14">
        <f>SUM(G31:G56)</f>
        <v>0</v>
      </c>
      <c r="H30" s="14">
        <f>SUM(H31:H56)</f>
        <v>0</v>
      </c>
      <c r="I30" s="14"/>
      <c r="J30" s="9"/>
      <c r="K30" s="9"/>
      <c r="L30" s="9"/>
      <c r="M30" s="9"/>
      <c r="N30" s="9"/>
      <c r="O30" s="9"/>
      <c r="P30" s="9"/>
      <c r="Q30" s="9"/>
      <c r="R30" s="9"/>
    </row>
    <row r="31" spans="1:9" ht="14.25" hidden="1">
      <c r="A31" s="18">
        <v>45</v>
      </c>
      <c r="B31" s="17" t="s">
        <v>28</v>
      </c>
      <c r="C31" s="17"/>
      <c r="D31" s="17"/>
      <c r="E31" s="18" t="s">
        <v>29</v>
      </c>
      <c r="F31" s="18"/>
      <c r="G31" s="19">
        <v>0</v>
      </c>
      <c r="H31" s="19">
        <v>0</v>
      </c>
      <c r="I31" s="19"/>
    </row>
    <row r="32" spans="1:9" ht="14.25" hidden="1">
      <c r="A32" s="18">
        <v>45</v>
      </c>
      <c r="B32" s="17"/>
      <c r="C32" s="17" t="s">
        <v>30</v>
      </c>
      <c r="D32" s="17"/>
      <c r="E32" s="18" t="s">
        <v>134</v>
      </c>
      <c r="F32" s="18"/>
      <c r="G32" s="19">
        <v>0</v>
      </c>
      <c r="H32" s="19">
        <v>0</v>
      </c>
      <c r="I32" s="19"/>
    </row>
    <row r="33" spans="1:9" ht="14.25" hidden="1">
      <c r="A33" s="18">
        <v>45</v>
      </c>
      <c r="B33" s="17"/>
      <c r="C33" s="17" t="s">
        <v>30</v>
      </c>
      <c r="D33" s="17" t="s">
        <v>8</v>
      </c>
      <c r="E33" s="18" t="s">
        <v>135</v>
      </c>
      <c r="F33" s="18"/>
      <c r="G33" s="19">
        <v>0</v>
      </c>
      <c r="H33" s="19">
        <v>0</v>
      </c>
      <c r="I33" s="19"/>
    </row>
    <row r="34" spans="1:9" ht="14.25" hidden="1">
      <c r="A34" s="18">
        <v>45</v>
      </c>
      <c r="B34" s="17"/>
      <c r="C34" s="17" t="s">
        <v>30</v>
      </c>
      <c r="D34" s="17" t="s">
        <v>10</v>
      </c>
      <c r="E34" s="18" t="s">
        <v>136</v>
      </c>
      <c r="F34" s="18"/>
      <c r="G34" s="19">
        <v>0</v>
      </c>
      <c r="H34" s="19">
        <v>0</v>
      </c>
      <c r="I34" s="19"/>
    </row>
    <row r="35" spans="1:9" ht="14.25" hidden="1">
      <c r="A35" s="18">
        <v>45</v>
      </c>
      <c r="B35" s="17"/>
      <c r="C35" s="17" t="s">
        <v>30</v>
      </c>
      <c r="D35" s="17" t="s">
        <v>85</v>
      </c>
      <c r="E35" s="18" t="s">
        <v>137</v>
      </c>
      <c r="F35" s="18"/>
      <c r="G35" s="19">
        <v>0</v>
      </c>
      <c r="H35" s="19">
        <v>0</v>
      </c>
      <c r="I35" s="19"/>
    </row>
    <row r="36" spans="1:9" ht="14.25" hidden="1">
      <c r="A36" s="18">
        <v>45</v>
      </c>
      <c r="B36" s="17"/>
      <c r="C36" s="17" t="s">
        <v>30</v>
      </c>
      <c r="D36" s="17" t="s">
        <v>14</v>
      </c>
      <c r="E36" s="18" t="s">
        <v>138</v>
      </c>
      <c r="F36" s="18"/>
      <c r="G36" s="19">
        <v>0</v>
      </c>
      <c r="H36" s="19">
        <v>0</v>
      </c>
      <c r="I36" s="19"/>
    </row>
    <row r="37" spans="1:9" ht="14.25" hidden="1">
      <c r="A37" s="18">
        <v>45</v>
      </c>
      <c r="B37" s="17"/>
      <c r="C37" s="17" t="s">
        <v>30</v>
      </c>
      <c r="D37" s="17" t="s">
        <v>86</v>
      </c>
      <c r="E37" s="18" t="s">
        <v>139</v>
      </c>
      <c r="F37" s="18"/>
      <c r="G37" s="19">
        <v>0</v>
      </c>
      <c r="H37" s="19">
        <v>0</v>
      </c>
      <c r="I37" s="19"/>
    </row>
    <row r="38" spans="1:9" ht="14.25" hidden="1">
      <c r="A38" s="18">
        <v>45</v>
      </c>
      <c r="B38" s="17"/>
      <c r="C38" s="17" t="s">
        <v>30</v>
      </c>
      <c r="D38" s="17" t="s">
        <v>87</v>
      </c>
      <c r="E38" s="18" t="s">
        <v>140</v>
      </c>
      <c r="F38" s="18"/>
      <c r="G38" s="19">
        <v>0</v>
      </c>
      <c r="H38" s="19">
        <v>0</v>
      </c>
      <c r="I38" s="19"/>
    </row>
    <row r="39" spans="1:9" ht="14.25" hidden="1">
      <c r="A39" s="18">
        <v>45</v>
      </c>
      <c r="B39" s="17"/>
      <c r="C39" s="17" t="s">
        <v>30</v>
      </c>
      <c r="D39" s="17" t="s">
        <v>88</v>
      </c>
      <c r="E39" s="18" t="s">
        <v>141</v>
      </c>
      <c r="F39" s="18"/>
      <c r="G39" s="19">
        <v>0</v>
      </c>
      <c r="H39" s="19">
        <v>0</v>
      </c>
      <c r="I39" s="19"/>
    </row>
    <row r="40" spans="1:9" ht="14.25" hidden="1">
      <c r="A40" s="18">
        <v>45</v>
      </c>
      <c r="B40" s="17"/>
      <c r="C40" s="17" t="s">
        <v>30</v>
      </c>
      <c r="D40" s="17" t="s">
        <v>16</v>
      </c>
      <c r="E40" s="18" t="s">
        <v>142</v>
      </c>
      <c r="F40" s="18"/>
      <c r="G40" s="19">
        <v>0</v>
      </c>
      <c r="H40" s="19">
        <v>0</v>
      </c>
      <c r="I40" s="19"/>
    </row>
    <row r="41" spans="1:9" ht="14.25" hidden="1">
      <c r="A41" s="18">
        <v>45</v>
      </c>
      <c r="B41" s="17"/>
      <c r="C41" s="17" t="s">
        <v>30</v>
      </c>
      <c r="D41" s="17" t="s">
        <v>82</v>
      </c>
      <c r="E41" s="18" t="s">
        <v>143</v>
      </c>
      <c r="F41" s="18"/>
      <c r="G41" s="19">
        <v>0</v>
      </c>
      <c r="H41" s="19">
        <v>0</v>
      </c>
      <c r="I41" s="19"/>
    </row>
    <row r="42" spans="1:9" ht="14.25" hidden="1">
      <c r="A42" s="18">
        <v>45</v>
      </c>
      <c r="B42" s="17"/>
      <c r="C42" s="17" t="s">
        <v>30</v>
      </c>
      <c r="D42" s="17" t="s">
        <v>83</v>
      </c>
      <c r="E42" s="18" t="s">
        <v>144</v>
      </c>
      <c r="F42" s="18"/>
      <c r="G42" s="19">
        <v>0</v>
      </c>
      <c r="H42" s="19">
        <v>0</v>
      </c>
      <c r="I42" s="19"/>
    </row>
    <row r="43" spans="1:9" ht="14.25" hidden="1">
      <c r="A43" s="18">
        <v>45</v>
      </c>
      <c r="B43" s="17"/>
      <c r="C43" s="17" t="s">
        <v>89</v>
      </c>
      <c r="D43" s="17"/>
      <c r="E43" s="18" t="s">
        <v>145</v>
      </c>
      <c r="F43" s="18"/>
      <c r="G43" s="19">
        <v>0</v>
      </c>
      <c r="H43" s="19">
        <v>0</v>
      </c>
      <c r="I43" s="19"/>
    </row>
    <row r="44" spans="1:9" ht="14.25" hidden="1">
      <c r="A44" s="18">
        <v>45</v>
      </c>
      <c r="B44" s="17" t="s">
        <v>90</v>
      </c>
      <c r="C44" s="17"/>
      <c r="D44" s="17"/>
      <c r="E44" s="18" t="s">
        <v>146</v>
      </c>
      <c r="F44" s="18"/>
      <c r="G44" s="19">
        <v>0</v>
      </c>
      <c r="H44" s="19">
        <v>0</v>
      </c>
      <c r="I44" s="19"/>
    </row>
    <row r="45" spans="1:9" ht="14.25" hidden="1">
      <c r="A45" s="18">
        <v>45</v>
      </c>
      <c r="B45" s="17"/>
      <c r="C45" s="17" t="s">
        <v>91</v>
      </c>
      <c r="D45" s="17"/>
      <c r="E45" s="18" t="s">
        <v>134</v>
      </c>
      <c r="F45" s="18"/>
      <c r="G45" s="19">
        <v>0</v>
      </c>
      <c r="H45" s="19">
        <v>0</v>
      </c>
      <c r="I45" s="19"/>
    </row>
    <row r="46" spans="1:9" ht="14.25" hidden="1">
      <c r="A46" s="18">
        <v>45</v>
      </c>
      <c r="B46" s="17"/>
      <c r="C46" s="17" t="s">
        <v>91</v>
      </c>
      <c r="D46" s="17" t="s">
        <v>8</v>
      </c>
      <c r="E46" s="18" t="s">
        <v>135</v>
      </c>
      <c r="F46" s="18"/>
      <c r="G46" s="19">
        <v>0</v>
      </c>
      <c r="H46" s="19">
        <v>0</v>
      </c>
      <c r="I46" s="19"/>
    </row>
    <row r="47" spans="1:9" ht="14.25" hidden="1">
      <c r="A47" s="18">
        <v>45</v>
      </c>
      <c r="B47" s="17"/>
      <c r="C47" s="17" t="s">
        <v>91</v>
      </c>
      <c r="D47" s="17" t="s">
        <v>10</v>
      </c>
      <c r="E47" s="18" t="s">
        <v>136</v>
      </c>
      <c r="F47" s="18"/>
      <c r="G47" s="19">
        <v>0</v>
      </c>
      <c r="H47" s="19">
        <v>0</v>
      </c>
      <c r="I47" s="19"/>
    </row>
    <row r="48" spans="1:9" ht="14.25" hidden="1">
      <c r="A48" s="18">
        <v>45</v>
      </c>
      <c r="B48" s="17"/>
      <c r="C48" s="17" t="s">
        <v>91</v>
      </c>
      <c r="D48" s="17" t="s">
        <v>85</v>
      </c>
      <c r="E48" s="18" t="s">
        <v>137</v>
      </c>
      <c r="F48" s="18"/>
      <c r="G48" s="19">
        <v>0</v>
      </c>
      <c r="H48" s="19">
        <v>0</v>
      </c>
      <c r="I48" s="19"/>
    </row>
    <row r="49" spans="1:9" ht="14.25" hidden="1">
      <c r="A49" s="18">
        <v>45</v>
      </c>
      <c r="B49" s="17"/>
      <c r="C49" s="17" t="s">
        <v>91</v>
      </c>
      <c r="D49" s="17" t="s">
        <v>12</v>
      </c>
      <c r="E49" s="18" t="s">
        <v>138</v>
      </c>
      <c r="F49" s="18"/>
      <c r="G49" s="19">
        <v>0</v>
      </c>
      <c r="H49" s="19">
        <v>0</v>
      </c>
      <c r="I49" s="19"/>
    </row>
    <row r="50" spans="1:9" ht="14.25" hidden="1">
      <c r="A50" s="18">
        <v>45</v>
      </c>
      <c r="B50" s="17"/>
      <c r="C50" s="17" t="s">
        <v>91</v>
      </c>
      <c r="D50" s="17" t="s">
        <v>14</v>
      </c>
      <c r="E50" s="18" t="s">
        <v>147</v>
      </c>
      <c r="F50" s="18"/>
      <c r="G50" s="19">
        <v>0</v>
      </c>
      <c r="H50" s="19">
        <v>0</v>
      </c>
      <c r="I50" s="19"/>
    </row>
    <row r="51" spans="1:9" ht="14.25" hidden="1">
      <c r="A51" s="18">
        <v>45</v>
      </c>
      <c r="B51" s="17"/>
      <c r="C51" s="17" t="s">
        <v>91</v>
      </c>
      <c r="D51" s="17" t="s">
        <v>86</v>
      </c>
      <c r="E51" s="18" t="s">
        <v>141</v>
      </c>
      <c r="F51" s="18"/>
      <c r="G51" s="19">
        <v>0</v>
      </c>
      <c r="H51" s="19">
        <v>0</v>
      </c>
      <c r="I51" s="19"/>
    </row>
    <row r="52" spans="1:9" ht="14.25" hidden="1">
      <c r="A52" s="18">
        <v>45</v>
      </c>
      <c r="B52" s="17"/>
      <c r="C52" s="17" t="s">
        <v>91</v>
      </c>
      <c r="D52" s="17" t="s">
        <v>87</v>
      </c>
      <c r="E52" s="18" t="s">
        <v>143</v>
      </c>
      <c r="F52" s="18"/>
      <c r="G52" s="19">
        <v>0</v>
      </c>
      <c r="H52" s="19">
        <v>0</v>
      </c>
      <c r="I52" s="19"/>
    </row>
    <row r="53" spans="1:9" ht="14.25" hidden="1">
      <c r="A53" s="18">
        <v>45</v>
      </c>
      <c r="B53" s="17"/>
      <c r="C53" s="17" t="s">
        <v>91</v>
      </c>
      <c r="D53" s="17" t="s">
        <v>88</v>
      </c>
      <c r="E53" s="18" t="s">
        <v>144</v>
      </c>
      <c r="F53" s="18"/>
      <c r="G53" s="19">
        <v>0</v>
      </c>
      <c r="H53" s="19">
        <v>0</v>
      </c>
      <c r="I53" s="19"/>
    </row>
    <row r="54" spans="1:9" ht="14.25" hidden="1">
      <c r="A54" s="18">
        <v>45</v>
      </c>
      <c r="B54" s="17"/>
      <c r="C54" s="17" t="s">
        <v>92</v>
      </c>
      <c r="D54" s="17"/>
      <c r="E54" s="18" t="s">
        <v>145</v>
      </c>
      <c r="F54" s="18"/>
      <c r="G54" s="19">
        <v>0</v>
      </c>
      <c r="H54" s="19">
        <v>0</v>
      </c>
      <c r="I54" s="19"/>
    </row>
    <row r="55" spans="1:9" ht="14.25" hidden="1">
      <c r="A55" s="18">
        <v>45</v>
      </c>
      <c r="B55" s="17" t="s">
        <v>93</v>
      </c>
      <c r="C55" s="17"/>
      <c r="D55" s="17"/>
      <c r="E55" s="18" t="s">
        <v>148</v>
      </c>
      <c r="F55" s="18"/>
      <c r="G55" s="19">
        <v>0</v>
      </c>
      <c r="H55" s="19">
        <v>0</v>
      </c>
      <c r="I55" s="19"/>
    </row>
    <row r="56" spans="1:9" ht="14.25" hidden="1">
      <c r="A56" s="18">
        <v>45</v>
      </c>
      <c r="B56" s="17" t="s">
        <v>94</v>
      </c>
      <c r="C56" s="17"/>
      <c r="D56" s="17"/>
      <c r="E56" s="18" t="s">
        <v>149</v>
      </c>
      <c r="F56" s="18"/>
      <c r="G56" s="19">
        <v>0</v>
      </c>
      <c r="H56" s="19">
        <v>0</v>
      </c>
      <c r="I56" s="19"/>
    </row>
    <row r="57" spans="1:9" ht="15">
      <c r="A57" s="18">
        <v>45</v>
      </c>
      <c r="B57" s="22" t="s">
        <v>31</v>
      </c>
      <c r="C57" s="22"/>
      <c r="D57" s="22"/>
      <c r="E57" s="22" t="s">
        <v>32</v>
      </c>
      <c r="F57" s="21">
        <f aca="true" t="shared" si="1" ref="F57:H58">F58</f>
        <v>0</v>
      </c>
      <c r="G57" s="21">
        <f t="shared" si="1"/>
        <v>140000</v>
      </c>
      <c r="H57" s="21">
        <f t="shared" si="1"/>
        <v>220000</v>
      </c>
      <c r="I57" s="21"/>
    </row>
    <row r="58" spans="1:9" ht="15">
      <c r="A58" s="18">
        <v>45</v>
      </c>
      <c r="B58" s="22"/>
      <c r="C58" s="23" t="s">
        <v>33</v>
      </c>
      <c r="D58" s="22"/>
      <c r="E58" s="22" t="s">
        <v>34</v>
      </c>
      <c r="F58" s="21">
        <f t="shared" si="1"/>
        <v>0</v>
      </c>
      <c r="G58" s="21">
        <f t="shared" si="1"/>
        <v>140000</v>
      </c>
      <c r="H58" s="21">
        <f t="shared" si="1"/>
        <v>220000</v>
      </c>
      <c r="I58" s="21"/>
    </row>
    <row r="59" spans="1:18" s="8" customFormat="1" ht="15">
      <c r="A59" s="16">
        <v>45</v>
      </c>
      <c r="B59" s="15" t="s">
        <v>35</v>
      </c>
      <c r="C59" s="15"/>
      <c r="D59" s="15"/>
      <c r="E59" s="24" t="s">
        <v>150</v>
      </c>
      <c r="F59" s="14">
        <f>SUM(F60:F64)</f>
        <v>0</v>
      </c>
      <c r="G59" s="14">
        <f>SUM(G60:G64)</f>
        <v>140000</v>
      </c>
      <c r="H59" s="14">
        <f>SUM(H60:H64)</f>
        <v>220000</v>
      </c>
      <c r="I59" s="14"/>
      <c r="J59" s="9"/>
      <c r="K59" s="9"/>
      <c r="L59" s="9"/>
      <c r="M59" s="9"/>
      <c r="N59" s="9"/>
      <c r="O59" s="9"/>
      <c r="P59" s="9"/>
      <c r="Q59" s="9"/>
      <c r="R59" s="9"/>
    </row>
    <row r="60" spans="1:18" s="86" customFormat="1" ht="14.25" hidden="1">
      <c r="A60" s="81">
        <v>45</v>
      </c>
      <c r="B60" s="82" t="s">
        <v>95</v>
      </c>
      <c r="C60" s="82"/>
      <c r="D60" s="82"/>
      <c r="E60" s="83" t="s">
        <v>151</v>
      </c>
      <c r="F60" s="83"/>
      <c r="G60" s="84">
        <v>0</v>
      </c>
      <c r="H60" s="84">
        <v>0</v>
      </c>
      <c r="I60" s="84"/>
      <c r="J60" s="85"/>
      <c r="K60" s="85"/>
      <c r="L60" s="85"/>
      <c r="M60" s="85"/>
      <c r="N60" s="85"/>
      <c r="O60" s="85"/>
      <c r="P60" s="85"/>
      <c r="Q60" s="85"/>
      <c r="R60" s="85"/>
    </row>
    <row r="61" spans="1:18" s="86" customFormat="1" ht="14.25" hidden="1">
      <c r="A61" s="81">
        <v>45</v>
      </c>
      <c r="B61" s="82" t="s">
        <v>96</v>
      </c>
      <c r="C61" s="82"/>
      <c r="D61" s="82"/>
      <c r="E61" s="83" t="s">
        <v>152</v>
      </c>
      <c r="F61" s="83"/>
      <c r="G61" s="84">
        <v>0</v>
      </c>
      <c r="H61" s="84">
        <v>0</v>
      </c>
      <c r="I61" s="84"/>
      <c r="J61" s="85"/>
      <c r="K61" s="85"/>
      <c r="L61" s="85"/>
      <c r="M61" s="85"/>
      <c r="N61" s="85"/>
      <c r="O61" s="85"/>
      <c r="P61" s="85"/>
      <c r="Q61" s="85"/>
      <c r="R61" s="85"/>
    </row>
    <row r="62" spans="1:18" s="86" customFormat="1" ht="14.25" hidden="1">
      <c r="A62" s="81">
        <v>45</v>
      </c>
      <c r="B62" s="82" t="s">
        <v>97</v>
      </c>
      <c r="C62" s="82"/>
      <c r="D62" s="82"/>
      <c r="E62" s="83" t="s">
        <v>153</v>
      </c>
      <c r="F62" s="83"/>
      <c r="G62" s="84">
        <v>0</v>
      </c>
      <c r="H62" s="84">
        <v>0</v>
      </c>
      <c r="I62" s="84"/>
      <c r="J62" s="85"/>
      <c r="K62" s="85"/>
      <c r="L62" s="85"/>
      <c r="M62" s="85"/>
      <c r="N62" s="85"/>
      <c r="O62" s="85"/>
      <c r="P62" s="85"/>
      <c r="Q62" s="85"/>
      <c r="R62" s="85"/>
    </row>
    <row r="63" spans="1:18" s="86" customFormat="1" ht="14.25" hidden="1">
      <c r="A63" s="81">
        <v>45</v>
      </c>
      <c r="B63" s="82" t="s">
        <v>98</v>
      </c>
      <c r="C63" s="82"/>
      <c r="D63" s="82"/>
      <c r="E63" s="83" t="s">
        <v>154</v>
      </c>
      <c r="F63" s="83"/>
      <c r="G63" s="84">
        <v>0</v>
      </c>
      <c r="H63" s="84">
        <v>0</v>
      </c>
      <c r="I63" s="84"/>
      <c r="J63" s="85"/>
      <c r="K63" s="85"/>
      <c r="L63" s="85"/>
      <c r="M63" s="85"/>
      <c r="N63" s="85"/>
      <c r="O63" s="85"/>
      <c r="P63" s="85"/>
      <c r="Q63" s="85"/>
      <c r="R63" s="85"/>
    </row>
    <row r="64" spans="1:9" ht="14.25">
      <c r="A64" s="81">
        <v>45</v>
      </c>
      <c r="B64" s="17" t="s">
        <v>36</v>
      </c>
      <c r="C64" s="17"/>
      <c r="D64" s="17"/>
      <c r="E64" s="20" t="s">
        <v>155</v>
      </c>
      <c r="F64" s="19">
        <f>F65</f>
        <v>0</v>
      </c>
      <c r="G64" s="19">
        <f>G65</f>
        <v>140000</v>
      </c>
      <c r="H64" s="19">
        <f>H65</f>
        <v>220000</v>
      </c>
      <c r="I64" s="19"/>
    </row>
    <row r="65" spans="1:9" ht="14.25">
      <c r="A65" s="81">
        <v>45</v>
      </c>
      <c r="B65" s="17"/>
      <c r="C65" s="17" t="s">
        <v>37</v>
      </c>
      <c r="D65" s="17"/>
      <c r="E65" s="18" t="s">
        <v>156</v>
      </c>
      <c r="F65" s="18"/>
      <c r="G65" s="19">
        <v>140000</v>
      </c>
      <c r="H65" s="19">
        <v>220000</v>
      </c>
      <c r="I65" s="19"/>
    </row>
    <row r="66" spans="1:18" s="8" customFormat="1" ht="15">
      <c r="A66" s="16">
        <v>45</v>
      </c>
      <c r="B66" s="15" t="s">
        <v>38</v>
      </c>
      <c r="C66" s="15"/>
      <c r="D66" s="15"/>
      <c r="E66" s="25" t="s">
        <v>157</v>
      </c>
      <c r="F66" s="14">
        <f>SUM(F67:F68)</f>
        <v>0</v>
      </c>
      <c r="G66" s="14">
        <f>SUM(G67:G68)</f>
        <v>0</v>
      </c>
      <c r="H66" s="14">
        <v>0</v>
      </c>
      <c r="I66" s="14"/>
      <c r="J66" s="9"/>
      <c r="K66" s="9"/>
      <c r="L66" s="9"/>
      <c r="M66" s="9"/>
      <c r="N66" s="9"/>
      <c r="O66" s="9"/>
      <c r="P66" s="9"/>
      <c r="Q66" s="9"/>
      <c r="R66" s="9"/>
    </row>
    <row r="67" spans="1:9" ht="14.25" hidden="1">
      <c r="A67" s="18">
        <v>45</v>
      </c>
      <c r="B67" s="17" t="s">
        <v>39</v>
      </c>
      <c r="C67" s="17"/>
      <c r="D67" s="17"/>
      <c r="E67" s="20" t="s">
        <v>158</v>
      </c>
      <c r="F67" s="20"/>
      <c r="G67" s="19">
        <v>0</v>
      </c>
      <c r="H67" s="19">
        <v>0</v>
      </c>
      <c r="I67" s="19"/>
    </row>
    <row r="68" spans="1:9" ht="14.25" hidden="1">
      <c r="A68" s="18">
        <v>45</v>
      </c>
      <c r="B68" s="17" t="s">
        <v>40</v>
      </c>
      <c r="C68" s="17"/>
      <c r="D68" s="17"/>
      <c r="E68" s="20" t="s">
        <v>159</v>
      </c>
      <c r="F68" s="20"/>
      <c r="G68" s="19">
        <v>0</v>
      </c>
      <c r="H68" s="19">
        <v>0</v>
      </c>
      <c r="I68" s="19"/>
    </row>
    <row r="69" spans="1:18" s="30" customFormat="1" ht="18" customHeight="1">
      <c r="A69" s="27">
        <v>45</v>
      </c>
      <c r="B69" s="16" t="s">
        <v>272</v>
      </c>
      <c r="C69" s="26"/>
      <c r="D69" s="26"/>
      <c r="E69" s="27"/>
      <c r="F69" s="28">
        <f>F8+F57</f>
        <v>0</v>
      </c>
      <c r="G69" s="28">
        <f>G8+G57</f>
        <v>12315658</v>
      </c>
      <c r="H69" s="28">
        <f>H8+H57</f>
        <v>12286147</v>
      </c>
      <c r="I69" s="28"/>
      <c r="J69" s="29"/>
      <c r="K69" s="29"/>
      <c r="L69" s="29"/>
      <c r="M69" s="29"/>
      <c r="N69" s="29"/>
      <c r="O69" s="29"/>
      <c r="P69" s="29"/>
      <c r="Q69" s="29"/>
      <c r="R69" s="29"/>
    </row>
    <row r="70" spans="2:18" ht="14.25">
      <c r="B70" s="1"/>
      <c r="C70" s="31"/>
      <c r="D70" s="31"/>
      <c r="E70" s="1"/>
      <c r="F70" s="1"/>
      <c r="G70" s="32"/>
      <c r="H70" s="32"/>
      <c r="I70" s="96"/>
      <c r="J70" s="1"/>
      <c r="K70" s="1"/>
      <c r="L70" s="1"/>
      <c r="M70" s="1"/>
      <c r="N70" s="1"/>
      <c r="O70" s="1"/>
      <c r="P70" s="1"/>
      <c r="Q70" s="1"/>
      <c r="R70" s="1"/>
    </row>
    <row r="71" spans="2:18" ht="25.5">
      <c r="B71" s="35"/>
      <c r="C71" s="31"/>
      <c r="D71" s="31"/>
      <c r="E71" s="1"/>
      <c r="F71" s="1"/>
      <c r="G71" s="32"/>
      <c r="H71" s="32"/>
      <c r="I71" s="32"/>
      <c r="J71" s="1"/>
      <c r="K71" s="1"/>
      <c r="L71" s="1"/>
      <c r="M71" s="1"/>
      <c r="N71" s="1"/>
      <c r="O71" s="1"/>
      <c r="P71" s="1"/>
      <c r="Q71" s="1"/>
      <c r="R71" s="1"/>
    </row>
    <row r="72" spans="2:4" ht="14.25">
      <c r="B72" s="34"/>
      <c r="C72" s="34"/>
      <c r="D72" s="34"/>
    </row>
    <row r="73" spans="2:4" ht="14.25">
      <c r="B73" s="34"/>
      <c r="C73" s="34"/>
      <c r="D73" s="34"/>
    </row>
    <row r="74" spans="2:4" ht="14.25">
      <c r="B74" s="34"/>
      <c r="C74" s="34"/>
      <c r="D74" s="34"/>
    </row>
    <row r="75" spans="2:4" ht="14.25">
      <c r="B75" s="34"/>
      <c r="C75" s="34"/>
      <c r="D75" s="34"/>
    </row>
    <row r="76" spans="2:4" ht="14.25">
      <c r="B76" s="34"/>
      <c r="C76" s="34"/>
      <c r="D76" s="34"/>
    </row>
    <row r="77" spans="2:4" ht="14.25">
      <c r="B77" s="34"/>
      <c r="C77" s="34"/>
      <c r="D77" s="34"/>
    </row>
    <row r="78" spans="2:4" ht="14.25">
      <c r="B78" s="34"/>
      <c r="C78" s="34"/>
      <c r="D78" s="34"/>
    </row>
    <row r="79" spans="2:4" ht="14.25">
      <c r="B79" s="34"/>
      <c r="C79" s="34"/>
      <c r="D79" s="34"/>
    </row>
    <row r="80" spans="2:4" ht="14.25">
      <c r="B80" s="34"/>
      <c r="C80" s="34"/>
      <c r="D80" s="34"/>
    </row>
    <row r="81" spans="2:4" ht="14.25">
      <c r="B81" s="34"/>
      <c r="C81" s="34"/>
      <c r="D81" s="34"/>
    </row>
    <row r="82" spans="2:4" ht="14.25">
      <c r="B82" s="34"/>
      <c r="C82" s="34"/>
      <c r="D82" s="34"/>
    </row>
    <row r="83" spans="2:4" ht="14.25">
      <c r="B83" s="34"/>
      <c r="C83" s="34"/>
      <c r="D83" s="34"/>
    </row>
    <row r="84" spans="2:4" ht="14.25">
      <c r="B84" s="34"/>
      <c r="C84" s="34"/>
      <c r="D84" s="34"/>
    </row>
    <row r="85" spans="2:4" ht="14.25">
      <c r="B85" s="34"/>
      <c r="C85" s="34"/>
      <c r="D85" s="34"/>
    </row>
    <row r="86" spans="2:4" ht="14.25">
      <c r="B86" s="34"/>
      <c r="C86" s="34"/>
      <c r="D86" s="34"/>
    </row>
    <row r="87" spans="2:4" ht="14.25">
      <c r="B87" s="34"/>
      <c r="C87" s="34"/>
      <c r="D87" s="34"/>
    </row>
    <row r="88" spans="2:4" ht="14.25">
      <c r="B88" s="34"/>
      <c r="C88" s="34"/>
      <c r="D88" s="34"/>
    </row>
    <row r="89" spans="2:4" ht="14.25">
      <c r="B89" s="34"/>
      <c r="C89" s="34"/>
      <c r="D89" s="34"/>
    </row>
    <row r="90" spans="2:4" ht="14.25">
      <c r="B90" s="34"/>
      <c r="C90" s="34"/>
      <c r="D90" s="34"/>
    </row>
    <row r="91" spans="2:4" ht="14.25">
      <c r="B91" s="34"/>
      <c r="C91" s="34"/>
      <c r="D91" s="34"/>
    </row>
    <row r="92" spans="2:4" ht="14.25">
      <c r="B92" s="34"/>
      <c r="C92" s="34"/>
      <c r="D92" s="34"/>
    </row>
    <row r="93" spans="2:4" ht="14.25">
      <c r="B93" s="34"/>
      <c r="C93" s="34"/>
      <c r="D93" s="34"/>
    </row>
    <row r="94" spans="2:4" ht="14.25">
      <c r="B94" s="34"/>
      <c r="C94" s="34"/>
      <c r="D94" s="34"/>
    </row>
    <row r="95" spans="2:4" ht="14.25">
      <c r="B95" s="34"/>
      <c r="C95" s="34"/>
      <c r="D95" s="34"/>
    </row>
    <row r="96" spans="2:4" ht="14.25">
      <c r="B96" s="34"/>
      <c r="C96" s="34"/>
      <c r="D96" s="34"/>
    </row>
    <row r="97" spans="2:4" ht="14.25">
      <c r="B97" s="34"/>
      <c r="C97" s="34"/>
      <c r="D97" s="34"/>
    </row>
    <row r="98" spans="2:4" ht="14.25">
      <c r="B98" s="34"/>
      <c r="C98" s="34"/>
      <c r="D98" s="34"/>
    </row>
    <row r="99" spans="2:4" ht="14.25">
      <c r="B99" s="34"/>
      <c r="C99" s="34"/>
      <c r="D99" s="34"/>
    </row>
    <row r="100" spans="2:4" ht="14.25">
      <c r="B100" s="34"/>
      <c r="C100" s="34"/>
      <c r="D100" s="34"/>
    </row>
    <row r="101" spans="2:4" ht="14.25">
      <c r="B101" s="34"/>
      <c r="C101" s="34"/>
      <c r="D101" s="34"/>
    </row>
    <row r="102" spans="2:4" ht="14.25">
      <c r="B102" s="34"/>
      <c r="C102" s="34"/>
      <c r="D102" s="34"/>
    </row>
    <row r="103" spans="2:4" ht="14.25">
      <c r="B103" s="34"/>
      <c r="C103" s="34"/>
      <c r="D103" s="34"/>
    </row>
    <row r="104" spans="2:4" ht="14.25">
      <c r="B104" s="34"/>
      <c r="C104" s="34"/>
      <c r="D104" s="34"/>
    </row>
    <row r="105" spans="2:4" ht="14.25">
      <c r="B105" s="34"/>
      <c r="C105" s="34"/>
      <c r="D105" s="34"/>
    </row>
    <row r="106" spans="2:4" ht="14.25">
      <c r="B106" s="34"/>
      <c r="C106" s="34"/>
      <c r="D106" s="34"/>
    </row>
    <row r="107" spans="2:4" ht="14.25">
      <c r="B107" s="34"/>
      <c r="C107" s="34"/>
      <c r="D107" s="34"/>
    </row>
    <row r="108" spans="2:4" ht="14.25">
      <c r="B108" s="34"/>
      <c r="C108" s="34"/>
      <c r="D108" s="34"/>
    </row>
    <row r="109" spans="2:4" ht="14.25">
      <c r="B109" s="34"/>
      <c r="C109" s="34"/>
      <c r="D109" s="34"/>
    </row>
    <row r="110" spans="2:4" ht="14.25">
      <c r="B110" s="34"/>
      <c r="C110" s="34"/>
      <c r="D110" s="34"/>
    </row>
    <row r="111" spans="2:4" ht="14.25">
      <c r="B111" s="34"/>
      <c r="C111" s="34"/>
      <c r="D111" s="34"/>
    </row>
    <row r="112" spans="2:4" ht="14.25">
      <c r="B112" s="34"/>
      <c r="C112" s="34"/>
      <c r="D112" s="34"/>
    </row>
    <row r="113" spans="2:4" ht="14.25">
      <c r="B113" s="34"/>
      <c r="C113" s="34"/>
      <c r="D113" s="34"/>
    </row>
    <row r="114" spans="2:4" ht="14.25">
      <c r="B114" s="34"/>
      <c r="C114" s="34"/>
      <c r="D114" s="34"/>
    </row>
    <row r="115" spans="2:4" ht="14.25">
      <c r="B115" s="34"/>
      <c r="C115" s="34"/>
      <c r="D115" s="34"/>
    </row>
    <row r="116" spans="2:4" ht="14.25">
      <c r="B116" s="34"/>
      <c r="C116" s="34"/>
      <c r="D116" s="34"/>
    </row>
    <row r="117" spans="2:4" ht="14.25">
      <c r="B117" s="34"/>
      <c r="C117" s="34"/>
      <c r="D117" s="34"/>
    </row>
    <row r="118" spans="2:4" ht="14.25">
      <c r="B118" s="34"/>
      <c r="C118" s="34"/>
      <c r="D118" s="34"/>
    </row>
    <row r="119" spans="2:4" ht="14.25">
      <c r="B119" s="34"/>
      <c r="C119" s="34"/>
      <c r="D119" s="34"/>
    </row>
    <row r="120" spans="2:4" ht="14.25">
      <c r="B120" s="34"/>
      <c r="C120" s="34"/>
      <c r="D120" s="34"/>
    </row>
    <row r="121" spans="2:4" ht="14.25">
      <c r="B121" s="34"/>
      <c r="C121" s="34"/>
      <c r="D121" s="34"/>
    </row>
    <row r="122" spans="2:4" ht="14.25">
      <c r="B122" s="34"/>
      <c r="C122" s="34"/>
      <c r="D122" s="34"/>
    </row>
    <row r="123" spans="2:4" ht="14.25">
      <c r="B123" s="34"/>
      <c r="C123" s="34"/>
      <c r="D123" s="34"/>
    </row>
    <row r="124" spans="2:4" ht="14.25">
      <c r="B124" s="34"/>
      <c r="C124" s="34"/>
      <c r="D124" s="34"/>
    </row>
    <row r="125" spans="2:4" ht="14.25">
      <c r="B125" s="34"/>
      <c r="C125" s="34"/>
      <c r="D125" s="34"/>
    </row>
    <row r="126" spans="2:4" ht="14.25">
      <c r="B126" s="34"/>
      <c r="C126" s="34"/>
      <c r="D126" s="34"/>
    </row>
    <row r="127" spans="2:4" ht="14.25">
      <c r="B127" s="34"/>
      <c r="C127" s="34"/>
      <c r="D127" s="34"/>
    </row>
    <row r="128" spans="2:4" ht="14.25">
      <c r="B128" s="34"/>
      <c r="C128" s="34"/>
      <c r="D128" s="34"/>
    </row>
    <row r="129" spans="2:4" ht="14.25">
      <c r="B129" s="34"/>
      <c r="C129" s="34"/>
      <c r="D129" s="34"/>
    </row>
    <row r="130" spans="2:4" ht="14.25">
      <c r="B130" s="34"/>
      <c r="C130" s="34"/>
      <c r="D130" s="34"/>
    </row>
    <row r="131" spans="2:4" ht="14.25">
      <c r="B131" s="34"/>
      <c r="C131" s="34"/>
      <c r="D131" s="34"/>
    </row>
    <row r="132" spans="2:4" ht="14.25">
      <c r="B132" s="34"/>
      <c r="C132" s="34"/>
      <c r="D132" s="34"/>
    </row>
    <row r="133" spans="2:4" ht="14.25">
      <c r="B133" s="34"/>
      <c r="C133" s="34"/>
      <c r="D133" s="34"/>
    </row>
    <row r="134" spans="2:4" ht="14.25">
      <c r="B134" s="34"/>
      <c r="C134" s="34"/>
      <c r="D134" s="34"/>
    </row>
    <row r="135" spans="2:4" ht="14.25">
      <c r="B135" s="34"/>
      <c r="C135" s="34"/>
      <c r="D135" s="34"/>
    </row>
    <row r="136" spans="2:4" ht="14.25">
      <c r="B136" s="34"/>
      <c r="C136" s="34"/>
      <c r="D136" s="34"/>
    </row>
    <row r="137" spans="2:4" ht="14.25">
      <c r="B137" s="34"/>
      <c r="C137" s="34"/>
      <c r="D137" s="34"/>
    </row>
    <row r="138" spans="2:4" ht="14.25">
      <c r="B138" s="34"/>
      <c r="C138" s="34"/>
      <c r="D138" s="34"/>
    </row>
    <row r="139" spans="2:4" ht="14.25">
      <c r="B139" s="34"/>
      <c r="C139" s="34"/>
      <c r="D139" s="34"/>
    </row>
  </sheetData>
  <sheetProtection/>
  <mergeCells count="6">
    <mergeCell ref="A5:A7"/>
    <mergeCell ref="G5:G7"/>
    <mergeCell ref="H5:H7"/>
    <mergeCell ref="I5:I7"/>
    <mergeCell ref="B5:E7"/>
    <mergeCell ref="F5:F7"/>
  </mergeCells>
  <printOptions/>
  <pageMargins left="0.5905511811023623" right="0.7874015748031497" top="0.5905511811023623" bottom="0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E1">
      <selection activeCell="F22" sqref="F22"/>
    </sheetView>
  </sheetViews>
  <sheetFormatPr defaultColWidth="9.00390625" defaultRowHeight="12.75"/>
  <cols>
    <col min="1" max="1" width="5.00390625" style="11" bestFit="1" customWidth="1"/>
    <col min="2" max="2" width="12.00390625" style="11" bestFit="1" customWidth="1"/>
    <col min="3" max="3" width="4.375" style="68" customWidth="1"/>
    <col min="4" max="4" width="23.25390625" style="36" customWidth="1"/>
    <col min="5" max="5" width="4.375" style="37" bestFit="1" customWidth="1"/>
    <col min="6" max="7" width="4.375" style="37" customWidth="1"/>
    <col min="8" max="8" width="51.25390625" style="11" bestFit="1" customWidth="1"/>
    <col min="9" max="9" width="10.875" style="11" customWidth="1"/>
    <col min="10" max="12" width="13.75390625" style="11" customWidth="1"/>
    <col min="13" max="13" width="8.75390625" style="11" hidden="1" customWidth="1"/>
    <col min="14" max="15" width="10.75390625" style="11" hidden="1" customWidth="1"/>
    <col min="16" max="57" width="10.75390625" style="11" customWidth="1"/>
    <col min="58" max="16384" width="9.125" style="11" customWidth="1"/>
  </cols>
  <sheetData>
    <row r="1" spans="1:12" s="72" customFormat="1" ht="12.75">
      <c r="A1" s="12" t="s">
        <v>72</v>
      </c>
      <c r="D1" s="70"/>
      <c r="E1" s="71"/>
      <c r="F1" s="71"/>
      <c r="G1" s="71"/>
      <c r="L1" s="39" t="s">
        <v>125</v>
      </c>
    </row>
    <row r="2" spans="1:7" s="72" customFormat="1" ht="12.75">
      <c r="A2" s="12" t="s">
        <v>269</v>
      </c>
      <c r="D2" s="70"/>
      <c r="E2" s="71"/>
      <c r="F2" s="71"/>
      <c r="G2" s="71"/>
    </row>
    <row r="3" spans="1:7" s="72" customFormat="1" ht="12.75">
      <c r="A3" s="80" t="s">
        <v>80</v>
      </c>
      <c r="D3" s="70"/>
      <c r="E3" s="71"/>
      <c r="F3" s="71"/>
      <c r="G3" s="71"/>
    </row>
    <row r="4" spans="1:12" s="72" customFormat="1" ht="12.75">
      <c r="A4" s="69"/>
      <c r="D4" s="70"/>
      <c r="E4" s="71"/>
      <c r="F4" s="71"/>
      <c r="G4" s="71"/>
      <c r="L4" s="38"/>
    </row>
    <row r="5" spans="1:12" s="75" customFormat="1" ht="23.25">
      <c r="A5" s="79"/>
      <c r="D5" s="73"/>
      <c r="E5" s="74"/>
      <c r="F5" s="74"/>
      <c r="G5" s="74"/>
      <c r="L5" s="38" t="s">
        <v>0</v>
      </c>
    </row>
    <row r="6" spans="3:12" s="72" customFormat="1" ht="12.75">
      <c r="C6" s="69"/>
      <c r="D6" s="70"/>
      <c r="E6" s="71"/>
      <c r="F6" s="71"/>
      <c r="G6" s="71"/>
      <c r="L6" s="38" t="s">
        <v>1</v>
      </c>
    </row>
    <row r="7" spans="1:12" ht="12.75" customHeight="1">
      <c r="A7" s="131" t="s">
        <v>73</v>
      </c>
      <c r="B7" s="134" t="s">
        <v>99</v>
      </c>
      <c r="C7" s="137" t="s">
        <v>41</v>
      </c>
      <c r="D7" s="138"/>
      <c r="E7" s="138"/>
      <c r="F7" s="138"/>
      <c r="G7" s="138"/>
      <c r="H7" s="138"/>
      <c r="I7" s="139"/>
      <c r="J7" s="124" t="s">
        <v>74</v>
      </c>
      <c r="K7" s="124" t="s">
        <v>75</v>
      </c>
      <c r="L7" s="130" t="s">
        <v>76</v>
      </c>
    </row>
    <row r="8" spans="1:12" ht="12.75">
      <c r="A8" s="132"/>
      <c r="B8" s="125"/>
      <c r="C8" s="127" t="s">
        <v>42</v>
      </c>
      <c r="D8" s="127"/>
      <c r="E8" s="127" t="s">
        <v>103</v>
      </c>
      <c r="F8" s="127"/>
      <c r="G8" s="127"/>
      <c r="H8" s="127"/>
      <c r="I8" s="124" t="s">
        <v>102</v>
      </c>
      <c r="J8" s="125"/>
      <c r="K8" s="125"/>
      <c r="L8" s="125"/>
    </row>
    <row r="9" spans="1:12" ht="12.75">
      <c r="A9" s="132"/>
      <c r="B9" s="125"/>
      <c r="C9" s="127"/>
      <c r="D9" s="127"/>
      <c r="E9" s="127"/>
      <c r="F9" s="127"/>
      <c r="G9" s="127"/>
      <c r="H9" s="127"/>
      <c r="I9" s="135"/>
      <c r="J9" s="125"/>
      <c r="K9" s="125"/>
      <c r="L9" s="125"/>
    </row>
    <row r="10" spans="1:12" ht="12.75">
      <c r="A10" s="133"/>
      <c r="B10" s="126"/>
      <c r="C10" s="127"/>
      <c r="D10" s="127"/>
      <c r="E10" s="127"/>
      <c r="F10" s="127"/>
      <c r="G10" s="127"/>
      <c r="H10" s="127"/>
      <c r="I10" s="136"/>
      <c r="J10" s="126"/>
      <c r="K10" s="126"/>
      <c r="L10" s="126"/>
    </row>
    <row r="11" spans="1:12" ht="12.75">
      <c r="A11" s="54"/>
      <c r="B11" s="54"/>
      <c r="C11" s="10"/>
      <c r="D11" s="10"/>
      <c r="E11" s="10"/>
      <c r="F11" s="10"/>
      <c r="G11" s="10"/>
      <c r="H11" s="10"/>
      <c r="I11" s="10"/>
      <c r="J11" s="40"/>
      <c r="K11" s="40"/>
      <c r="L11" s="40"/>
    </row>
    <row r="12" spans="1:12" s="44" customFormat="1" ht="15.75" customHeight="1">
      <c r="A12" s="48">
        <v>45</v>
      </c>
      <c r="B12" s="48" t="s">
        <v>203</v>
      </c>
      <c r="C12" s="48"/>
      <c r="D12" s="97" t="s">
        <v>43</v>
      </c>
      <c r="E12" s="42"/>
      <c r="F12" s="42"/>
      <c r="G12" s="42"/>
      <c r="H12" s="42" t="s">
        <v>44</v>
      </c>
      <c r="I12" s="87"/>
      <c r="J12" s="76">
        <f>J13</f>
        <v>12315658</v>
      </c>
      <c r="K12" s="76">
        <f>K13</f>
        <v>11726147</v>
      </c>
      <c r="L12" s="76"/>
    </row>
    <row r="13" spans="1:12" s="9" customFormat="1" ht="15.75" customHeight="1">
      <c r="A13" s="16">
        <v>45</v>
      </c>
      <c r="B13" s="16" t="s">
        <v>203</v>
      </c>
      <c r="C13" s="16"/>
      <c r="D13" s="98" t="s">
        <v>45</v>
      </c>
      <c r="E13" s="46"/>
      <c r="F13" s="46"/>
      <c r="G13" s="46"/>
      <c r="H13" s="47" t="s">
        <v>46</v>
      </c>
      <c r="I13" s="47"/>
      <c r="J13" s="77">
        <f>SUM(J14,J42,J58)</f>
        <v>12315658</v>
      </c>
      <c r="K13" s="77">
        <f>SUM(K14,K42,K58)</f>
        <v>11726147</v>
      </c>
      <c r="L13" s="77"/>
    </row>
    <row r="14" spans="1:13" s="9" customFormat="1" ht="15.75" customHeight="1">
      <c r="A14" s="16">
        <v>45</v>
      </c>
      <c r="B14" s="16" t="s">
        <v>203</v>
      </c>
      <c r="C14" s="41" t="s">
        <v>47</v>
      </c>
      <c r="D14" s="42" t="s">
        <v>44</v>
      </c>
      <c r="E14" s="42" t="s">
        <v>48</v>
      </c>
      <c r="F14" s="42"/>
      <c r="G14" s="42"/>
      <c r="H14" s="48" t="s">
        <v>49</v>
      </c>
      <c r="I14" s="48"/>
      <c r="J14" s="14">
        <f>SUM(J15,J16,J17,J20,J38)</f>
        <v>12212587</v>
      </c>
      <c r="K14" s="14">
        <f>SUM(K15,K16,K17,K20,K38)</f>
        <v>11640147</v>
      </c>
      <c r="L14" s="14"/>
      <c r="M14" s="8"/>
    </row>
    <row r="15" spans="1:13" ht="15.75" customHeight="1">
      <c r="A15" s="54">
        <v>45</v>
      </c>
      <c r="B15" s="54" t="s">
        <v>203</v>
      </c>
      <c r="C15" s="50" t="s">
        <v>47</v>
      </c>
      <c r="D15" s="51" t="s">
        <v>44</v>
      </c>
      <c r="E15" s="51" t="s">
        <v>50</v>
      </c>
      <c r="F15" s="51"/>
      <c r="G15" s="51"/>
      <c r="H15" s="52" t="s">
        <v>51</v>
      </c>
      <c r="I15" s="52"/>
      <c r="J15" s="53">
        <v>170000</v>
      </c>
      <c r="K15" s="53">
        <v>173000</v>
      </c>
      <c r="L15" s="53"/>
      <c r="M15" s="12"/>
    </row>
    <row r="16" spans="1:13" ht="15.75" customHeight="1">
      <c r="A16" s="54">
        <v>45</v>
      </c>
      <c r="B16" s="54" t="s">
        <v>203</v>
      </c>
      <c r="C16" s="50" t="s">
        <v>47</v>
      </c>
      <c r="D16" s="51" t="s">
        <v>44</v>
      </c>
      <c r="E16" s="51" t="s">
        <v>52</v>
      </c>
      <c r="F16" s="51"/>
      <c r="G16" s="51"/>
      <c r="H16" s="52" t="s">
        <v>163</v>
      </c>
      <c r="I16" s="52"/>
      <c r="J16" s="53">
        <v>63900</v>
      </c>
      <c r="K16" s="53">
        <v>65596</v>
      </c>
      <c r="L16" s="53"/>
      <c r="M16" s="12"/>
    </row>
    <row r="17" spans="1:13" ht="15.75" customHeight="1">
      <c r="A17" s="54">
        <v>45</v>
      </c>
      <c r="B17" s="54" t="s">
        <v>203</v>
      </c>
      <c r="C17" s="50" t="s">
        <v>47</v>
      </c>
      <c r="D17" s="51" t="s">
        <v>44</v>
      </c>
      <c r="E17" s="51" t="s">
        <v>53</v>
      </c>
      <c r="F17" s="51"/>
      <c r="G17" s="51"/>
      <c r="H17" s="54" t="s">
        <v>54</v>
      </c>
      <c r="I17" s="54"/>
      <c r="J17" s="53">
        <v>11977187</v>
      </c>
      <c r="K17" s="53">
        <v>11399051</v>
      </c>
      <c r="L17" s="53"/>
      <c r="M17" s="12"/>
    </row>
    <row r="18" spans="1:13" ht="15.75" customHeight="1">
      <c r="A18" s="54">
        <v>45</v>
      </c>
      <c r="B18" s="54" t="s">
        <v>203</v>
      </c>
      <c r="C18" s="50" t="s">
        <v>47</v>
      </c>
      <c r="D18" s="51" t="s">
        <v>44</v>
      </c>
      <c r="E18" s="51"/>
      <c r="F18" s="51" t="s">
        <v>81</v>
      </c>
      <c r="G18" s="51"/>
      <c r="H18" s="54" t="s">
        <v>164</v>
      </c>
      <c r="I18" s="54"/>
      <c r="J18" s="53">
        <v>11834047</v>
      </c>
      <c r="K18" s="53">
        <v>11250051</v>
      </c>
      <c r="L18" s="53"/>
      <c r="M18" s="12"/>
    </row>
    <row r="19" spans="1:13" ht="15.75" customHeight="1">
      <c r="A19" s="54">
        <v>45</v>
      </c>
      <c r="B19" s="54" t="s">
        <v>203</v>
      </c>
      <c r="C19" s="50" t="s">
        <v>47</v>
      </c>
      <c r="D19" s="51" t="s">
        <v>44</v>
      </c>
      <c r="E19" s="51"/>
      <c r="F19" s="51" t="s">
        <v>81</v>
      </c>
      <c r="G19" s="51" t="s">
        <v>104</v>
      </c>
      <c r="H19" s="54" t="s">
        <v>165</v>
      </c>
      <c r="I19" s="54"/>
      <c r="J19" s="53">
        <v>8248605</v>
      </c>
      <c r="K19" s="53">
        <v>7830134</v>
      </c>
      <c r="L19" s="53"/>
      <c r="M19" s="12"/>
    </row>
    <row r="20" spans="1:13" ht="15.75" customHeight="1">
      <c r="A20" s="54">
        <v>45</v>
      </c>
      <c r="B20" s="54" t="s">
        <v>203</v>
      </c>
      <c r="C20" s="50" t="s">
        <v>47</v>
      </c>
      <c r="D20" s="51" t="s">
        <v>44</v>
      </c>
      <c r="E20" s="51" t="s">
        <v>55</v>
      </c>
      <c r="F20" s="51"/>
      <c r="G20" s="51"/>
      <c r="H20" s="54" t="s">
        <v>56</v>
      </c>
      <c r="I20" s="54"/>
      <c r="J20" s="53">
        <f>SUM(J21,J31,J32,J34,J35,J36,J37)</f>
        <v>1500</v>
      </c>
      <c r="K20" s="53">
        <f>SUM(K21,K31,K32,K34,K35,K36,K37)</f>
        <v>2500</v>
      </c>
      <c r="L20" s="53"/>
      <c r="M20" s="12"/>
    </row>
    <row r="21" spans="1:13" ht="15.75" customHeight="1">
      <c r="A21" s="54">
        <v>45</v>
      </c>
      <c r="B21" s="54" t="s">
        <v>203</v>
      </c>
      <c r="C21" s="50" t="s">
        <v>47</v>
      </c>
      <c r="D21" s="51" t="s">
        <v>44</v>
      </c>
      <c r="E21" s="51"/>
      <c r="F21" s="51" t="s">
        <v>105</v>
      </c>
      <c r="G21" s="51"/>
      <c r="H21" s="54" t="s">
        <v>134</v>
      </c>
      <c r="I21" s="54"/>
      <c r="J21" s="53">
        <f>SUM(J22:J30)</f>
        <v>0</v>
      </c>
      <c r="K21" s="53">
        <f>SUM(K22:K30)</f>
        <v>0</v>
      </c>
      <c r="L21" s="53"/>
      <c r="M21" s="12"/>
    </row>
    <row r="22" spans="1:13" ht="15.75" customHeight="1" hidden="1">
      <c r="A22" s="54">
        <v>45</v>
      </c>
      <c r="B22" s="54" t="s">
        <v>203</v>
      </c>
      <c r="C22" s="50" t="s">
        <v>47</v>
      </c>
      <c r="D22" s="51" t="s">
        <v>44</v>
      </c>
      <c r="E22" s="51"/>
      <c r="F22" s="51" t="s">
        <v>105</v>
      </c>
      <c r="G22" s="51" t="s">
        <v>8</v>
      </c>
      <c r="H22" s="54" t="s">
        <v>166</v>
      </c>
      <c r="I22" s="54"/>
      <c r="J22" s="53">
        <v>0</v>
      </c>
      <c r="K22" s="53">
        <v>0</v>
      </c>
      <c r="L22" s="53"/>
      <c r="M22" s="12"/>
    </row>
    <row r="23" spans="1:13" ht="15.75" customHeight="1" hidden="1">
      <c r="A23" s="54">
        <v>45</v>
      </c>
      <c r="B23" s="54" t="s">
        <v>203</v>
      </c>
      <c r="C23" s="50" t="s">
        <v>47</v>
      </c>
      <c r="D23" s="51" t="s">
        <v>44</v>
      </c>
      <c r="E23" s="51"/>
      <c r="F23" s="51" t="s">
        <v>105</v>
      </c>
      <c r="G23" s="51" t="s">
        <v>10</v>
      </c>
      <c r="H23" s="54" t="s">
        <v>167</v>
      </c>
      <c r="I23" s="54"/>
      <c r="J23" s="53">
        <v>0</v>
      </c>
      <c r="K23" s="53">
        <v>0</v>
      </c>
      <c r="L23" s="53"/>
      <c r="M23" s="12"/>
    </row>
    <row r="24" spans="1:13" ht="15.75" customHeight="1" hidden="1">
      <c r="A24" s="54">
        <v>45</v>
      </c>
      <c r="B24" s="54" t="s">
        <v>203</v>
      </c>
      <c r="C24" s="50" t="s">
        <v>47</v>
      </c>
      <c r="D24" s="51" t="s">
        <v>44</v>
      </c>
      <c r="E24" s="51"/>
      <c r="F24" s="51" t="s">
        <v>105</v>
      </c>
      <c r="G24" s="51" t="s">
        <v>85</v>
      </c>
      <c r="H24" s="54" t="s">
        <v>196</v>
      </c>
      <c r="I24" s="54"/>
      <c r="J24" s="53">
        <v>0</v>
      </c>
      <c r="K24" s="53">
        <v>0</v>
      </c>
      <c r="L24" s="53"/>
      <c r="M24" s="12"/>
    </row>
    <row r="25" spans="1:13" ht="15.75" customHeight="1" hidden="1">
      <c r="A25" s="54">
        <v>45</v>
      </c>
      <c r="B25" s="54" t="s">
        <v>203</v>
      </c>
      <c r="C25" s="50" t="s">
        <v>47</v>
      </c>
      <c r="D25" s="51" t="s">
        <v>44</v>
      </c>
      <c r="E25" s="51"/>
      <c r="F25" s="51" t="s">
        <v>105</v>
      </c>
      <c r="G25" s="51" t="s">
        <v>86</v>
      </c>
      <c r="H25" s="54" t="s">
        <v>168</v>
      </c>
      <c r="I25" s="54"/>
      <c r="J25" s="53">
        <v>0</v>
      </c>
      <c r="K25" s="53">
        <v>0</v>
      </c>
      <c r="L25" s="53"/>
      <c r="M25" s="12"/>
    </row>
    <row r="26" spans="1:13" ht="15.75" customHeight="1" hidden="1">
      <c r="A26" s="54">
        <v>45</v>
      </c>
      <c r="B26" s="54" t="s">
        <v>203</v>
      </c>
      <c r="C26" s="50" t="s">
        <v>47</v>
      </c>
      <c r="D26" s="51" t="s">
        <v>44</v>
      </c>
      <c r="E26" s="51"/>
      <c r="F26" s="51" t="s">
        <v>105</v>
      </c>
      <c r="G26" s="51" t="s">
        <v>88</v>
      </c>
      <c r="H26" s="54" t="s">
        <v>169</v>
      </c>
      <c r="I26" s="54"/>
      <c r="J26" s="53">
        <v>0</v>
      </c>
      <c r="K26" s="53">
        <v>0</v>
      </c>
      <c r="L26" s="53"/>
      <c r="M26" s="12"/>
    </row>
    <row r="27" spans="1:13" ht="15.75" customHeight="1" hidden="1">
      <c r="A27" s="54">
        <v>45</v>
      </c>
      <c r="B27" s="54" t="s">
        <v>203</v>
      </c>
      <c r="C27" s="50" t="s">
        <v>47</v>
      </c>
      <c r="D27" s="51" t="s">
        <v>44</v>
      </c>
      <c r="E27" s="51"/>
      <c r="F27" s="51" t="s">
        <v>105</v>
      </c>
      <c r="G27" s="51" t="s">
        <v>16</v>
      </c>
      <c r="H27" s="54" t="s">
        <v>170</v>
      </c>
      <c r="I27" s="54"/>
      <c r="J27" s="53">
        <v>0</v>
      </c>
      <c r="K27" s="53">
        <v>0</v>
      </c>
      <c r="L27" s="53"/>
      <c r="M27" s="12"/>
    </row>
    <row r="28" spans="1:13" ht="15.75" customHeight="1" hidden="1">
      <c r="A28" s="54">
        <v>45</v>
      </c>
      <c r="B28" s="54" t="s">
        <v>203</v>
      </c>
      <c r="C28" s="50" t="s">
        <v>47</v>
      </c>
      <c r="D28" s="51" t="s">
        <v>44</v>
      </c>
      <c r="E28" s="51"/>
      <c r="F28" s="51" t="s">
        <v>105</v>
      </c>
      <c r="G28" s="51" t="s">
        <v>82</v>
      </c>
      <c r="H28" s="54" t="s">
        <v>171</v>
      </c>
      <c r="I28" s="54"/>
      <c r="J28" s="53">
        <v>0</v>
      </c>
      <c r="K28" s="53">
        <v>0</v>
      </c>
      <c r="L28" s="53"/>
      <c r="M28" s="12"/>
    </row>
    <row r="29" spans="1:13" ht="15.75" customHeight="1" hidden="1">
      <c r="A29" s="54">
        <v>45</v>
      </c>
      <c r="B29" s="54" t="s">
        <v>203</v>
      </c>
      <c r="C29" s="50" t="s">
        <v>47</v>
      </c>
      <c r="D29" s="51" t="s">
        <v>44</v>
      </c>
      <c r="E29" s="51"/>
      <c r="F29" s="51" t="s">
        <v>105</v>
      </c>
      <c r="G29" s="51" t="s">
        <v>83</v>
      </c>
      <c r="H29" s="54" t="s">
        <v>172</v>
      </c>
      <c r="I29" s="54"/>
      <c r="J29" s="53">
        <v>0</v>
      </c>
      <c r="K29" s="53">
        <v>0</v>
      </c>
      <c r="L29" s="53"/>
      <c r="M29" s="12"/>
    </row>
    <row r="30" spans="1:13" ht="15.75" customHeight="1">
      <c r="A30" s="54">
        <v>45</v>
      </c>
      <c r="B30" s="54" t="s">
        <v>203</v>
      </c>
      <c r="C30" s="50" t="s">
        <v>47</v>
      </c>
      <c r="D30" s="51" t="s">
        <v>44</v>
      </c>
      <c r="E30" s="51"/>
      <c r="F30" s="51" t="s">
        <v>105</v>
      </c>
      <c r="G30" s="51" t="s">
        <v>112</v>
      </c>
      <c r="H30" s="54" t="s">
        <v>173</v>
      </c>
      <c r="I30" s="54"/>
      <c r="J30" s="53">
        <v>0</v>
      </c>
      <c r="K30" s="53">
        <v>0</v>
      </c>
      <c r="L30" s="53"/>
      <c r="M30" s="12"/>
    </row>
    <row r="31" spans="1:13" ht="15.75" customHeight="1">
      <c r="A31" s="54">
        <v>45</v>
      </c>
      <c r="B31" s="54" t="s">
        <v>203</v>
      </c>
      <c r="C31" s="50" t="s">
        <v>47</v>
      </c>
      <c r="D31" s="51" t="s">
        <v>44</v>
      </c>
      <c r="E31" s="51"/>
      <c r="F31" s="51" t="s">
        <v>57</v>
      </c>
      <c r="G31" s="51"/>
      <c r="H31" s="54" t="s">
        <v>185</v>
      </c>
      <c r="I31" s="54"/>
      <c r="J31" s="53">
        <v>1500</v>
      </c>
      <c r="K31" s="53">
        <v>2500</v>
      </c>
      <c r="L31" s="53"/>
      <c r="M31" s="12"/>
    </row>
    <row r="32" spans="1:13" ht="15.75" customHeight="1" hidden="1">
      <c r="A32" s="54">
        <v>45</v>
      </c>
      <c r="B32" s="54" t="s">
        <v>203</v>
      </c>
      <c r="C32" s="50" t="s">
        <v>47</v>
      </c>
      <c r="D32" s="51" t="s">
        <v>44</v>
      </c>
      <c r="E32" s="51"/>
      <c r="F32" s="51" t="s">
        <v>106</v>
      </c>
      <c r="G32" s="51"/>
      <c r="H32" s="54" t="s">
        <v>174</v>
      </c>
      <c r="I32" s="54"/>
      <c r="J32" s="53">
        <f>J33</f>
        <v>0</v>
      </c>
      <c r="K32" s="53">
        <f>K33</f>
        <v>0</v>
      </c>
      <c r="L32" s="53"/>
      <c r="M32" s="12"/>
    </row>
    <row r="33" spans="1:13" ht="15.75" customHeight="1" hidden="1">
      <c r="A33" s="54">
        <v>45</v>
      </c>
      <c r="B33" s="54" t="s">
        <v>203</v>
      </c>
      <c r="C33" s="50" t="s">
        <v>47</v>
      </c>
      <c r="D33" s="51" t="s">
        <v>44</v>
      </c>
      <c r="E33" s="51"/>
      <c r="F33" s="51" t="s">
        <v>106</v>
      </c>
      <c r="G33" s="51" t="s">
        <v>12</v>
      </c>
      <c r="H33" s="54" t="s">
        <v>175</v>
      </c>
      <c r="I33" s="54"/>
      <c r="J33" s="53">
        <v>0</v>
      </c>
      <c r="K33" s="53">
        <v>0</v>
      </c>
      <c r="L33" s="53"/>
      <c r="M33" s="12"/>
    </row>
    <row r="34" spans="1:13" ht="15.75" customHeight="1" hidden="1">
      <c r="A34" s="54">
        <v>45</v>
      </c>
      <c r="B34" s="54" t="s">
        <v>203</v>
      </c>
      <c r="C34" s="50" t="s">
        <v>47</v>
      </c>
      <c r="D34" s="51" t="s">
        <v>44</v>
      </c>
      <c r="E34" s="51"/>
      <c r="F34" s="51" t="s">
        <v>107</v>
      </c>
      <c r="G34" s="51"/>
      <c r="H34" s="54" t="s">
        <v>176</v>
      </c>
      <c r="I34" s="54"/>
      <c r="J34" s="53">
        <v>0</v>
      </c>
      <c r="K34" s="53">
        <v>0</v>
      </c>
      <c r="L34" s="53"/>
      <c r="M34" s="12"/>
    </row>
    <row r="35" spans="1:13" ht="15.75" customHeight="1" hidden="1">
      <c r="A35" s="54">
        <v>45</v>
      </c>
      <c r="B35" s="54" t="s">
        <v>203</v>
      </c>
      <c r="C35" s="50" t="s">
        <v>47</v>
      </c>
      <c r="D35" s="51" t="s">
        <v>44</v>
      </c>
      <c r="E35" s="51"/>
      <c r="F35" s="51" t="s">
        <v>108</v>
      </c>
      <c r="G35" s="51"/>
      <c r="H35" s="54" t="s">
        <v>177</v>
      </c>
      <c r="I35" s="54"/>
      <c r="J35" s="53">
        <v>0</v>
      </c>
      <c r="K35" s="53">
        <v>0</v>
      </c>
      <c r="L35" s="53"/>
      <c r="M35" s="12"/>
    </row>
    <row r="36" spans="1:13" ht="15.75" customHeight="1" hidden="1">
      <c r="A36" s="54">
        <v>45</v>
      </c>
      <c r="B36" s="54" t="s">
        <v>203</v>
      </c>
      <c r="C36" s="50" t="s">
        <v>47</v>
      </c>
      <c r="D36" s="51" t="s">
        <v>44</v>
      </c>
      <c r="E36" s="51"/>
      <c r="F36" s="51" t="s">
        <v>109</v>
      </c>
      <c r="G36" s="51"/>
      <c r="H36" s="54" t="s">
        <v>178</v>
      </c>
      <c r="I36" s="54"/>
      <c r="J36" s="53">
        <v>0</v>
      </c>
      <c r="K36" s="53">
        <v>0</v>
      </c>
      <c r="L36" s="53"/>
      <c r="M36" s="12"/>
    </row>
    <row r="37" spans="1:12" ht="15.75" customHeight="1" hidden="1">
      <c r="A37" s="54">
        <v>45</v>
      </c>
      <c r="B37" s="54" t="s">
        <v>203</v>
      </c>
      <c r="C37" s="50" t="s">
        <v>47</v>
      </c>
      <c r="D37" s="51" t="s">
        <v>44</v>
      </c>
      <c r="E37" s="51"/>
      <c r="F37" s="51" t="s">
        <v>58</v>
      </c>
      <c r="G37" s="51"/>
      <c r="H37" s="54" t="s">
        <v>179</v>
      </c>
      <c r="I37" s="54"/>
      <c r="J37" s="53">
        <v>0</v>
      </c>
      <c r="K37" s="53">
        <v>0</v>
      </c>
      <c r="L37" s="53"/>
    </row>
    <row r="38" spans="1:12" s="91" customFormat="1" ht="15.75" customHeight="1" hidden="1">
      <c r="A38" s="54">
        <v>45</v>
      </c>
      <c r="B38" s="54" t="s">
        <v>203</v>
      </c>
      <c r="C38" s="50" t="s">
        <v>47</v>
      </c>
      <c r="D38" s="51" t="s">
        <v>44</v>
      </c>
      <c r="E38" s="89" t="s">
        <v>110</v>
      </c>
      <c r="F38" s="89"/>
      <c r="G38" s="89"/>
      <c r="H38" s="88" t="s">
        <v>180</v>
      </c>
      <c r="I38" s="88"/>
      <c r="J38" s="53">
        <f>SUM(J39,J41)</f>
        <v>0</v>
      </c>
      <c r="K38" s="53">
        <f>SUM(K39,K41)</f>
        <v>0</v>
      </c>
      <c r="L38" s="90"/>
    </row>
    <row r="39" spans="1:12" s="91" customFormat="1" ht="15.75" customHeight="1" hidden="1">
      <c r="A39" s="54">
        <v>45</v>
      </c>
      <c r="B39" s="54" t="s">
        <v>203</v>
      </c>
      <c r="C39" s="50" t="s">
        <v>47</v>
      </c>
      <c r="D39" s="51" t="s">
        <v>44</v>
      </c>
      <c r="E39" s="89"/>
      <c r="F39" s="89" t="s">
        <v>111</v>
      </c>
      <c r="G39" s="89"/>
      <c r="H39" s="88" t="s">
        <v>181</v>
      </c>
      <c r="I39" s="88"/>
      <c r="J39" s="53">
        <f>J40</f>
        <v>0</v>
      </c>
      <c r="K39" s="53">
        <f>K40</f>
        <v>0</v>
      </c>
      <c r="L39" s="90"/>
    </row>
    <row r="40" spans="1:12" s="91" customFormat="1" ht="15.75" customHeight="1" hidden="1">
      <c r="A40" s="54">
        <v>45</v>
      </c>
      <c r="B40" s="54" t="s">
        <v>203</v>
      </c>
      <c r="C40" s="50" t="s">
        <v>47</v>
      </c>
      <c r="D40" s="51" t="s">
        <v>44</v>
      </c>
      <c r="E40" s="89"/>
      <c r="F40" s="89" t="s">
        <v>111</v>
      </c>
      <c r="G40" s="89" t="s">
        <v>85</v>
      </c>
      <c r="H40" s="88" t="s">
        <v>182</v>
      </c>
      <c r="I40" s="88"/>
      <c r="J40" s="53">
        <v>0</v>
      </c>
      <c r="K40" s="53">
        <v>0</v>
      </c>
      <c r="L40" s="90"/>
    </row>
    <row r="41" spans="1:12" s="91" customFormat="1" ht="15.75" customHeight="1" hidden="1">
      <c r="A41" s="54">
        <v>45</v>
      </c>
      <c r="B41" s="54" t="s">
        <v>203</v>
      </c>
      <c r="C41" s="50" t="s">
        <v>47</v>
      </c>
      <c r="D41" s="51" t="s">
        <v>44</v>
      </c>
      <c r="E41" s="89"/>
      <c r="F41" s="89" t="s">
        <v>113</v>
      </c>
      <c r="G41" s="89"/>
      <c r="H41" s="88" t="s">
        <v>183</v>
      </c>
      <c r="I41" s="88"/>
      <c r="J41" s="53">
        <v>0</v>
      </c>
      <c r="K41" s="53">
        <v>0</v>
      </c>
      <c r="L41" s="90"/>
    </row>
    <row r="42" spans="1:13" s="9" customFormat="1" ht="15.75" customHeight="1">
      <c r="A42" s="16">
        <v>45</v>
      </c>
      <c r="B42" s="16" t="s">
        <v>203</v>
      </c>
      <c r="C42" s="41" t="s">
        <v>47</v>
      </c>
      <c r="D42" s="42" t="s">
        <v>44</v>
      </c>
      <c r="E42" s="42" t="s">
        <v>59</v>
      </c>
      <c r="F42" s="42"/>
      <c r="G42" s="42"/>
      <c r="H42" s="48" t="s">
        <v>60</v>
      </c>
      <c r="I42" s="48"/>
      <c r="J42" s="14">
        <f>SUM(J43,J44)</f>
        <v>103071</v>
      </c>
      <c r="K42" s="14">
        <f>SUM(K43,K44)</f>
        <v>86000</v>
      </c>
      <c r="L42" s="14"/>
      <c r="M42" s="8"/>
    </row>
    <row r="43" spans="1:13" ht="15.75" customHeight="1">
      <c r="A43" s="54">
        <v>45</v>
      </c>
      <c r="B43" s="54" t="s">
        <v>203</v>
      </c>
      <c r="C43" s="50" t="s">
        <v>47</v>
      </c>
      <c r="D43" s="51" t="s">
        <v>44</v>
      </c>
      <c r="E43" s="51" t="s">
        <v>61</v>
      </c>
      <c r="F43" s="51"/>
      <c r="G43" s="51"/>
      <c r="H43" s="54" t="s">
        <v>62</v>
      </c>
      <c r="I43" s="54"/>
      <c r="J43" s="53">
        <v>103071</v>
      </c>
      <c r="K43" s="53">
        <v>86000</v>
      </c>
      <c r="L43" s="53"/>
      <c r="M43" s="12"/>
    </row>
    <row r="44" spans="1:13" ht="15.75" customHeight="1">
      <c r="A44" s="54">
        <v>45</v>
      </c>
      <c r="B44" s="54" t="s">
        <v>203</v>
      </c>
      <c r="C44" s="50" t="s">
        <v>47</v>
      </c>
      <c r="D44" s="51" t="s">
        <v>44</v>
      </c>
      <c r="E44" s="55" t="s">
        <v>63</v>
      </c>
      <c r="F44" s="55"/>
      <c r="G44" s="55"/>
      <c r="H44" s="56" t="s">
        <v>64</v>
      </c>
      <c r="I44" s="56"/>
      <c r="J44" s="53">
        <f>SUM(J45,J53,J54)</f>
        <v>0</v>
      </c>
      <c r="K44" s="53">
        <f>SUM(K45,K53,K54)</f>
        <v>0</v>
      </c>
      <c r="L44" s="53"/>
      <c r="M44" s="12"/>
    </row>
    <row r="45" spans="1:13" ht="15.75" customHeight="1" hidden="1">
      <c r="A45" s="54">
        <v>45</v>
      </c>
      <c r="B45" s="54" t="s">
        <v>203</v>
      </c>
      <c r="C45" s="50" t="s">
        <v>47</v>
      </c>
      <c r="D45" s="51" t="s">
        <v>44</v>
      </c>
      <c r="E45" s="55"/>
      <c r="F45" s="92" t="s">
        <v>114</v>
      </c>
      <c r="G45" s="92"/>
      <c r="H45" s="93" t="s">
        <v>134</v>
      </c>
      <c r="I45" s="93"/>
      <c r="J45" s="53">
        <f>SUM(J46:J52)</f>
        <v>0</v>
      </c>
      <c r="K45" s="53">
        <f>SUM(K46:K52)</f>
        <v>0</v>
      </c>
      <c r="L45" s="94"/>
      <c r="M45" s="12"/>
    </row>
    <row r="46" spans="1:13" ht="15.75" customHeight="1" hidden="1">
      <c r="A46" s="54">
        <v>45</v>
      </c>
      <c r="B46" s="54" t="s">
        <v>203</v>
      </c>
      <c r="C46" s="50" t="s">
        <v>47</v>
      </c>
      <c r="D46" s="51" t="s">
        <v>44</v>
      </c>
      <c r="E46" s="55"/>
      <c r="F46" s="92" t="s">
        <v>114</v>
      </c>
      <c r="G46" s="92" t="s">
        <v>8</v>
      </c>
      <c r="H46" s="93" t="s">
        <v>166</v>
      </c>
      <c r="I46" s="93"/>
      <c r="J46" s="53">
        <v>0</v>
      </c>
      <c r="K46" s="53">
        <v>0</v>
      </c>
      <c r="L46" s="94"/>
      <c r="M46" s="12"/>
    </row>
    <row r="47" spans="1:13" ht="15.75" customHeight="1" hidden="1">
      <c r="A47" s="54">
        <v>45</v>
      </c>
      <c r="B47" s="54" t="s">
        <v>203</v>
      </c>
      <c r="C47" s="50" t="s">
        <v>47</v>
      </c>
      <c r="D47" s="51" t="s">
        <v>44</v>
      </c>
      <c r="E47" s="55"/>
      <c r="F47" s="92" t="s">
        <v>114</v>
      </c>
      <c r="G47" s="92" t="s">
        <v>10</v>
      </c>
      <c r="H47" s="93" t="s">
        <v>168</v>
      </c>
      <c r="I47" s="93"/>
      <c r="J47" s="53">
        <v>0</v>
      </c>
      <c r="K47" s="53">
        <v>0</v>
      </c>
      <c r="L47" s="94"/>
      <c r="M47" s="12"/>
    </row>
    <row r="48" spans="1:13" ht="15.75" customHeight="1" hidden="1">
      <c r="A48" s="54">
        <v>45</v>
      </c>
      <c r="B48" s="54" t="s">
        <v>203</v>
      </c>
      <c r="C48" s="50" t="s">
        <v>47</v>
      </c>
      <c r="D48" s="51" t="s">
        <v>44</v>
      </c>
      <c r="E48" s="55"/>
      <c r="F48" s="92" t="s">
        <v>114</v>
      </c>
      <c r="G48" s="92" t="s">
        <v>85</v>
      </c>
      <c r="H48" s="93" t="s">
        <v>169</v>
      </c>
      <c r="I48" s="93"/>
      <c r="J48" s="53">
        <v>0</v>
      </c>
      <c r="K48" s="53">
        <v>0</v>
      </c>
      <c r="L48" s="94"/>
      <c r="M48" s="12"/>
    </row>
    <row r="49" spans="1:13" ht="15.75" customHeight="1" hidden="1">
      <c r="A49" s="54">
        <v>45</v>
      </c>
      <c r="B49" s="54" t="s">
        <v>203</v>
      </c>
      <c r="C49" s="50" t="s">
        <v>47</v>
      </c>
      <c r="D49" s="51" t="s">
        <v>44</v>
      </c>
      <c r="E49" s="55"/>
      <c r="F49" s="92" t="s">
        <v>114</v>
      </c>
      <c r="G49" s="92" t="s">
        <v>12</v>
      </c>
      <c r="H49" s="93" t="s">
        <v>184</v>
      </c>
      <c r="I49" s="93"/>
      <c r="J49" s="53">
        <v>0</v>
      </c>
      <c r="K49" s="53">
        <v>0</v>
      </c>
      <c r="L49" s="94"/>
      <c r="M49" s="12"/>
    </row>
    <row r="50" spans="1:13" ht="15.75" customHeight="1" hidden="1">
      <c r="A50" s="54">
        <v>45</v>
      </c>
      <c r="B50" s="54" t="s">
        <v>203</v>
      </c>
      <c r="C50" s="50" t="s">
        <v>47</v>
      </c>
      <c r="D50" s="51" t="s">
        <v>44</v>
      </c>
      <c r="E50" s="55"/>
      <c r="F50" s="92" t="s">
        <v>114</v>
      </c>
      <c r="G50" s="92" t="s">
        <v>14</v>
      </c>
      <c r="H50" s="93" t="s">
        <v>167</v>
      </c>
      <c r="I50" s="93"/>
      <c r="J50" s="53">
        <v>0</v>
      </c>
      <c r="K50" s="53">
        <v>0</v>
      </c>
      <c r="L50" s="94"/>
      <c r="M50" s="12"/>
    </row>
    <row r="51" spans="1:13" ht="15.75" customHeight="1" hidden="1">
      <c r="A51" s="54">
        <v>45</v>
      </c>
      <c r="B51" s="54" t="s">
        <v>203</v>
      </c>
      <c r="C51" s="50" t="s">
        <v>47</v>
      </c>
      <c r="D51" s="51" t="s">
        <v>44</v>
      </c>
      <c r="E51" s="55"/>
      <c r="F51" s="92" t="s">
        <v>114</v>
      </c>
      <c r="G51" s="92" t="s">
        <v>86</v>
      </c>
      <c r="H51" s="93" t="s">
        <v>170</v>
      </c>
      <c r="I51" s="93"/>
      <c r="J51" s="53">
        <v>0</v>
      </c>
      <c r="K51" s="53">
        <v>0</v>
      </c>
      <c r="L51" s="94"/>
      <c r="M51" s="12"/>
    </row>
    <row r="52" spans="1:13" ht="15.75" customHeight="1" hidden="1">
      <c r="A52" s="54">
        <v>45</v>
      </c>
      <c r="B52" s="54" t="s">
        <v>203</v>
      </c>
      <c r="C52" s="50" t="s">
        <v>47</v>
      </c>
      <c r="D52" s="51" t="s">
        <v>44</v>
      </c>
      <c r="E52" s="55"/>
      <c r="F52" s="92" t="s">
        <v>114</v>
      </c>
      <c r="G52" s="92" t="s">
        <v>87</v>
      </c>
      <c r="H52" s="93" t="s">
        <v>171</v>
      </c>
      <c r="I52" s="93"/>
      <c r="J52" s="53">
        <v>0</v>
      </c>
      <c r="K52" s="53">
        <v>0</v>
      </c>
      <c r="L52" s="94"/>
      <c r="M52" s="12"/>
    </row>
    <row r="53" spans="1:13" ht="15.75" customHeight="1" hidden="1">
      <c r="A53" s="54">
        <v>45</v>
      </c>
      <c r="B53" s="54" t="s">
        <v>203</v>
      </c>
      <c r="C53" s="50" t="s">
        <v>47</v>
      </c>
      <c r="D53" s="51" t="s">
        <v>44</v>
      </c>
      <c r="E53" s="55"/>
      <c r="F53" s="92" t="s">
        <v>115</v>
      </c>
      <c r="G53" s="92"/>
      <c r="H53" s="93" t="s">
        <v>185</v>
      </c>
      <c r="I53" s="93"/>
      <c r="J53" s="53">
        <v>0</v>
      </c>
      <c r="K53" s="53">
        <v>0</v>
      </c>
      <c r="L53" s="94"/>
      <c r="M53" s="12"/>
    </row>
    <row r="54" spans="1:13" ht="15.75" customHeight="1" hidden="1">
      <c r="A54" s="54">
        <v>45</v>
      </c>
      <c r="B54" s="54" t="s">
        <v>203</v>
      </c>
      <c r="C54" s="50" t="s">
        <v>47</v>
      </c>
      <c r="D54" s="51" t="s">
        <v>44</v>
      </c>
      <c r="E54" s="55"/>
      <c r="F54" s="92" t="s">
        <v>116</v>
      </c>
      <c r="G54" s="92"/>
      <c r="H54" s="93" t="s">
        <v>174</v>
      </c>
      <c r="I54" s="93"/>
      <c r="J54" s="53">
        <f>J55</f>
        <v>0</v>
      </c>
      <c r="K54" s="53">
        <f>K55</f>
        <v>0</v>
      </c>
      <c r="L54" s="94"/>
      <c r="M54" s="12"/>
    </row>
    <row r="55" spans="1:13" ht="15.75" customHeight="1" hidden="1">
      <c r="A55" s="54">
        <v>45</v>
      </c>
      <c r="B55" s="54" t="s">
        <v>203</v>
      </c>
      <c r="C55" s="50" t="s">
        <v>47</v>
      </c>
      <c r="D55" s="51" t="s">
        <v>44</v>
      </c>
      <c r="E55" s="55"/>
      <c r="F55" s="92" t="s">
        <v>116</v>
      </c>
      <c r="G55" s="92" t="s">
        <v>14</v>
      </c>
      <c r="H55" s="54" t="s">
        <v>175</v>
      </c>
      <c r="I55" s="93"/>
      <c r="J55" s="53">
        <v>0</v>
      </c>
      <c r="K55" s="53">
        <v>0</v>
      </c>
      <c r="L55" s="94"/>
      <c r="M55" s="12"/>
    </row>
    <row r="56" spans="1:13" s="44" customFormat="1" ht="15.75" customHeight="1">
      <c r="A56" s="48">
        <v>45</v>
      </c>
      <c r="B56" s="48" t="s">
        <v>203</v>
      </c>
      <c r="C56" s="57"/>
      <c r="D56" s="57" t="s">
        <v>31</v>
      </c>
      <c r="E56" s="42"/>
      <c r="F56" s="87"/>
      <c r="G56" s="87"/>
      <c r="H56" s="58" t="s">
        <v>32</v>
      </c>
      <c r="I56" s="58"/>
      <c r="J56" s="43">
        <f>J57</f>
        <v>0</v>
      </c>
      <c r="K56" s="43">
        <f>K57</f>
        <v>0</v>
      </c>
      <c r="L56" s="43"/>
      <c r="M56" s="49"/>
    </row>
    <row r="57" spans="1:13" ht="15.75" customHeight="1">
      <c r="A57" s="54">
        <v>45</v>
      </c>
      <c r="B57" s="54" t="s">
        <v>203</v>
      </c>
      <c r="C57" s="40"/>
      <c r="D57" s="40" t="s">
        <v>65</v>
      </c>
      <c r="E57" s="60"/>
      <c r="F57" s="60"/>
      <c r="G57" s="60"/>
      <c r="H57" s="61" t="s">
        <v>66</v>
      </c>
      <c r="I57" s="61"/>
      <c r="J57" s="53">
        <f>J58</f>
        <v>0</v>
      </c>
      <c r="K57" s="53">
        <f>K58</f>
        <v>0</v>
      </c>
      <c r="L57" s="53"/>
      <c r="M57" s="12"/>
    </row>
    <row r="58" spans="1:13" s="9" customFormat="1" ht="15.75" customHeight="1">
      <c r="A58" s="16">
        <v>45</v>
      </c>
      <c r="B58" s="16" t="s">
        <v>203</v>
      </c>
      <c r="C58" s="41" t="s">
        <v>47</v>
      </c>
      <c r="D58" s="42" t="s">
        <v>44</v>
      </c>
      <c r="E58" s="62" t="s">
        <v>67</v>
      </c>
      <c r="F58" s="62"/>
      <c r="G58" s="62"/>
      <c r="H58" s="63" t="s">
        <v>186</v>
      </c>
      <c r="I58" s="63"/>
      <c r="J58" s="14">
        <f>SUM(J59,J62)</f>
        <v>0</v>
      </c>
      <c r="K58" s="14">
        <f>SUM(K59,K62)</f>
        <v>0</v>
      </c>
      <c r="L58" s="14"/>
      <c r="M58" s="8"/>
    </row>
    <row r="59" spans="1:12" ht="15.75" customHeight="1">
      <c r="A59" s="54">
        <v>45</v>
      </c>
      <c r="B59" s="54" t="s">
        <v>203</v>
      </c>
      <c r="C59" s="50" t="s">
        <v>47</v>
      </c>
      <c r="D59" s="51" t="s">
        <v>44</v>
      </c>
      <c r="E59" s="51" t="s">
        <v>68</v>
      </c>
      <c r="F59" s="51"/>
      <c r="G59" s="51"/>
      <c r="H59" s="54" t="s">
        <v>187</v>
      </c>
      <c r="I59" s="54"/>
      <c r="J59" s="53">
        <f>SUM(J60:J61)</f>
        <v>0</v>
      </c>
      <c r="K59" s="53">
        <f>SUM(K60:K61)</f>
        <v>0</v>
      </c>
      <c r="L59" s="53"/>
    </row>
    <row r="60" spans="1:12" ht="15.75" customHeight="1" hidden="1">
      <c r="A60" s="54">
        <v>45</v>
      </c>
      <c r="B60" s="54" t="s">
        <v>203</v>
      </c>
      <c r="C60" s="50" t="s">
        <v>47</v>
      </c>
      <c r="D60" s="51" t="s">
        <v>44</v>
      </c>
      <c r="E60" s="51"/>
      <c r="F60" s="51" t="s">
        <v>117</v>
      </c>
      <c r="G60" s="51"/>
      <c r="H60" s="54" t="s">
        <v>188</v>
      </c>
      <c r="I60" s="54"/>
      <c r="J60" s="53">
        <v>0</v>
      </c>
      <c r="K60" s="53">
        <v>0</v>
      </c>
      <c r="L60" s="53"/>
    </row>
    <row r="61" spans="1:12" ht="15.75" customHeight="1" hidden="1">
      <c r="A61" s="54">
        <v>45</v>
      </c>
      <c r="B61" s="54" t="s">
        <v>203</v>
      </c>
      <c r="C61" s="50" t="s">
        <v>47</v>
      </c>
      <c r="D61" s="51" t="s">
        <v>44</v>
      </c>
      <c r="E61" s="51"/>
      <c r="F61" s="51" t="s">
        <v>118</v>
      </c>
      <c r="G61" s="51"/>
      <c r="H61" s="54" t="s">
        <v>189</v>
      </c>
      <c r="I61" s="54"/>
      <c r="J61" s="53">
        <v>0</v>
      </c>
      <c r="K61" s="53">
        <v>0</v>
      </c>
      <c r="L61" s="53"/>
    </row>
    <row r="62" spans="1:12" ht="15.75" customHeight="1">
      <c r="A62" s="54">
        <v>45</v>
      </c>
      <c r="B62" s="54" t="s">
        <v>203</v>
      </c>
      <c r="C62" s="50" t="s">
        <v>47</v>
      </c>
      <c r="D62" s="51" t="s">
        <v>44</v>
      </c>
      <c r="E62" s="51" t="s">
        <v>69</v>
      </c>
      <c r="F62" s="51"/>
      <c r="G62" s="51"/>
      <c r="H62" s="54" t="s">
        <v>70</v>
      </c>
      <c r="I62" s="54"/>
      <c r="J62" s="53">
        <f>SUM(J63:J66)</f>
        <v>0</v>
      </c>
      <c r="K62" s="53">
        <f>SUM(K63:K66)</f>
        <v>0</v>
      </c>
      <c r="L62" s="53"/>
    </row>
    <row r="63" spans="1:12" ht="15.75" customHeight="1" hidden="1">
      <c r="A63" s="54">
        <v>45</v>
      </c>
      <c r="B63" s="54" t="s">
        <v>203</v>
      </c>
      <c r="C63" s="50" t="s">
        <v>47</v>
      </c>
      <c r="D63" s="51" t="s">
        <v>44</v>
      </c>
      <c r="E63" s="51"/>
      <c r="F63" s="51" t="s">
        <v>119</v>
      </c>
      <c r="G63" s="51"/>
      <c r="H63" s="54" t="s">
        <v>190</v>
      </c>
      <c r="I63" s="95"/>
      <c r="J63" s="53">
        <v>0</v>
      </c>
      <c r="K63" s="53">
        <v>0</v>
      </c>
      <c r="L63" s="94"/>
    </row>
    <row r="64" spans="1:12" ht="15.75" customHeight="1" hidden="1">
      <c r="A64" s="54">
        <v>45</v>
      </c>
      <c r="B64" s="54" t="s">
        <v>203</v>
      </c>
      <c r="C64" s="50" t="s">
        <v>47</v>
      </c>
      <c r="D64" s="51" t="s">
        <v>44</v>
      </c>
      <c r="E64" s="51"/>
      <c r="F64" s="51" t="s">
        <v>120</v>
      </c>
      <c r="G64" s="51"/>
      <c r="H64" s="54" t="s">
        <v>191</v>
      </c>
      <c r="I64" s="95"/>
      <c r="J64" s="53">
        <v>0</v>
      </c>
      <c r="K64" s="53">
        <v>0</v>
      </c>
      <c r="L64" s="94"/>
    </row>
    <row r="65" spans="1:12" ht="15.75" customHeight="1" hidden="1">
      <c r="A65" s="54">
        <v>45</v>
      </c>
      <c r="B65" s="54" t="s">
        <v>203</v>
      </c>
      <c r="C65" s="50" t="s">
        <v>47</v>
      </c>
      <c r="D65" s="51" t="s">
        <v>44</v>
      </c>
      <c r="E65" s="51"/>
      <c r="F65" s="51" t="s">
        <v>121</v>
      </c>
      <c r="G65" s="51"/>
      <c r="H65" s="54" t="s">
        <v>192</v>
      </c>
      <c r="I65" s="95"/>
      <c r="J65" s="53">
        <v>0</v>
      </c>
      <c r="K65" s="53">
        <v>0</v>
      </c>
      <c r="L65" s="94"/>
    </row>
    <row r="66" spans="1:12" ht="15.75" customHeight="1" hidden="1">
      <c r="A66" s="54">
        <v>45</v>
      </c>
      <c r="B66" s="54" t="s">
        <v>203</v>
      </c>
      <c r="C66" s="50" t="s">
        <v>47</v>
      </c>
      <c r="D66" s="51" t="s">
        <v>44</v>
      </c>
      <c r="E66" s="51"/>
      <c r="F66" s="51" t="s">
        <v>122</v>
      </c>
      <c r="G66" s="51"/>
      <c r="H66" s="54" t="s">
        <v>193</v>
      </c>
      <c r="I66" s="95"/>
      <c r="J66" s="53">
        <v>0</v>
      </c>
      <c r="K66" s="53">
        <v>0</v>
      </c>
      <c r="L66" s="94"/>
    </row>
    <row r="67" spans="1:13" s="29" customFormat="1" ht="18" customHeight="1">
      <c r="A67" s="27">
        <v>45</v>
      </c>
      <c r="B67" s="27" t="s">
        <v>203</v>
      </c>
      <c r="C67" s="64" t="s">
        <v>195</v>
      </c>
      <c r="D67" s="65"/>
      <c r="E67" s="66"/>
      <c r="F67" s="66"/>
      <c r="G67" s="66"/>
      <c r="H67" s="67"/>
      <c r="I67" s="67"/>
      <c r="J67" s="76">
        <f>J12</f>
        <v>12315658</v>
      </c>
      <c r="K67" s="76">
        <f>K12</f>
        <v>11726147</v>
      </c>
      <c r="L67" s="76"/>
      <c r="M67" s="30"/>
    </row>
  </sheetData>
  <mergeCells count="9">
    <mergeCell ref="A7:A10"/>
    <mergeCell ref="B7:B10"/>
    <mergeCell ref="I8:I10"/>
    <mergeCell ref="C7:I7"/>
    <mergeCell ref="J7:J10"/>
    <mergeCell ref="K7:K10"/>
    <mergeCell ref="L7:L10"/>
    <mergeCell ref="C8:D10"/>
    <mergeCell ref="E8:H10"/>
  </mergeCells>
  <printOptions/>
  <pageMargins left="0.51" right="0.34" top="0.68" bottom="1" header="0.4921259845" footer="0.492125984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workbookViewId="0" topLeftCell="A10">
      <selection activeCell="F22" sqref="F22"/>
    </sheetView>
  </sheetViews>
  <sheetFormatPr defaultColWidth="9.00390625" defaultRowHeight="12.75"/>
  <cols>
    <col min="1" max="1" width="9.125" style="1" customWidth="1"/>
    <col min="2" max="2" width="8.125" style="33" customWidth="1"/>
    <col min="3" max="3" width="64.00390625" style="4" customWidth="1"/>
    <col min="4" max="5" width="13.75390625" style="4" customWidth="1"/>
    <col min="6" max="6" width="23.125" style="4" customWidth="1"/>
    <col min="7" max="15" width="9.125" style="4" customWidth="1"/>
    <col min="16" max="16384" width="9.125" style="1" customWidth="1"/>
  </cols>
  <sheetData>
    <row r="1" spans="1:6" ht="14.25">
      <c r="A1" s="1" t="s">
        <v>72</v>
      </c>
      <c r="C1" s="1"/>
      <c r="D1" s="3"/>
      <c r="F1" s="3" t="s">
        <v>123</v>
      </c>
    </row>
    <row r="2" spans="1:6" ht="14.25">
      <c r="A2" s="1" t="s">
        <v>269</v>
      </c>
      <c r="C2" s="1"/>
      <c r="F2" s="5" t="s">
        <v>0</v>
      </c>
    </row>
    <row r="3" spans="3:6" ht="14.25">
      <c r="C3" s="1"/>
      <c r="F3" s="5" t="s">
        <v>1</v>
      </c>
    </row>
    <row r="4" spans="1:15" s="8" customFormat="1" ht="26.25">
      <c r="A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2" customFormat="1" ht="12.75" customHeight="1">
      <c r="A5" s="123" t="s">
        <v>73</v>
      </c>
      <c r="B5" s="129" t="s">
        <v>160</v>
      </c>
      <c r="C5" s="123"/>
      <c r="D5" s="127" t="s">
        <v>161</v>
      </c>
      <c r="E5" s="127" t="s">
        <v>162</v>
      </c>
      <c r="F5" s="127" t="s">
        <v>76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.75">
      <c r="A6" s="123"/>
      <c r="B6" s="123"/>
      <c r="C6" s="123"/>
      <c r="D6" s="128"/>
      <c r="E6" s="128"/>
      <c r="F6" s="128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.75">
      <c r="A7" s="123"/>
      <c r="B7" s="123"/>
      <c r="C7" s="123"/>
      <c r="D7" s="128"/>
      <c r="E7" s="128"/>
      <c r="F7" s="128"/>
      <c r="G7" s="11"/>
      <c r="H7" s="11"/>
      <c r="I7" s="11"/>
      <c r="J7" s="11"/>
      <c r="K7" s="11"/>
      <c r="L7" s="11"/>
      <c r="M7" s="11"/>
      <c r="N7" s="11"/>
      <c r="O7" s="11"/>
    </row>
    <row r="8" spans="1:15" s="8" customFormat="1" ht="15">
      <c r="A8" s="16">
        <v>45</v>
      </c>
      <c r="B8" s="13" t="s">
        <v>3</v>
      </c>
      <c r="C8" s="13" t="s">
        <v>4</v>
      </c>
      <c r="D8" s="14">
        <f>D9+D17</f>
        <v>12844100</v>
      </c>
      <c r="E8" s="14">
        <f>E9+E17</f>
        <v>13620598</v>
      </c>
      <c r="F8" s="14"/>
      <c r="G8" s="9"/>
      <c r="H8" s="9"/>
      <c r="I8" s="9"/>
      <c r="J8" s="9"/>
      <c r="K8" s="9"/>
      <c r="L8" s="9"/>
      <c r="M8" s="9"/>
      <c r="N8" s="9"/>
      <c r="O8" s="9"/>
    </row>
    <row r="9" spans="1:15" s="8" customFormat="1" ht="15">
      <c r="A9" s="16">
        <v>45</v>
      </c>
      <c r="B9" s="15">
        <v>100</v>
      </c>
      <c r="C9" s="16" t="s">
        <v>5</v>
      </c>
      <c r="D9" s="14">
        <f>D10</f>
        <v>12755780</v>
      </c>
      <c r="E9" s="14">
        <f>E10</f>
        <v>13527563</v>
      </c>
      <c r="F9" s="14"/>
      <c r="G9" s="9"/>
      <c r="H9" s="9"/>
      <c r="I9" s="9"/>
      <c r="J9" s="9"/>
      <c r="K9" s="9"/>
      <c r="L9" s="9"/>
      <c r="M9" s="9"/>
      <c r="N9" s="9"/>
      <c r="O9" s="9"/>
    </row>
    <row r="10" spans="1:6" ht="14.25">
      <c r="A10" s="18">
        <v>45</v>
      </c>
      <c r="B10" s="17">
        <v>150</v>
      </c>
      <c r="C10" s="18" t="s">
        <v>126</v>
      </c>
      <c r="D10" s="19">
        <f>D11</f>
        <v>12755780</v>
      </c>
      <c r="E10" s="19">
        <f>E11</f>
        <v>13527563</v>
      </c>
      <c r="F10" s="19"/>
    </row>
    <row r="11" spans="1:6" ht="14.25">
      <c r="A11" s="18">
        <v>45</v>
      </c>
      <c r="B11" s="17" t="s">
        <v>7</v>
      </c>
      <c r="C11" s="18" t="s">
        <v>6</v>
      </c>
      <c r="D11" s="19">
        <f>SUM(D12:D16)</f>
        <v>12755780</v>
      </c>
      <c r="E11" s="19">
        <f>SUM(E12:E16)</f>
        <v>13527563</v>
      </c>
      <c r="F11" s="19"/>
    </row>
    <row r="12" spans="1:6" ht="14.25">
      <c r="A12" s="18">
        <v>45</v>
      </c>
      <c r="B12" s="17" t="s">
        <v>197</v>
      </c>
      <c r="C12" s="18" t="s">
        <v>9</v>
      </c>
      <c r="D12" s="19">
        <v>2732742</v>
      </c>
      <c r="E12" s="19">
        <v>2891241</v>
      </c>
      <c r="F12" s="19"/>
    </row>
    <row r="13" spans="1:6" ht="14.25">
      <c r="A13" s="18">
        <v>45</v>
      </c>
      <c r="B13" s="17" t="s">
        <v>198</v>
      </c>
      <c r="C13" s="18" t="s">
        <v>11</v>
      </c>
      <c r="D13" s="19">
        <v>325034</v>
      </c>
      <c r="E13" s="19">
        <v>357538</v>
      </c>
      <c r="F13" s="19"/>
    </row>
    <row r="14" spans="1:6" ht="14.25">
      <c r="A14" s="18">
        <v>45</v>
      </c>
      <c r="B14" s="17" t="s">
        <v>200</v>
      </c>
      <c r="C14" s="18" t="s">
        <v>13</v>
      </c>
      <c r="D14" s="19">
        <v>7082380</v>
      </c>
      <c r="E14" s="19">
        <v>7493158</v>
      </c>
      <c r="F14" s="19"/>
    </row>
    <row r="15" spans="1:6" ht="14.25">
      <c r="A15" s="18">
        <v>45</v>
      </c>
      <c r="B15" s="17" t="s">
        <v>199</v>
      </c>
      <c r="C15" s="20" t="s">
        <v>15</v>
      </c>
      <c r="D15" s="19">
        <v>2615624</v>
      </c>
      <c r="E15" s="19">
        <v>2785626</v>
      </c>
      <c r="F15" s="19"/>
    </row>
    <row r="16" spans="1:6" ht="14.25">
      <c r="A16" s="18">
        <v>45</v>
      </c>
      <c r="B16" s="17" t="s">
        <v>201</v>
      </c>
      <c r="C16" s="18" t="s">
        <v>17</v>
      </c>
      <c r="D16" s="19"/>
      <c r="E16" s="19"/>
      <c r="F16" s="19"/>
    </row>
    <row r="17" spans="1:15" s="8" customFormat="1" ht="15">
      <c r="A17" s="16">
        <v>45</v>
      </c>
      <c r="B17" s="15" t="s">
        <v>18</v>
      </c>
      <c r="C17" s="16" t="s">
        <v>19</v>
      </c>
      <c r="D17" s="14">
        <f>SUM(D18:D22)</f>
        <v>88320</v>
      </c>
      <c r="E17" s="14">
        <f>SUM(E18:E22)</f>
        <v>93035</v>
      </c>
      <c r="F17" s="14"/>
      <c r="G17" s="9"/>
      <c r="H17" s="9"/>
      <c r="I17" s="9"/>
      <c r="J17" s="9"/>
      <c r="K17" s="9"/>
      <c r="L17" s="9"/>
      <c r="M17" s="9"/>
      <c r="N17" s="9"/>
      <c r="O17" s="9"/>
    </row>
    <row r="18" spans="1:6" ht="14.25" hidden="1">
      <c r="A18" s="18">
        <v>45</v>
      </c>
      <c r="B18" s="17" t="s">
        <v>20</v>
      </c>
      <c r="C18" s="18" t="s">
        <v>21</v>
      </c>
      <c r="D18" s="19">
        <v>0</v>
      </c>
      <c r="E18" s="19">
        <v>0</v>
      </c>
      <c r="F18" s="19"/>
    </row>
    <row r="19" spans="1:6" ht="14.25">
      <c r="A19" s="18">
        <v>45</v>
      </c>
      <c r="B19" s="17" t="s">
        <v>22</v>
      </c>
      <c r="C19" s="18" t="s">
        <v>271</v>
      </c>
      <c r="D19" s="19">
        <v>82200</v>
      </c>
      <c r="E19" s="19">
        <v>86600</v>
      </c>
      <c r="F19" s="19"/>
    </row>
    <row r="20" spans="1:6" ht="14.25">
      <c r="A20" s="18">
        <v>45</v>
      </c>
      <c r="B20" s="17" t="s">
        <v>23</v>
      </c>
      <c r="C20" s="18" t="s">
        <v>24</v>
      </c>
      <c r="D20" s="19">
        <v>600</v>
      </c>
      <c r="E20" s="19">
        <v>700</v>
      </c>
      <c r="F20" s="19"/>
    </row>
    <row r="21" spans="1:6" ht="14.25">
      <c r="A21" s="18">
        <v>45</v>
      </c>
      <c r="B21" s="17" t="s">
        <v>25</v>
      </c>
      <c r="C21" s="18" t="s">
        <v>132</v>
      </c>
      <c r="D21" s="19">
        <v>1300</v>
      </c>
      <c r="E21" s="19">
        <v>1400</v>
      </c>
      <c r="F21" s="19"/>
    </row>
    <row r="22" spans="1:6" ht="14.25">
      <c r="A22" s="18">
        <v>45</v>
      </c>
      <c r="B22" s="17" t="s">
        <v>26</v>
      </c>
      <c r="C22" s="18" t="s">
        <v>133</v>
      </c>
      <c r="D22" s="19">
        <v>4220</v>
      </c>
      <c r="E22" s="19">
        <v>4335</v>
      </c>
      <c r="F22" s="19"/>
    </row>
    <row r="23" spans="1:15" s="8" customFormat="1" ht="15">
      <c r="A23" s="16">
        <v>45</v>
      </c>
      <c r="B23" s="15" t="s">
        <v>27</v>
      </c>
      <c r="C23" s="16" t="s">
        <v>270</v>
      </c>
      <c r="D23" s="14">
        <f>SUM(D24:D27)</f>
        <v>0</v>
      </c>
      <c r="E23" s="14">
        <f>SUM(E24:E27)</f>
        <v>0</v>
      </c>
      <c r="F23" s="14"/>
      <c r="G23" s="9"/>
      <c r="H23" s="9"/>
      <c r="I23" s="9"/>
      <c r="J23" s="9"/>
      <c r="K23" s="9"/>
      <c r="L23" s="9"/>
      <c r="M23" s="9"/>
      <c r="N23" s="9"/>
      <c r="O23" s="9"/>
    </row>
    <row r="24" spans="1:6" ht="14.25" hidden="1">
      <c r="A24" s="18">
        <v>45</v>
      </c>
      <c r="B24" s="17" t="s">
        <v>28</v>
      </c>
      <c r="C24" s="18" t="s">
        <v>29</v>
      </c>
      <c r="D24" s="19">
        <v>0</v>
      </c>
      <c r="E24" s="19">
        <v>0</v>
      </c>
      <c r="F24" s="19"/>
    </row>
    <row r="25" spans="1:6" ht="14.25" hidden="1">
      <c r="A25" s="18">
        <v>45</v>
      </c>
      <c r="B25" s="17" t="s">
        <v>90</v>
      </c>
      <c r="C25" s="18" t="s">
        <v>146</v>
      </c>
      <c r="D25" s="19">
        <v>0</v>
      </c>
      <c r="E25" s="19">
        <v>0</v>
      </c>
      <c r="F25" s="19"/>
    </row>
    <row r="26" spans="1:6" ht="14.25" hidden="1">
      <c r="A26" s="18">
        <v>45</v>
      </c>
      <c r="B26" s="17" t="s">
        <v>93</v>
      </c>
      <c r="C26" s="18" t="s">
        <v>148</v>
      </c>
      <c r="D26" s="19">
        <v>0</v>
      </c>
      <c r="E26" s="19">
        <v>0</v>
      </c>
      <c r="F26" s="19"/>
    </row>
    <row r="27" spans="1:6" ht="14.25" hidden="1">
      <c r="A27" s="18">
        <v>45</v>
      </c>
      <c r="B27" s="17" t="s">
        <v>94</v>
      </c>
      <c r="C27" s="18" t="s">
        <v>149</v>
      </c>
      <c r="D27" s="19">
        <v>0</v>
      </c>
      <c r="E27" s="19">
        <v>0</v>
      </c>
      <c r="F27" s="19"/>
    </row>
    <row r="28" spans="1:6" ht="15">
      <c r="A28" s="18">
        <v>45</v>
      </c>
      <c r="B28" s="22" t="s">
        <v>31</v>
      </c>
      <c r="C28" s="22" t="s">
        <v>32</v>
      </c>
      <c r="D28" s="21">
        <f>D29</f>
        <v>250000</v>
      </c>
      <c r="E28" s="21">
        <f>E29</f>
        <v>270000</v>
      </c>
      <c r="F28" s="21"/>
    </row>
    <row r="29" spans="1:6" ht="15">
      <c r="A29" s="18">
        <v>45</v>
      </c>
      <c r="B29" s="22" t="s">
        <v>33</v>
      </c>
      <c r="C29" s="22" t="s">
        <v>34</v>
      </c>
      <c r="D29" s="21">
        <f>D30</f>
        <v>250000</v>
      </c>
      <c r="E29" s="21">
        <f>E30</f>
        <v>270000</v>
      </c>
      <c r="F29" s="21"/>
    </row>
    <row r="30" spans="1:15" s="8" customFormat="1" ht="15">
      <c r="A30" s="16">
        <v>45</v>
      </c>
      <c r="B30" s="15" t="s">
        <v>35</v>
      </c>
      <c r="C30" s="24" t="s">
        <v>150</v>
      </c>
      <c r="D30" s="14">
        <f>SUM(D31:D35)</f>
        <v>250000</v>
      </c>
      <c r="E30" s="14">
        <f>SUM(E31:E35)</f>
        <v>270000</v>
      </c>
      <c r="F30" s="14"/>
      <c r="G30" s="9"/>
      <c r="H30" s="9"/>
      <c r="I30" s="9"/>
      <c r="J30" s="9"/>
      <c r="K30" s="9"/>
      <c r="L30" s="9"/>
      <c r="M30" s="9"/>
      <c r="N30" s="9"/>
      <c r="O30" s="9"/>
    </row>
    <row r="31" spans="1:15" s="86" customFormat="1" ht="14.25" hidden="1">
      <c r="A31" s="81">
        <v>45</v>
      </c>
      <c r="B31" s="82" t="s">
        <v>95</v>
      </c>
      <c r="C31" s="83" t="s">
        <v>151</v>
      </c>
      <c r="D31" s="84">
        <v>0</v>
      </c>
      <c r="E31" s="84">
        <v>0</v>
      </c>
      <c r="F31" s="84"/>
      <c r="G31" s="85"/>
      <c r="H31" s="85"/>
      <c r="I31" s="85"/>
      <c r="J31" s="85"/>
      <c r="K31" s="85"/>
      <c r="L31" s="85"/>
      <c r="M31" s="85"/>
      <c r="N31" s="85"/>
      <c r="O31" s="85"/>
    </row>
    <row r="32" spans="1:15" s="86" customFormat="1" ht="14.25" hidden="1">
      <c r="A32" s="81">
        <v>45</v>
      </c>
      <c r="B32" s="82" t="s">
        <v>96</v>
      </c>
      <c r="C32" s="83" t="s">
        <v>152</v>
      </c>
      <c r="D32" s="84">
        <v>0</v>
      </c>
      <c r="E32" s="84">
        <v>0</v>
      </c>
      <c r="F32" s="84"/>
      <c r="G32" s="85"/>
      <c r="H32" s="85"/>
      <c r="I32" s="85"/>
      <c r="J32" s="85"/>
      <c r="K32" s="85"/>
      <c r="L32" s="85"/>
      <c r="M32" s="85"/>
      <c r="N32" s="85"/>
      <c r="O32" s="85"/>
    </row>
    <row r="33" spans="1:15" s="86" customFormat="1" ht="14.25" hidden="1">
      <c r="A33" s="81">
        <v>45</v>
      </c>
      <c r="B33" s="82" t="s">
        <v>97</v>
      </c>
      <c r="C33" s="83" t="s">
        <v>153</v>
      </c>
      <c r="D33" s="84">
        <v>0</v>
      </c>
      <c r="E33" s="84">
        <v>0</v>
      </c>
      <c r="F33" s="84"/>
      <c r="G33" s="85"/>
      <c r="H33" s="85"/>
      <c r="I33" s="85"/>
      <c r="J33" s="85"/>
      <c r="K33" s="85"/>
      <c r="L33" s="85"/>
      <c r="M33" s="85"/>
      <c r="N33" s="85"/>
      <c r="O33" s="85"/>
    </row>
    <row r="34" spans="1:15" s="86" customFormat="1" ht="14.25" hidden="1">
      <c r="A34" s="81">
        <v>45</v>
      </c>
      <c r="B34" s="82" t="s">
        <v>98</v>
      </c>
      <c r="C34" s="83" t="s">
        <v>154</v>
      </c>
      <c r="D34" s="84">
        <v>0</v>
      </c>
      <c r="E34" s="84">
        <v>0</v>
      </c>
      <c r="F34" s="84"/>
      <c r="G34" s="85"/>
      <c r="H34" s="85"/>
      <c r="I34" s="85"/>
      <c r="J34" s="85"/>
      <c r="K34" s="85"/>
      <c r="L34" s="85"/>
      <c r="M34" s="85"/>
      <c r="N34" s="85"/>
      <c r="O34" s="85"/>
    </row>
    <row r="35" spans="1:6" ht="14.25">
      <c r="A35" s="81">
        <v>45</v>
      </c>
      <c r="B35" s="17" t="s">
        <v>36</v>
      </c>
      <c r="C35" s="20" t="s">
        <v>155</v>
      </c>
      <c r="D35" s="19">
        <f>D36</f>
        <v>250000</v>
      </c>
      <c r="E35" s="19">
        <f>E36</f>
        <v>270000</v>
      </c>
      <c r="F35" s="19"/>
    </row>
    <row r="36" spans="1:6" ht="14.25">
      <c r="A36" s="81">
        <v>45</v>
      </c>
      <c r="B36" s="17" t="s">
        <v>37</v>
      </c>
      <c r="C36" s="18" t="s">
        <v>156</v>
      </c>
      <c r="D36" s="19">
        <v>250000</v>
      </c>
      <c r="E36" s="19">
        <v>270000</v>
      </c>
      <c r="F36" s="19"/>
    </row>
    <row r="37" spans="1:15" s="8" customFormat="1" ht="15">
      <c r="A37" s="16">
        <v>45</v>
      </c>
      <c r="B37" s="15" t="s">
        <v>38</v>
      </c>
      <c r="C37" s="25" t="s">
        <v>157</v>
      </c>
      <c r="D37" s="14">
        <f>SUM(D38:D39)</f>
        <v>0</v>
      </c>
      <c r="E37" s="14">
        <f>SUM(E38:E39)</f>
        <v>0</v>
      </c>
      <c r="F37" s="14"/>
      <c r="G37" s="9"/>
      <c r="H37" s="9"/>
      <c r="I37" s="9"/>
      <c r="J37" s="9"/>
      <c r="K37" s="9"/>
      <c r="L37" s="9"/>
      <c r="M37" s="9"/>
      <c r="N37" s="9"/>
      <c r="O37" s="9"/>
    </row>
    <row r="38" spans="1:6" ht="14.25" hidden="1">
      <c r="A38" s="18">
        <v>45</v>
      </c>
      <c r="B38" s="17" t="s">
        <v>39</v>
      </c>
      <c r="C38" s="20" t="s">
        <v>158</v>
      </c>
      <c r="D38" s="19">
        <v>0</v>
      </c>
      <c r="E38" s="19">
        <v>0</v>
      </c>
      <c r="F38" s="19"/>
    </row>
    <row r="39" spans="1:6" ht="14.25" hidden="1">
      <c r="A39" s="18">
        <v>45</v>
      </c>
      <c r="B39" s="17" t="s">
        <v>40</v>
      </c>
      <c r="C39" s="20" t="s">
        <v>159</v>
      </c>
      <c r="D39" s="19">
        <v>0</v>
      </c>
      <c r="E39" s="19">
        <v>0</v>
      </c>
      <c r="F39" s="19"/>
    </row>
    <row r="40" spans="1:15" s="30" customFormat="1" ht="18" customHeight="1">
      <c r="A40" s="27">
        <v>45</v>
      </c>
      <c r="B40" s="16" t="s">
        <v>194</v>
      </c>
      <c r="C40" s="27"/>
      <c r="D40" s="28">
        <f>D8+D28</f>
        <v>13094100</v>
      </c>
      <c r="E40" s="28">
        <f>E8+E28</f>
        <v>13890598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</row>
    <row r="41" spans="2:15" ht="14.25">
      <c r="B41" s="1"/>
      <c r="C41" s="1"/>
      <c r="D41" s="32"/>
      <c r="E41" s="32"/>
      <c r="F41" s="96"/>
      <c r="G41" s="1"/>
      <c r="H41" s="1"/>
      <c r="I41" s="1"/>
      <c r="J41" s="1"/>
      <c r="K41" s="1"/>
      <c r="L41" s="1"/>
      <c r="M41" s="1"/>
      <c r="N41" s="1"/>
      <c r="O41" s="1"/>
    </row>
    <row r="42" spans="2:15" ht="25.5">
      <c r="B42" s="35"/>
      <c r="C42" s="1"/>
      <c r="D42" s="32"/>
      <c r="E42" s="32"/>
      <c r="F42" s="32"/>
      <c r="G42" s="1"/>
      <c r="H42" s="1"/>
      <c r="I42" s="1"/>
      <c r="J42" s="1"/>
      <c r="K42" s="1"/>
      <c r="L42" s="1"/>
      <c r="M42" s="1"/>
      <c r="N42" s="1"/>
      <c r="O42" s="1"/>
    </row>
    <row r="43" ht="14.25">
      <c r="B43" s="34"/>
    </row>
    <row r="44" ht="14.25">
      <c r="B44" s="34"/>
    </row>
    <row r="45" ht="14.25">
      <c r="B45" s="34"/>
    </row>
    <row r="46" ht="14.25">
      <c r="B46" s="34"/>
    </row>
    <row r="47" ht="14.25">
      <c r="B47" s="34"/>
    </row>
    <row r="48" ht="14.25">
      <c r="B48" s="34"/>
    </row>
    <row r="49" ht="14.25">
      <c r="B49" s="34"/>
    </row>
    <row r="50" ht="14.25">
      <c r="B50" s="34"/>
    </row>
    <row r="51" ht="14.25">
      <c r="B51" s="34"/>
    </row>
    <row r="52" ht="14.25">
      <c r="B52" s="34"/>
    </row>
    <row r="53" ht="14.25">
      <c r="B53" s="34"/>
    </row>
    <row r="54" ht="14.25">
      <c r="B54" s="34"/>
    </row>
    <row r="55" ht="14.25">
      <c r="B55" s="34"/>
    </row>
    <row r="56" ht="14.25">
      <c r="B56" s="34"/>
    </row>
    <row r="57" ht="14.25">
      <c r="B57" s="34"/>
    </row>
    <row r="58" ht="14.25">
      <c r="B58" s="34"/>
    </row>
    <row r="59" ht="14.25">
      <c r="B59" s="34"/>
    </row>
    <row r="60" ht="14.25">
      <c r="B60" s="34"/>
    </row>
    <row r="61" ht="14.25">
      <c r="B61" s="34"/>
    </row>
    <row r="62" ht="14.25">
      <c r="B62" s="34"/>
    </row>
    <row r="63" ht="14.25">
      <c r="B63" s="34"/>
    </row>
    <row r="64" ht="14.25">
      <c r="B64" s="34"/>
    </row>
    <row r="65" ht="14.25">
      <c r="B65" s="34"/>
    </row>
    <row r="66" ht="14.25">
      <c r="B66" s="34"/>
    </row>
    <row r="67" ht="14.25">
      <c r="B67" s="34"/>
    </row>
    <row r="68" ht="14.25">
      <c r="B68" s="34"/>
    </row>
    <row r="69" ht="14.25">
      <c r="B69" s="34"/>
    </row>
    <row r="70" ht="14.25">
      <c r="B70" s="34"/>
    </row>
    <row r="71" ht="14.25">
      <c r="B71" s="34"/>
    </row>
    <row r="72" ht="14.25">
      <c r="B72" s="34"/>
    </row>
    <row r="73" ht="14.25">
      <c r="B73" s="34"/>
    </row>
    <row r="74" ht="14.25">
      <c r="B74" s="34"/>
    </row>
    <row r="75" ht="14.25">
      <c r="B75" s="34"/>
    </row>
    <row r="76" ht="14.25">
      <c r="B76" s="34"/>
    </row>
    <row r="77" ht="14.25">
      <c r="B77" s="34"/>
    </row>
    <row r="78" ht="14.25">
      <c r="B78" s="34"/>
    </row>
    <row r="79" ht="14.25">
      <c r="B79" s="34"/>
    </row>
    <row r="80" ht="14.25">
      <c r="B80" s="34"/>
    </row>
    <row r="81" ht="14.25">
      <c r="B81" s="34"/>
    </row>
    <row r="82" ht="14.25">
      <c r="B82" s="34"/>
    </row>
    <row r="83" ht="14.25">
      <c r="B83" s="34"/>
    </row>
    <row r="84" ht="14.25">
      <c r="B84" s="34"/>
    </row>
    <row r="85" ht="14.25">
      <c r="B85" s="34"/>
    </row>
    <row r="86" ht="14.25">
      <c r="B86" s="34"/>
    </row>
    <row r="87" ht="14.25">
      <c r="B87" s="34"/>
    </row>
    <row r="88" ht="14.25">
      <c r="B88" s="34"/>
    </row>
    <row r="89" ht="14.25">
      <c r="B89" s="34"/>
    </row>
    <row r="90" ht="14.25">
      <c r="B90" s="34"/>
    </row>
    <row r="91" ht="14.25">
      <c r="B91" s="34"/>
    </row>
    <row r="92" ht="14.25">
      <c r="B92" s="34"/>
    </row>
    <row r="93" ht="14.25">
      <c r="B93" s="34"/>
    </row>
    <row r="94" ht="14.25">
      <c r="B94" s="34"/>
    </row>
    <row r="95" ht="14.25">
      <c r="B95" s="34"/>
    </row>
    <row r="96" ht="14.25">
      <c r="B96" s="34"/>
    </row>
    <row r="97" ht="14.25">
      <c r="B97" s="34"/>
    </row>
    <row r="98" ht="14.25">
      <c r="B98" s="34"/>
    </row>
    <row r="99" ht="14.25">
      <c r="B99" s="34"/>
    </row>
    <row r="100" ht="14.25">
      <c r="B100" s="34"/>
    </row>
    <row r="101" ht="14.25">
      <c r="B101" s="34"/>
    </row>
    <row r="102" ht="14.25">
      <c r="B102" s="34"/>
    </row>
    <row r="103" ht="14.25">
      <c r="B103" s="34"/>
    </row>
    <row r="104" ht="14.25">
      <c r="B104" s="34"/>
    </row>
    <row r="105" ht="14.25">
      <c r="B105" s="34"/>
    </row>
    <row r="106" ht="14.25">
      <c r="B106" s="34"/>
    </row>
    <row r="107" ht="14.25">
      <c r="B107" s="34"/>
    </row>
    <row r="108" ht="14.25">
      <c r="B108" s="34"/>
    </row>
    <row r="109" ht="14.25">
      <c r="B109" s="34"/>
    </row>
    <row r="110" ht="14.25">
      <c r="B110" s="34"/>
    </row>
  </sheetData>
  <mergeCells count="5">
    <mergeCell ref="F5:F7"/>
    <mergeCell ref="A5:A7"/>
    <mergeCell ref="B5:C7"/>
    <mergeCell ref="D5:D7"/>
    <mergeCell ref="E5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D1">
      <selection activeCell="F22" sqref="F22"/>
    </sheetView>
  </sheetViews>
  <sheetFormatPr defaultColWidth="9.00390625" defaultRowHeight="12.75"/>
  <cols>
    <col min="1" max="1" width="5.00390625" style="11" bestFit="1" customWidth="1"/>
    <col min="2" max="2" width="12.00390625" style="11" bestFit="1" customWidth="1"/>
    <col min="3" max="3" width="5.375" style="68" customWidth="1"/>
    <col min="4" max="4" width="23.25390625" style="36" customWidth="1"/>
    <col min="5" max="5" width="4.375" style="37" bestFit="1" customWidth="1"/>
    <col min="6" max="6" width="51.25390625" style="11" bestFit="1" customWidth="1"/>
    <col min="7" max="7" width="10.875" style="11" customWidth="1"/>
    <col min="8" max="10" width="13.75390625" style="11" customWidth="1"/>
    <col min="11" max="11" width="8.75390625" style="11" hidden="1" customWidth="1"/>
    <col min="12" max="13" width="10.75390625" style="11" hidden="1" customWidth="1"/>
    <col min="14" max="55" width="10.75390625" style="11" customWidth="1"/>
    <col min="56" max="16384" width="9.125" style="11" customWidth="1"/>
  </cols>
  <sheetData>
    <row r="1" spans="1:10" s="72" customFormat="1" ht="12.75">
      <c r="A1" s="12" t="s">
        <v>72</v>
      </c>
      <c r="D1" s="70"/>
      <c r="E1" s="71"/>
      <c r="J1" s="39" t="s">
        <v>124</v>
      </c>
    </row>
    <row r="2" spans="1:5" s="72" customFormat="1" ht="12.75">
      <c r="A2" s="12" t="s">
        <v>269</v>
      </c>
      <c r="D2" s="70"/>
      <c r="E2" s="71"/>
    </row>
    <row r="3" spans="1:5" s="72" customFormat="1" ht="12.75">
      <c r="A3" s="80" t="s">
        <v>80</v>
      </c>
      <c r="D3" s="70"/>
      <c r="E3" s="71"/>
    </row>
    <row r="4" spans="1:10" s="72" customFormat="1" ht="12.75">
      <c r="A4" s="69"/>
      <c r="D4" s="70"/>
      <c r="E4" s="71"/>
      <c r="J4" s="38"/>
    </row>
    <row r="5" spans="1:10" s="75" customFormat="1" ht="23.25">
      <c r="A5" s="79"/>
      <c r="D5" s="73"/>
      <c r="E5" s="74"/>
      <c r="J5" s="38" t="s">
        <v>0</v>
      </c>
    </row>
    <row r="6" spans="3:10" s="72" customFormat="1" ht="12.75">
      <c r="C6" s="69"/>
      <c r="D6" s="70"/>
      <c r="E6" s="71"/>
      <c r="J6" s="38" t="s">
        <v>1</v>
      </c>
    </row>
    <row r="7" spans="1:10" ht="12.75" customHeight="1">
      <c r="A7" s="131" t="s">
        <v>73</v>
      </c>
      <c r="B7" s="134" t="s">
        <v>99</v>
      </c>
      <c r="C7" s="137" t="s">
        <v>41</v>
      </c>
      <c r="D7" s="138"/>
      <c r="E7" s="138"/>
      <c r="F7" s="138"/>
      <c r="G7" s="139"/>
      <c r="H7" s="124" t="s">
        <v>161</v>
      </c>
      <c r="I7" s="124" t="s">
        <v>162</v>
      </c>
      <c r="J7" s="130" t="s">
        <v>76</v>
      </c>
    </row>
    <row r="8" spans="1:10" ht="12.75">
      <c r="A8" s="132"/>
      <c r="B8" s="125"/>
      <c r="C8" s="127" t="s">
        <v>100</v>
      </c>
      <c r="D8" s="127"/>
      <c r="E8" s="127" t="s">
        <v>101</v>
      </c>
      <c r="F8" s="127"/>
      <c r="G8" s="124" t="s">
        <v>102</v>
      </c>
      <c r="H8" s="125"/>
      <c r="I8" s="125"/>
      <c r="J8" s="125"/>
    </row>
    <row r="9" spans="1:10" ht="12.75">
      <c r="A9" s="132"/>
      <c r="B9" s="125"/>
      <c r="C9" s="127"/>
      <c r="D9" s="127"/>
      <c r="E9" s="127"/>
      <c r="F9" s="127"/>
      <c r="G9" s="135"/>
      <c r="H9" s="125"/>
      <c r="I9" s="125"/>
      <c r="J9" s="125"/>
    </row>
    <row r="10" spans="1:10" ht="12.75">
      <c r="A10" s="133"/>
      <c r="B10" s="126"/>
      <c r="C10" s="127"/>
      <c r="D10" s="127"/>
      <c r="E10" s="127"/>
      <c r="F10" s="127"/>
      <c r="G10" s="136"/>
      <c r="H10" s="126"/>
      <c r="I10" s="126"/>
      <c r="J10" s="126"/>
    </row>
    <row r="11" spans="1:10" ht="12.75">
      <c r="A11" s="54"/>
      <c r="B11" s="54"/>
      <c r="C11" s="10"/>
      <c r="D11" s="10"/>
      <c r="E11" s="10"/>
      <c r="F11" s="10"/>
      <c r="G11" s="10"/>
      <c r="H11" s="40"/>
      <c r="I11" s="40"/>
      <c r="J11" s="40"/>
    </row>
    <row r="12" spans="1:10" s="44" customFormat="1" ht="15.75" customHeight="1">
      <c r="A12" s="48">
        <v>45</v>
      </c>
      <c r="B12" s="48" t="s">
        <v>203</v>
      </c>
      <c r="C12" s="41" t="s">
        <v>43</v>
      </c>
      <c r="D12" s="42"/>
      <c r="E12" s="42"/>
      <c r="F12" s="42" t="s">
        <v>44</v>
      </c>
      <c r="G12" s="87"/>
      <c r="H12" s="76">
        <f>H13</f>
        <v>12514100</v>
      </c>
      <c r="I12" s="76">
        <f>I13</f>
        <v>13290598</v>
      </c>
      <c r="J12" s="76"/>
    </row>
    <row r="13" spans="1:10" s="9" customFormat="1" ht="15.75" customHeight="1">
      <c r="A13" s="16">
        <v>45</v>
      </c>
      <c r="B13" s="16" t="s">
        <v>203</v>
      </c>
      <c r="C13" s="45" t="s">
        <v>45</v>
      </c>
      <c r="D13" s="45"/>
      <c r="E13" s="46"/>
      <c r="F13" s="47" t="s">
        <v>46</v>
      </c>
      <c r="G13" s="47"/>
      <c r="H13" s="77">
        <f>SUM(H14,H20,H25)</f>
        <v>12514100</v>
      </c>
      <c r="I13" s="77">
        <f>SUM(I14,I20,I25)</f>
        <v>13290598</v>
      </c>
      <c r="J13" s="77"/>
    </row>
    <row r="14" spans="1:11" s="9" customFormat="1" ht="15.75" customHeight="1">
      <c r="A14" s="16">
        <v>45</v>
      </c>
      <c r="B14" s="16" t="s">
        <v>203</v>
      </c>
      <c r="C14" s="41" t="s">
        <v>47</v>
      </c>
      <c r="D14" s="42" t="s">
        <v>44</v>
      </c>
      <c r="E14" s="42" t="s">
        <v>48</v>
      </c>
      <c r="F14" s="48" t="s">
        <v>49</v>
      </c>
      <c r="G14" s="48"/>
      <c r="H14" s="14">
        <f>SUM(H15:H19)</f>
        <v>12419100</v>
      </c>
      <c r="I14" s="14">
        <f>SUM(I15:I19)</f>
        <v>13188598</v>
      </c>
      <c r="J14" s="14"/>
      <c r="K14" s="8"/>
    </row>
    <row r="15" spans="1:11" ht="15.75" customHeight="1">
      <c r="A15" s="54">
        <v>45</v>
      </c>
      <c r="B15" s="54" t="s">
        <v>203</v>
      </c>
      <c r="C15" s="50" t="s">
        <v>47</v>
      </c>
      <c r="D15" s="51" t="s">
        <v>44</v>
      </c>
      <c r="E15" s="51" t="s">
        <v>50</v>
      </c>
      <c r="F15" s="52" t="s">
        <v>51</v>
      </c>
      <c r="G15" s="52"/>
      <c r="H15" s="53">
        <v>186840</v>
      </c>
      <c r="I15" s="53">
        <v>201887</v>
      </c>
      <c r="J15" s="53"/>
      <c r="K15" s="12"/>
    </row>
    <row r="16" spans="1:11" ht="15.75" customHeight="1">
      <c r="A16" s="54">
        <v>45</v>
      </c>
      <c r="B16" s="54" t="s">
        <v>203</v>
      </c>
      <c r="C16" s="50" t="s">
        <v>47</v>
      </c>
      <c r="D16" s="51" t="s">
        <v>44</v>
      </c>
      <c r="E16" s="51" t="s">
        <v>52</v>
      </c>
      <c r="F16" s="52" t="s">
        <v>163</v>
      </c>
      <c r="G16" s="52"/>
      <c r="H16" s="53">
        <v>71538</v>
      </c>
      <c r="I16" s="53">
        <v>77648</v>
      </c>
      <c r="J16" s="53"/>
      <c r="K16" s="12"/>
    </row>
    <row r="17" spans="1:11" ht="15.75" customHeight="1">
      <c r="A17" s="54">
        <v>45</v>
      </c>
      <c r="B17" s="54" t="s">
        <v>203</v>
      </c>
      <c r="C17" s="50" t="s">
        <v>47</v>
      </c>
      <c r="D17" s="51" t="s">
        <v>44</v>
      </c>
      <c r="E17" s="51" t="s">
        <v>53</v>
      </c>
      <c r="F17" s="54" t="s">
        <v>54</v>
      </c>
      <c r="G17" s="54"/>
      <c r="H17" s="53">
        <v>12157722</v>
      </c>
      <c r="I17" s="53">
        <v>12905563</v>
      </c>
      <c r="J17" s="53"/>
      <c r="K17" s="12"/>
    </row>
    <row r="18" spans="1:11" ht="15.75" customHeight="1">
      <c r="A18" s="54">
        <v>45</v>
      </c>
      <c r="B18" s="54" t="s">
        <v>203</v>
      </c>
      <c r="C18" s="50" t="s">
        <v>47</v>
      </c>
      <c r="D18" s="51" t="s">
        <v>44</v>
      </c>
      <c r="E18" s="51" t="s">
        <v>55</v>
      </c>
      <c r="F18" s="54" t="s">
        <v>56</v>
      </c>
      <c r="G18" s="54"/>
      <c r="H18" s="53">
        <v>3000</v>
      </c>
      <c r="I18" s="53">
        <v>3500</v>
      </c>
      <c r="J18" s="53"/>
      <c r="K18" s="12"/>
    </row>
    <row r="19" spans="1:10" s="91" customFormat="1" ht="15.75" customHeight="1" hidden="1">
      <c r="A19" s="88">
        <v>45</v>
      </c>
      <c r="B19" s="88" t="s">
        <v>203</v>
      </c>
      <c r="C19" s="50" t="s">
        <v>47</v>
      </c>
      <c r="D19" s="51" t="s">
        <v>44</v>
      </c>
      <c r="E19" s="89" t="s">
        <v>110</v>
      </c>
      <c r="F19" s="88" t="s">
        <v>180</v>
      </c>
      <c r="G19" s="88"/>
      <c r="H19" s="90">
        <v>0</v>
      </c>
      <c r="I19" s="90">
        <v>0</v>
      </c>
      <c r="J19" s="90"/>
    </row>
    <row r="20" spans="1:11" s="9" customFormat="1" ht="15.75" customHeight="1">
      <c r="A20" s="16">
        <v>45</v>
      </c>
      <c r="B20" s="16" t="s">
        <v>203</v>
      </c>
      <c r="C20" s="41" t="s">
        <v>47</v>
      </c>
      <c r="D20" s="42" t="s">
        <v>44</v>
      </c>
      <c r="E20" s="42" t="s">
        <v>59</v>
      </c>
      <c r="F20" s="48" t="s">
        <v>60</v>
      </c>
      <c r="G20" s="48"/>
      <c r="H20" s="14">
        <f>SUM(H21:H22)</f>
        <v>95000</v>
      </c>
      <c r="I20" s="14">
        <f>SUM(I21:I22)</f>
        <v>102000</v>
      </c>
      <c r="J20" s="14"/>
      <c r="K20" s="8"/>
    </row>
    <row r="21" spans="1:11" ht="15.75" customHeight="1">
      <c r="A21" s="54">
        <v>45</v>
      </c>
      <c r="B21" s="54" t="s">
        <v>203</v>
      </c>
      <c r="C21" s="50" t="s">
        <v>47</v>
      </c>
      <c r="D21" s="51" t="s">
        <v>44</v>
      </c>
      <c r="E21" s="51" t="s">
        <v>61</v>
      </c>
      <c r="F21" s="54" t="s">
        <v>62</v>
      </c>
      <c r="G21" s="54"/>
      <c r="H21" s="53">
        <v>95000</v>
      </c>
      <c r="I21" s="53">
        <v>102000</v>
      </c>
      <c r="J21" s="53"/>
      <c r="K21" s="12"/>
    </row>
    <row r="22" spans="1:11" ht="15.75" customHeight="1">
      <c r="A22" s="54">
        <v>45</v>
      </c>
      <c r="B22" s="54" t="s">
        <v>203</v>
      </c>
      <c r="C22" s="50" t="s">
        <v>47</v>
      </c>
      <c r="D22" s="51" t="s">
        <v>44</v>
      </c>
      <c r="E22" s="55" t="s">
        <v>63</v>
      </c>
      <c r="F22" s="56" t="s">
        <v>64</v>
      </c>
      <c r="G22" s="56"/>
      <c r="H22" s="53">
        <v>0</v>
      </c>
      <c r="I22" s="53">
        <v>0</v>
      </c>
      <c r="J22" s="53"/>
      <c r="K22" s="12"/>
    </row>
    <row r="23" spans="1:11" s="44" customFormat="1" ht="15.75" customHeight="1">
      <c r="A23" s="48">
        <v>45</v>
      </c>
      <c r="B23" s="48" t="s">
        <v>203</v>
      </c>
      <c r="C23" s="57" t="s">
        <v>31</v>
      </c>
      <c r="D23" s="48"/>
      <c r="E23" s="42"/>
      <c r="F23" s="58" t="s">
        <v>32</v>
      </c>
      <c r="G23" s="58"/>
      <c r="H23" s="43">
        <f>H24</f>
        <v>0</v>
      </c>
      <c r="I23" s="43">
        <f>I24</f>
        <v>0</v>
      </c>
      <c r="J23" s="43"/>
      <c r="K23" s="49"/>
    </row>
    <row r="24" spans="1:11" ht="15.75" customHeight="1">
      <c r="A24" s="54">
        <v>45</v>
      </c>
      <c r="B24" s="54" t="s">
        <v>203</v>
      </c>
      <c r="C24" s="40" t="s">
        <v>65</v>
      </c>
      <c r="D24" s="59"/>
      <c r="E24" s="60"/>
      <c r="F24" s="61" t="s">
        <v>66</v>
      </c>
      <c r="G24" s="61"/>
      <c r="H24" s="53">
        <f>H25</f>
        <v>0</v>
      </c>
      <c r="I24" s="53">
        <f>I25</f>
        <v>0</v>
      </c>
      <c r="J24" s="53"/>
      <c r="K24" s="12"/>
    </row>
    <row r="25" spans="1:11" s="9" customFormat="1" ht="15.75" customHeight="1">
      <c r="A25" s="16">
        <v>45</v>
      </c>
      <c r="B25" s="16" t="s">
        <v>203</v>
      </c>
      <c r="C25" s="41" t="s">
        <v>47</v>
      </c>
      <c r="D25" s="42" t="s">
        <v>44</v>
      </c>
      <c r="E25" s="62" t="s">
        <v>67</v>
      </c>
      <c r="F25" s="63" t="s">
        <v>186</v>
      </c>
      <c r="G25" s="63"/>
      <c r="H25" s="14">
        <f>SUM(H26:H27)</f>
        <v>0</v>
      </c>
      <c r="I25" s="14">
        <f>SUM(I26:I27)</f>
        <v>0</v>
      </c>
      <c r="J25" s="14"/>
      <c r="K25" s="8"/>
    </row>
    <row r="26" spans="1:10" ht="15.75" customHeight="1">
      <c r="A26" s="54">
        <v>45</v>
      </c>
      <c r="B26" s="54" t="s">
        <v>203</v>
      </c>
      <c r="C26" s="50" t="s">
        <v>47</v>
      </c>
      <c r="D26" s="51" t="s">
        <v>44</v>
      </c>
      <c r="E26" s="51" t="s">
        <v>68</v>
      </c>
      <c r="F26" s="54" t="s">
        <v>187</v>
      </c>
      <c r="G26" s="54"/>
      <c r="H26" s="53">
        <v>0</v>
      </c>
      <c r="I26" s="53">
        <v>0</v>
      </c>
      <c r="J26" s="53"/>
    </row>
    <row r="27" spans="1:10" ht="15.75" customHeight="1">
      <c r="A27" s="54">
        <v>45</v>
      </c>
      <c r="B27" s="54" t="s">
        <v>203</v>
      </c>
      <c r="C27" s="50" t="s">
        <v>47</v>
      </c>
      <c r="D27" s="51" t="s">
        <v>44</v>
      </c>
      <c r="E27" s="51" t="s">
        <v>69</v>
      </c>
      <c r="F27" s="54" t="s">
        <v>70</v>
      </c>
      <c r="G27" s="54"/>
      <c r="H27" s="53">
        <v>0</v>
      </c>
      <c r="I27" s="53">
        <v>0</v>
      </c>
      <c r="J27" s="53"/>
    </row>
    <row r="28" spans="1:11" s="29" customFormat="1" ht="18" customHeight="1">
      <c r="A28" s="27">
        <v>45</v>
      </c>
      <c r="B28" s="27" t="s">
        <v>203</v>
      </c>
      <c r="C28" s="64" t="s">
        <v>195</v>
      </c>
      <c r="D28" s="65"/>
      <c r="E28" s="66"/>
      <c r="F28" s="67"/>
      <c r="G28" s="67"/>
      <c r="H28" s="76">
        <f>SUM(H14,H20,H25)</f>
        <v>12514100</v>
      </c>
      <c r="I28" s="76">
        <f>SUM(I14,I20,I25)</f>
        <v>13290598</v>
      </c>
      <c r="J28" s="76"/>
      <c r="K28" s="30"/>
    </row>
  </sheetData>
  <mergeCells count="9">
    <mergeCell ref="I7:I10"/>
    <mergeCell ref="J7:J10"/>
    <mergeCell ref="C8:D10"/>
    <mergeCell ref="E8:F10"/>
    <mergeCell ref="G8:G10"/>
    <mergeCell ref="A7:A10"/>
    <mergeCell ref="B7:B10"/>
    <mergeCell ref="C7:G7"/>
    <mergeCell ref="H7:H10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75" zoomScaleNormal="75" workbookViewId="0" topLeftCell="A1">
      <pane xSplit="3" ySplit="6" topLeftCell="D7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F22" sqref="F22"/>
    </sheetView>
  </sheetViews>
  <sheetFormatPr defaultColWidth="9.00390625" defaultRowHeight="12.75"/>
  <cols>
    <col min="1" max="1" width="7.375" style="106" customWidth="1"/>
    <col min="2" max="2" width="112.125" style="106" customWidth="1"/>
    <col min="3" max="3" width="14.00390625" style="106" customWidth="1"/>
    <col min="4" max="4" width="16.75390625" style="106" customWidth="1"/>
    <col min="5" max="16384" width="9.125" style="106" customWidth="1"/>
  </cols>
  <sheetData>
    <row r="1" spans="1:4" ht="12.75">
      <c r="A1" s="12" t="s">
        <v>72</v>
      </c>
      <c r="D1" s="121" t="s">
        <v>266</v>
      </c>
    </row>
    <row r="2" spans="1:4" ht="12.75">
      <c r="A2" s="12" t="s">
        <v>269</v>
      </c>
      <c r="D2" s="121" t="s">
        <v>267</v>
      </c>
    </row>
    <row r="3" ht="12.75">
      <c r="A3" s="80" t="s">
        <v>80</v>
      </c>
    </row>
    <row r="4" ht="15.75">
      <c r="A4" s="105"/>
    </row>
    <row r="5" ht="15.75">
      <c r="A5" s="105"/>
    </row>
    <row r="6" spans="1:4" s="108" customFormat="1" ht="81.75" customHeight="1">
      <c r="A6" s="140" t="s">
        <v>231</v>
      </c>
      <c r="B6" s="140"/>
      <c r="C6" s="107" t="s">
        <v>232</v>
      </c>
      <c r="D6" s="107" t="s">
        <v>268</v>
      </c>
    </row>
    <row r="7" spans="1:4" s="111" customFormat="1" ht="12.75">
      <c r="A7" s="109" t="s">
        <v>47</v>
      </c>
      <c r="B7" s="109" t="s">
        <v>233</v>
      </c>
      <c r="C7" s="110">
        <f>C8+C11+C28+C32</f>
        <v>8248605</v>
      </c>
      <c r="D7" s="110">
        <f>D8+D11+D28+D32</f>
        <v>7830134</v>
      </c>
    </row>
    <row r="8" spans="1:4" s="111" customFormat="1" ht="12.75">
      <c r="A8" s="112" t="s">
        <v>234</v>
      </c>
      <c r="B8" s="112" t="s">
        <v>204</v>
      </c>
      <c r="C8" s="100">
        <f>SUM(C9:C10)</f>
        <v>3082743</v>
      </c>
      <c r="D8" s="100">
        <f>SUM(D9:D10)</f>
        <v>3015654</v>
      </c>
    </row>
    <row r="9" spans="1:4" ht="12.75">
      <c r="A9" s="113" t="s">
        <v>235</v>
      </c>
      <c r="B9" s="114" t="s">
        <v>205</v>
      </c>
      <c r="C9" s="101">
        <v>2879743</v>
      </c>
      <c r="D9" s="90">
        <v>2804708</v>
      </c>
    </row>
    <row r="10" spans="1:4" ht="12.75">
      <c r="A10" s="113" t="s">
        <v>236</v>
      </c>
      <c r="B10" s="114" t="s">
        <v>206</v>
      </c>
      <c r="C10" s="101">
        <v>203000</v>
      </c>
      <c r="D10" s="90">
        <v>210946</v>
      </c>
    </row>
    <row r="11" spans="1:4" s="111" customFormat="1" ht="12.75">
      <c r="A11" s="112" t="s">
        <v>237</v>
      </c>
      <c r="B11" s="112" t="s">
        <v>207</v>
      </c>
      <c r="C11" s="100">
        <f>C12+C18+C22+C23</f>
        <v>2638298</v>
      </c>
      <c r="D11" s="100">
        <f>D12+D18+D22+D23</f>
        <v>2820309</v>
      </c>
    </row>
    <row r="12" spans="1:4" s="111" customFormat="1" ht="12.75">
      <c r="A12" s="113" t="s">
        <v>238</v>
      </c>
      <c r="B12" s="113" t="s">
        <v>208</v>
      </c>
      <c r="C12" s="102">
        <f>SUM(C13:C17)</f>
        <v>487251</v>
      </c>
      <c r="D12" s="102">
        <f>SUM(D13:D17)</f>
        <v>763702</v>
      </c>
    </row>
    <row r="13" spans="1:4" ht="12.75">
      <c r="A13" s="113" t="s">
        <v>239</v>
      </c>
      <c r="B13" s="114" t="s">
        <v>209</v>
      </c>
      <c r="C13" s="101">
        <v>230210</v>
      </c>
      <c r="D13" s="101">
        <v>230210</v>
      </c>
    </row>
    <row r="14" spans="1:4" ht="12.75">
      <c r="A14" s="113" t="s">
        <v>240</v>
      </c>
      <c r="B14" s="114" t="s">
        <v>210</v>
      </c>
      <c r="C14" s="101">
        <v>127777</v>
      </c>
      <c r="D14" s="101">
        <v>127777</v>
      </c>
    </row>
    <row r="15" spans="1:4" ht="12.75">
      <c r="A15" s="113" t="s">
        <v>241</v>
      </c>
      <c r="B15" s="114" t="s">
        <v>211</v>
      </c>
      <c r="C15" s="101">
        <v>76427</v>
      </c>
      <c r="D15" s="90">
        <v>76427</v>
      </c>
    </row>
    <row r="16" spans="1:4" ht="12.75">
      <c r="A16" s="113" t="s">
        <v>242</v>
      </c>
      <c r="B16" s="114" t="s">
        <v>212</v>
      </c>
      <c r="C16" s="101">
        <v>25321</v>
      </c>
      <c r="D16" s="90">
        <v>25321</v>
      </c>
    </row>
    <row r="17" spans="1:4" ht="12.75">
      <c r="A17" s="113" t="s">
        <v>243</v>
      </c>
      <c r="B17" s="114" t="s">
        <v>213</v>
      </c>
      <c r="C17" s="101">
        <v>27516</v>
      </c>
      <c r="D17" s="90">
        <v>303967</v>
      </c>
    </row>
    <row r="18" spans="1:4" s="116" customFormat="1" ht="12.75">
      <c r="A18" s="113" t="s">
        <v>244</v>
      </c>
      <c r="B18" s="113" t="s">
        <v>214</v>
      </c>
      <c r="C18" s="103">
        <f>SUM(C19:C21)</f>
        <v>644388</v>
      </c>
      <c r="D18" s="115">
        <f>SUM(D19:D21)</f>
        <v>651451</v>
      </c>
    </row>
    <row r="19" spans="1:4" ht="12.75">
      <c r="A19" s="113" t="s">
        <v>245</v>
      </c>
      <c r="B19" s="114" t="s">
        <v>215</v>
      </c>
      <c r="C19" s="101">
        <v>96407</v>
      </c>
      <c r="D19" s="90">
        <v>105962</v>
      </c>
    </row>
    <row r="20" spans="1:4" ht="12.75">
      <c r="A20" s="113" t="s">
        <v>246</v>
      </c>
      <c r="B20" s="114" t="s">
        <v>216</v>
      </c>
      <c r="C20" s="101">
        <v>545489</v>
      </c>
      <c r="D20" s="90">
        <v>545489</v>
      </c>
    </row>
    <row r="21" spans="1:4" ht="12.75">
      <c r="A21" s="113" t="s">
        <v>247</v>
      </c>
      <c r="B21" s="114" t="s">
        <v>248</v>
      </c>
      <c r="C21" s="101">
        <v>2492</v>
      </c>
      <c r="D21" s="90">
        <v>0</v>
      </c>
    </row>
    <row r="22" spans="1:4" s="117" customFormat="1" ht="12.75">
      <c r="A22" s="113" t="s">
        <v>249</v>
      </c>
      <c r="B22" s="113" t="s">
        <v>217</v>
      </c>
      <c r="C22" s="103">
        <v>352859</v>
      </c>
      <c r="D22" s="115">
        <v>352859</v>
      </c>
    </row>
    <row r="23" spans="1:4" s="116" customFormat="1" ht="12.75">
      <c r="A23" s="113" t="s">
        <v>250</v>
      </c>
      <c r="B23" s="113" t="s">
        <v>218</v>
      </c>
      <c r="C23" s="103">
        <f>SUM(C24:C27)</f>
        <v>1153800</v>
      </c>
      <c r="D23" s="115">
        <f>SUM(D24:D27)</f>
        <v>1052297</v>
      </c>
    </row>
    <row r="24" spans="1:4" ht="12.75">
      <c r="A24" s="113" t="s">
        <v>251</v>
      </c>
      <c r="B24" s="114" t="s">
        <v>219</v>
      </c>
      <c r="C24" s="101">
        <v>12298</v>
      </c>
      <c r="D24" s="90">
        <v>12298</v>
      </c>
    </row>
    <row r="25" spans="1:4" ht="12.75">
      <c r="A25" s="113" t="s">
        <v>252</v>
      </c>
      <c r="B25" s="114" t="s">
        <v>220</v>
      </c>
      <c r="C25" s="101">
        <v>82375</v>
      </c>
      <c r="D25" s="90">
        <v>38499</v>
      </c>
    </row>
    <row r="26" spans="1:4" ht="12.75">
      <c r="A26" s="113" t="s">
        <v>253</v>
      </c>
      <c r="B26" s="114" t="s">
        <v>221</v>
      </c>
      <c r="C26" s="101">
        <v>1057627</v>
      </c>
      <c r="D26" s="90">
        <v>1000000</v>
      </c>
    </row>
    <row r="27" spans="1:4" ht="12.75">
      <c r="A27" s="113" t="s">
        <v>254</v>
      </c>
      <c r="B27" s="114" t="s">
        <v>218</v>
      </c>
      <c r="C27" s="101">
        <v>1500</v>
      </c>
      <c r="D27" s="90">
        <v>1500</v>
      </c>
    </row>
    <row r="28" spans="1:4" s="116" customFormat="1" ht="12.75">
      <c r="A28" s="112" t="s">
        <v>255</v>
      </c>
      <c r="B28" s="112" t="s">
        <v>222</v>
      </c>
      <c r="C28" s="104">
        <f>SUM(C29:C31)</f>
        <v>2491951</v>
      </c>
      <c r="D28" s="104">
        <f>SUM(D29:D31)</f>
        <v>1944171</v>
      </c>
    </row>
    <row r="29" spans="1:5" ht="12.75">
      <c r="A29" s="113" t="s">
        <v>256</v>
      </c>
      <c r="B29" s="114" t="s">
        <v>223</v>
      </c>
      <c r="C29" s="101">
        <v>1895214</v>
      </c>
      <c r="D29" s="90">
        <f>1353913+130900</f>
        <v>1484813</v>
      </c>
      <c r="E29" s="122"/>
    </row>
    <row r="30" spans="1:5" ht="12.75">
      <c r="A30" s="113" t="s">
        <v>257</v>
      </c>
      <c r="B30" s="114" t="s">
        <v>224</v>
      </c>
      <c r="C30" s="101">
        <v>486869</v>
      </c>
      <c r="D30" s="90">
        <f>302698+56100</f>
        <v>358798</v>
      </c>
      <c r="E30" s="122"/>
    </row>
    <row r="31" spans="1:5" ht="12.75">
      <c r="A31" s="113" t="s">
        <v>258</v>
      </c>
      <c r="B31" s="114" t="s">
        <v>225</v>
      </c>
      <c r="C31" s="101">
        <v>109868</v>
      </c>
      <c r="D31" s="90">
        <v>100560</v>
      </c>
      <c r="E31" s="122"/>
    </row>
    <row r="32" spans="1:4" s="116" customFormat="1" ht="12.75">
      <c r="A32" s="112" t="s">
        <v>259</v>
      </c>
      <c r="B32" s="112" t="s">
        <v>226</v>
      </c>
      <c r="C32" s="104">
        <f>SUM(C33:C35)</f>
        <v>35613</v>
      </c>
      <c r="D32" s="104">
        <f>SUM(D33:D35)</f>
        <v>50000</v>
      </c>
    </row>
    <row r="33" spans="1:4" s="91" customFormat="1" ht="12.75">
      <c r="A33" s="99" t="s">
        <v>260</v>
      </c>
      <c r="B33" s="99" t="s">
        <v>261</v>
      </c>
      <c r="C33" s="101">
        <v>0</v>
      </c>
      <c r="D33" s="101">
        <v>50000</v>
      </c>
    </row>
    <row r="34" spans="1:4" ht="12.75">
      <c r="A34" s="114" t="s">
        <v>260</v>
      </c>
      <c r="B34" s="99" t="s">
        <v>262</v>
      </c>
      <c r="C34" s="101">
        <v>35613</v>
      </c>
      <c r="D34" s="101">
        <v>0</v>
      </c>
    </row>
    <row r="35" spans="1:4" ht="12.75" hidden="1">
      <c r="A35" s="114" t="s">
        <v>263</v>
      </c>
      <c r="B35" s="114" t="s">
        <v>264</v>
      </c>
      <c r="C35" s="101">
        <v>0</v>
      </c>
      <c r="D35" s="101">
        <v>0</v>
      </c>
    </row>
    <row r="36" spans="1:4" s="116" customFormat="1" ht="12.75">
      <c r="A36" s="118" t="s">
        <v>265</v>
      </c>
      <c r="B36" s="109"/>
      <c r="C36" s="119">
        <f>SUM(C9:C10,C13:C17,C19:C21,C22,C24:C27,C29:C31,C33:C35)</f>
        <v>8248605</v>
      </c>
      <c r="D36" s="119">
        <f>SUM(D9,D10,D13,D14,D15,D16,D17,D19,D20,D21,D22,D24,D25,D26,D27,D29,D30,D31,D33,D34,D35)</f>
        <v>7830134</v>
      </c>
    </row>
    <row r="37" spans="3:4" ht="12.75" hidden="1">
      <c r="C37" s="120"/>
      <c r="D37" s="120">
        <f>6830134-D36</f>
        <v>-1000000</v>
      </c>
    </row>
  </sheetData>
  <mergeCells count="1">
    <mergeCell ref="A6: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vitaskova</dc:creator>
  <cp:keywords/>
  <dc:description/>
  <cp:lastModifiedBy>kucmasova</cp:lastModifiedBy>
  <cp:lastPrinted>2005-08-15T10:20:57Z</cp:lastPrinted>
  <dcterms:created xsi:type="dcterms:W3CDTF">2004-06-22T10:09:46Z</dcterms:created>
  <dcterms:modified xsi:type="dcterms:W3CDTF">2005-08-15T10:49:11Z</dcterms:modified>
  <cp:category/>
  <cp:version/>
  <cp:contentType/>
  <cp:contentStatus/>
</cp:coreProperties>
</file>