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11" windowWidth="15150" windowHeight="12015" tabRatio="833" activeTab="0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8" sheetId="5" r:id="rId5"/>
    <sheet name="Príloha č. 9" sheetId="6" r:id="rId6"/>
    <sheet name="Príloha č. 10" sheetId="7" r:id="rId7"/>
    <sheet name="Príloha č. 11" sheetId="8" r:id="rId8"/>
    <sheet name="Príloha č. 12" sheetId="9" r:id="rId9"/>
    <sheet name="Príloha č. 13" sheetId="10" r:id="rId10"/>
    <sheet name="Príloha č. 14" sheetId="11" r:id="rId11"/>
    <sheet name="Príloha č. 15" sheetId="12" r:id="rId12"/>
    <sheet name="Príloha č. 16" sheetId="13" r:id="rId13"/>
    <sheet name="Príloha č. 17" sheetId="14" r:id="rId14"/>
    <sheet name="Príloha č. 18" sheetId="15" r:id="rId15"/>
    <sheet name="Príloha č. 19" sheetId="16" r:id="rId16"/>
    <sheet name="Príloha č. 20" sheetId="17" r:id="rId17"/>
    <sheet name=" Príloha č. 21" sheetId="18" r:id="rId18"/>
  </sheets>
  <externalReferences>
    <externalReference r:id="rId21"/>
  </externalReferences>
  <definedNames>
    <definedName name="_xlnm.Print_Area" localSheetId="0">'Príloha č. 1'!$A$1:$AD$38</definedName>
    <definedName name="_xlnm.Print_Area" localSheetId="11">'Príloha č. 15'!$A$1:$T$37</definedName>
  </definedNames>
  <calcPr fullCalcOnLoad="1" refMode="R1C1"/>
</workbook>
</file>

<file path=xl/sharedStrings.xml><?xml version="1.0" encoding="utf-8"?>
<sst xmlns="http://schemas.openxmlformats.org/spreadsheetml/2006/main" count="1353" uniqueCount="233">
  <si>
    <t>Štatistické vyhodnotenie verejného obstarávania za rok 2007</t>
  </si>
  <si>
    <t>Príloha č. 1</t>
  </si>
  <si>
    <t>Klasický sektor, vybrané odvetvia a iné subjekty</t>
  </si>
  <si>
    <t>Členská krajina: Slovensko</t>
  </si>
  <si>
    <t xml:space="preserve">Národná mena: Sk </t>
  </si>
  <si>
    <t>Postupy</t>
  </si>
  <si>
    <t xml:space="preserve">Spolu tovary, služby a stavebné práce </t>
  </si>
  <si>
    <t>Subjekt</t>
  </si>
  <si>
    <t>Hodnota</t>
  </si>
  <si>
    <t>Z</t>
  </si>
  <si>
    <t>RD</t>
  </si>
  <si>
    <t xml:space="preserve">Spolu </t>
  </si>
  <si>
    <t>DkZ</t>
  </si>
  <si>
    <t>Zruš.</t>
  </si>
  <si>
    <t>Zahr.</t>
  </si>
  <si>
    <t>DNS</t>
  </si>
  <si>
    <t>Merná jednotka</t>
  </si>
  <si>
    <t>v %</t>
  </si>
  <si>
    <t>počet</t>
  </si>
  <si>
    <t>A</t>
  </si>
  <si>
    <t>Smernica 2004/18/EC (Klasická smernica)</t>
  </si>
  <si>
    <t>Štátna správa</t>
  </si>
  <si>
    <t>Územná samospráva</t>
  </si>
  <si>
    <t>Klasický sektor</t>
  </si>
  <si>
    <t>Smernica 2004/17/EC (Vybrané odvetvia)</t>
  </si>
  <si>
    <t>Výbrané odvetvia</t>
  </si>
  <si>
    <t>Spolu</t>
  </si>
  <si>
    <t>Iný subjekt</t>
  </si>
  <si>
    <t>Vysvetlivky</t>
  </si>
  <si>
    <t>Národná mena: Sk (v tis. bez DPH, v bežných cenách)</t>
  </si>
  <si>
    <t>Hodnota (Sk) nezahŕňa hodnotu zákaziek: uzavretých na základe rámcovej dohody, čiastkovej zmluvy, súťaže návrhov a koncesie</t>
  </si>
  <si>
    <t>RD - rámcová dohoda</t>
  </si>
  <si>
    <t>DNS - dynamický nákupný systém</t>
  </si>
  <si>
    <t>DkZ - dodatok k zmluve</t>
  </si>
  <si>
    <t>Iný subjekt - subjekt, ktorý nie je verejný obstarávateľ ani obstarávateľ podľa zákona</t>
  </si>
  <si>
    <t>Príloha č. 2</t>
  </si>
  <si>
    <t>Spolu  tovary</t>
  </si>
  <si>
    <t>Subjekty</t>
  </si>
  <si>
    <t>Príloha č. 3</t>
  </si>
  <si>
    <t>Spolu služby</t>
  </si>
  <si>
    <t>Príloha č.4</t>
  </si>
  <si>
    <t>Spolu stavebné práce</t>
  </si>
  <si>
    <t xml:space="preserve"> Iný subjekt</t>
  </si>
  <si>
    <t>Príloha č. 8</t>
  </si>
  <si>
    <t>Vybrané odvetvia</t>
  </si>
  <si>
    <t xml:space="preserve">Hodnota </t>
  </si>
  <si>
    <t>Verejná súťaž</t>
  </si>
  <si>
    <t>v tis. Sk</t>
  </si>
  <si>
    <t>Užšia súťaž</t>
  </si>
  <si>
    <t>Súťažný dialóg</t>
  </si>
  <si>
    <t>Rokovacie kon. so zverejnením</t>
  </si>
  <si>
    <t>Rokovacie kon. bez zver. bez ČZ</t>
  </si>
  <si>
    <t>Spolu postupy</t>
  </si>
  <si>
    <t>Podprahové zákazky</t>
  </si>
  <si>
    <t>Neprioritné služby (len PP postup*)</t>
  </si>
  <si>
    <t>ČZ</t>
  </si>
  <si>
    <t>Súťaž návrhov</t>
  </si>
  <si>
    <t>Koncesie</t>
  </si>
  <si>
    <t>* len PP postup – len podprahový postup</t>
  </si>
  <si>
    <t>Príloha č. 9</t>
  </si>
  <si>
    <t>Počet a hodnota verejného obstarávania podľa predmetu zákazky a čerpania prostriedkov z fondov EÚ</t>
  </si>
  <si>
    <t>Predmet</t>
  </si>
  <si>
    <t>Tovary</t>
  </si>
  <si>
    <t>Služby</t>
  </si>
  <si>
    <t xml:space="preserve">Stavebné práce </t>
  </si>
  <si>
    <t>Počet</t>
  </si>
  <si>
    <t>Úspešní uchádzači so sídlom v zahraničí za rok 2007</t>
  </si>
  <si>
    <t>Príloha č. 10</t>
  </si>
  <si>
    <t>Úspešní uchádzači so sídlom v zahraničí za rok 2006 a 2007 podľa jednotlivých zoskupení EÚ, OECD a svet</t>
  </si>
  <si>
    <t>Rok</t>
  </si>
  <si>
    <t>Zoskupenie</t>
  </si>
  <si>
    <t>Názov štátu</t>
  </si>
  <si>
    <t>Porovnanie k r. 2006</t>
  </si>
  <si>
    <t>EÚ (25)</t>
  </si>
  <si>
    <t>Belgicko</t>
  </si>
  <si>
    <t>Česká republika</t>
  </si>
  <si>
    <t>152 (1)*</t>
  </si>
  <si>
    <t>Dánsko</t>
  </si>
  <si>
    <t>Fínsko</t>
  </si>
  <si>
    <t>Francúzsko</t>
  </si>
  <si>
    <t>Holandsko</t>
  </si>
  <si>
    <t>Írsko</t>
  </si>
  <si>
    <t>Maďarsko</t>
  </si>
  <si>
    <t>Nemecko</t>
  </si>
  <si>
    <t>Poľsko</t>
  </si>
  <si>
    <t>Portugalsko</t>
  </si>
  <si>
    <t>Rakúsko</t>
  </si>
  <si>
    <t>Slovinsko</t>
  </si>
  <si>
    <t>Španielsko</t>
  </si>
  <si>
    <t>Švédsko</t>
  </si>
  <si>
    <t>Taliansko</t>
  </si>
  <si>
    <t>Veľká Británia</t>
  </si>
  <si>
    <t>5 (1)*</t>
  </si>
  <si>
    <t>EÚ-25</t>
  </si>
  <si>
    <t>OECD</t>
  </si>
  <si>
    <t>Kanada</t>
  </si>
  <si>
    <t>USA</t>
  </si>
  <si>
    <t>Švajčiarsko  /EFTA/</t>
  </si>
  <si>
    <t>Svet</t>
  </si>
  <si>
    <t>Bulharsko</t>
  </si>
  <si>
    <t xml:space="preserve">* Údaj v zátvorke je počet postupov, v ktorých boli úspešní viacerí uchádzači so sídlom v zahraničí. V jednej súťaži boli úspešní uchádzači z ČR a z Nemecka a v druhej súťaži boli úspešní  uchádzači z Kanady a z Veľkej Británie. </t>
  </si>
  <si>
    <r>
      <t xml:space="preserve">217 </t>
    </r>
    <r>
      <rPr>
        <sz val="9"/>
        <rFont val="Arial Narrow"/>
        <family val="2"/>
      </rPr>
      <t>(2)*</t>
    </r>
  </si>
  <si>
    <r>
      <t>222</t>
    </r>
    <r>
      <rPr>
        <sz val="9"/>
        <rFont val="Arial Narrow"/>
        <family val="2"/>
      </rPr>
      <t xml:space="preserve"> (2)*</t>
    </r>
  </si>
  <si>
    <r>
      <t xml:space="preserve">223 </t>
    </r>
    <r>
      <rPr>
        <sz val="9"/>
        <rFont val="Arial Narrow"/>
        <family val="2"/>
      </rPr>
      <t>(2)*</t>
    </r>
  </si>
  <si>
    <t>Príloha č. 11</t>
  </si>
  <si>
    <t>Klasický sektor a iné subjekty</t>
  </si>
  <si>
    <t>Príloha IV Smernice 2004/18/EC</t>
  </si>
  <si>
    <t>Minist. al. iný štátny orgán vrát. útvarov (§ 6,1a)</t>
  </si>
  <si>
    <t>Štátna agentúra/úrad</t>
  </si>
  <si>
    <t>Org. riadená verejným právom (§ 6,1d)</t>
  </si>
  <si>
    <t>Príloha III Smernice 2004/18/EC</t>
  </si>
  <si>
    <t>Obec a vyšší územný celok (§ 6,1b; § 6,1c)</t>
  </si>
  <si>
    <t>Regionálna alebo miestna agentúra/úrad</t>
  </si>
  <si>
    <t>Iný VO (§ 6,1e)</t>
  </si>
  <si>
    <t>Miestna samospráva</t>
  </si>
  <si>
    <t>VO poskytuje dotáciu (§ 7)</t>
  </si>
  <si>
    <t>Zahr. - počet postupov v ktorých boli úspešní uchádzači so sídlom v zahraničí</t>
  </si>
  <si>
    <t>Príloha č. 12</t>
  </si>
  <si>
    <t>Príloha č. 13</t>
  </si>
  <si>
    <t>Príloha č. 14</t>
  </si>
  <si>
    <t>Príloha č. 15</t>
  </si>
  <si>
    <t>Národná mena: Sk</t>
  </si>
  <si>
    <t>Zákon č. 25/2006 Z. z. § 58</t>
  </si>
  <si>
    <t>Spolu bez "ČZ"</t>
  </si>
  <si>
    <t>Zákon č. 523/2003 Z. z. § 66</t>
  </si>
  <si>
    <t>Minist. al. iný štátny orgán (§ 6,1a)</t>
  </si>
  <si>
    <t>Obec a vyšší územný celok</t>
  </si>
  <si>
    <t>Príloha III - Zoznam inštitúcií a kategórie inštitúcií, ktoré sa spravujú verejným právom, uvedené v druhom pododseku čl. 1 ods. 9 Smernice 2004/18/EC</t>
  </si>
  <si>
    <t>Príloha IV - Orgány ústrednej štátnej správy podľa Smernice 2004/18/EC</t>
  </si>
  <si>
    <t>Podmienky použitia rokovacieho konania bez zverejnenia (RKBZ) podľa:</t>
  </si>
  <si>
    <t>§ 58 ods. 1 písm. a) až j) zákona č. 25/2006 Z. z. o verejnom obstarávaní a o zmene a doplnení niektorých zákonov v znení neskorších predpisov;</t>
  </si>
  <si>
    <t>§ 66 ods. 1 písm. a) až i) a § 66 ods. 2 písm. a) až e) zákona č. 523/2001 Z. z. o verejnom obstarávaní a o zmene zákona č. 575/2001 Z. z. o organizácii vlády a organizácii ústrednej štátnej správy v znení neskorších predpisov.</t>
  </si>
  <si>
    <t>RKBZ bez "ČZ" - rokovacie konanie bez zverejnenia bez zákaziek uzavretých na základe rámcovej dohody a čiastkových zmlúv</t>
  </si>
  <si>
    <r>
      <t xml:space="preserve">Rokovacie konanie bez zverejnenia (RKBZ) </t>
    </r>
    <r>
      <rPr>
        <sz val="12"/>
        <rFont val="Arial Narrow"/>
        <family val="2"/>
      </rPr>
      <t xml:space="preserve">podľa odôvodnenia použitia a </t>
    </r>
    <r>
      <rPr>
        <sz val="12"/>
        <rFont val="Arial Narrow"/>
        <family val="2"/>
      </rPr>
      <t>podľa subjektu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</si>
  <si>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</si>
  <si>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b)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</si>
  <si>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c)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</si>
  <si>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d)</t>
    </r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</si>
  <si>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</t>
    </r>
    <r>
      <rPr>
        <b/>
        <sz val="9"/>
        <rFont val="Arial Narrow"/>
        <family val="2"/>
      </rPr>
      <t xml:space="preserve"> e)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</si>
  <si>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h)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</si>
  <si>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j)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</si>
  <si>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e)</t>
    </r>
  </si>
  <si>
    <r>
      <t xml:space="preserve">ods. </t>
    </r>
    <r>
      <rPr>
        <b/>
        <sz val="9"/>
        <rFont val="Arial Narrow"/>
        <family val="2"/>
      </rPr>
      <t xml:space="preserve">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a)</t>
    </r>
  </si>
  <si>
    <r>
      <t xml:space="preserve">ods. </t>
    </r>
    <r>
      <rPr>
        <b/>
        <sz val="9"/>
        <rFont val="Arial Narrow"/>
        <family val="2"/>
      </rPr>
      <t xml:space="preserve">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g)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</si>
  <si>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f)</t>
    </r>
  </si>
  <si>
    <t>Príloha č. 16</t>
  </si>
  <si>
    <t>Spolu Iný subjekt</t>
  </si>
  <si>
    <t>Hodnota (Sk) nezahŕňa hodnotu zákaziek: uzavretých na základe rámcovej dohody, čiastkovej zmluvy, súťaže návrhov a koncesie.</t>
  </si>
  <si>
    <t>VO - verejný obstarávateľ</t>
  </si>
  <si>
    <t>Príloha IV - Orgány ústrednej štátnej správy</t>
  </si>
  <si>
    <t>Príloha č.17</t>
  </si>
  <si>
    <t>Stavebné práce</t>
  </si>
  <si>
    <t xml:space="preserve">Nadlimitné </t>
  </si>
  <si>
    <t xml:space="preserve">Podlimitné </t>
  </si>
  <si>
    <t xml:space="preserve">  Spolu tovary, služby a stav. práce </t>
  </si>
  <si>
    <t>Postup</t>
  </si>
  <si>
    <t>EÚ- 25</t>
  </si>
  <si>
    <t>Švajčiarsko</t>
  </si>
  <si>
    <t xml:space="preserve"> OECD</t>
  </si>
  <si>
    <t>Hodnota (Sk) nezahŕňa hodnotu zákaziek uzavretých na základe rámcovej dohody, čiastkovej zmluvy, súťaže návrhov a koncesie</t>
  </si>
  <si>
    <t>Príloha č. 18</t>
  </si>
  <si>
    <t xml:space="preserve">Vybrané odvetvia </t>
  </si>
  <si>
    <t>TOVARY</t>
  </si>
  <si>
    <t>STAVEBNÉ PRÁCE</t>
  </si>
  <si>
    <t>SLUŽBY</t>
  </si>
  <si>
    <t>SPOLU</t>
  </si>
  <si>
    <t>Nadlimitné</t>
  </si>
  <si>
    <t>Podlimitné</t>
  </si>
  <si>
    <t>v  tis. Sk</t>
  </si>
  <si>
    <t>Prílohy I až X Smernice 2004/17/EC (Vybrané odvetvia)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</si>
  <si>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</si>
  <si>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</si>
  <si>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</si>
  <si>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</si>
  <si>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</si>
  <si>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</si>
  <si>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</si>
  <si>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</si>
  <si>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</si>
  <si>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</si>
  <si>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Výroba, preprava a distribúcia plynu a tepla</t>
  </si>
  <si>
    <t>Poštové služby</t>
  </si>
  <si>
    <t>Výroba, preprava a rozvod elektrickej energie</t>
  </si>
  <si>
    <t>Prieskum a ťažba ropy a plynu</t>
  </si>
  <si>
    <t>Výroba, preprava a distribúcia  pitnej vody</t>
  </si>
  <si>
    <t>Prieskum a ťažba uhlia a iných tuhých palív</t>
  </si>
  <si>
    <t>Železničné služby</t>
  </si>
  <si>
    <t>Prístavy námorné a vnútrozemské alebo iné terminálové zariadenia</t>
  </si>
  <si>
    <t>Mestská doprava (železničná, električková, trolejbusová a autobusová)</t>
  </si>
  <si>
    <t>Letiskové zariadenia</t>
  </si>
  <si>
    <t>Príloha č. 19</t>
  </si>
  <si>
    <t xml:space="preserve">Zákon č. 25/2006 Z. z. § 88 </t>
  </si>
  <si>
    <t>Mestská doprava (želez., električ., trolej. a autobus.)</t>
  </si>
  <si>
    <t>Prístavy námor. a vnútrozem. al. iné terminál. zar.</t>
  </si>
  <si>
    <t>I až X: prílohy Smernice 2004/17/EC</t>
  </si>
  <si>
    <t>§ 88 ods. 1 písm. a) až l)  podľa zákona č. 25/2006 Z. z. o verejnom obstarávaní a o zmene a doplnení niektorých zákonov v znení neskorších predpisov;</t>
  </si>
  <si>
    <t>§ 66 ods. 1 písm. a) až i) a § 66 ods. 2 písm. a) až e) podľa zákona č. 523/2001 Z. z. o verejnom obstarávaní a o zmene zákona č. 575/2001 Z. z. o organizácii vlády a organizácii ústrednej štátnej správy v znení neskorších predpisov.</t>
  </si>
  <si>
    <t>RKBZ bez "ČZ" - rokovacie konanie bez zverejnenia bez zákaziek: uzavretých na základe rámcovej dohody a čiastkových zmlúv.</t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</si>
  <si>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</t>
    </r>
    <r>
      <rPr>
        <b/>
        <sz val="9"/>
        <rFont val="Arial Narrow"/>
        <family val="2"/>
      </rPr>
      <t xml:space="preserve"> 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</si>
  <si>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c)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</si>
  <si>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</t>
    </r>
    <r>
      <rPr>
        <b/>
        <sz val="9"/>
        <rFont val="Arial Narrow"/>
        <family val="2"/>
      </rPr>
      <t>. d)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</si>
  <si>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e)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</si>
  <si>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f)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</si>
  <si>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>písm.</t>
    </r>
    <r>
      <rPr>
        <b/>
        <sz val="9"/>
        <rFont val="Arial Narrow"/>
        <family val="2"/>
      </rPr>
      <t xml:space="preserve"> g)</t>
    </r>
  </si>
  <si>
    <r>
      <t>ods.</t>
    </r>
    <r>
      <rPr>
        <b/>
        <sz val="9"/>
        <rFont val="Arial Narrow"/>
        <family val="2"/>
      </rPr>
      <t xml:space="preserve"> 1</t>
    </r>
    <r>
      <rPr>
        <sz val="9"/>
        <rFont val="Arial Narrow"/>
        <family val="2"/>
      </rPr>
      <t xml:space="preserve"> písm. </t>
    </r>
    <r>
      <rPr>
        <b/>
        <sz val="9"/>
        <rFont val="Arial Narrow"/>
        <family val="2"/>
      </rPr>
      <t>a)</t>
    </r>
  </si>
  <si>
    <r>
      <t>ods.</t>
    </r>
    <r>
      <rPr>
        <b/>
        <sz val="9"/>
        <rFont val="Arial Narrow"/>
        <family val="2"/>
      </rPr>
      <t xml:space="preserve"> 1 </t>
    </r>
    <r>
      <rPr>
        <sz val="9"/>
        <rFont val="Arial Narrow"/>
        <family val="2"/>
      </rPr>
      <t xml:space="preserve">písm. </t>
    </r>
    <r>
      <rPr>
        <b/>
        <sz val="9"/>
        <rFont val="Arial Narrow"/>
        <family val="2"/>
      </rPr>
      <t>h)</t>
    </r>
  </si>
  <si>
    <t>Úspešní uchádzači so sídlom v zahraničí za rok  2007</t>
  </si>
  <si>
    <t>Príloha č. 20</t>
  </si>
  <si>
    <t xml:space="preserve">    Spolu tovary, služby a stav. práce </t>
  </si>
  <si>
    <t xml:space="preserve">Prílohy I až X Smernice 2004/17/EC (Vybrané odvetvia)    </t>
  </si>
  <si>
    <t>Príloha č. 21</t>
  </si>
  <si>
    <t>Zákazky</t>
  </si>
  <si>
    <t>Nadlimitné zákazky</t>
  </si>
  <si>
    <t>Podlimitné zákazky</t>
  </si>
  <si>
    <t>Z - ukončené postupy bez RD, bez DNS a bez DkZ</t>
  </si>
  <si>
    <t>Počet a hodnota verejného obstarávania podľa subjektu, zákazky a predmetu zákazky - SPOLU</t>
  </si>
  <si>
    <t>Z - ukončené postupy bez RD</t>
  </si>
  <si>
    <t>Nadlimitné a podlimitné zákazky spolu</t>
  </si>
  <si>
    <t>Predmet/Zákazky</t>
  </si>
  <si>
    <t xml:space="preserve">Spolu stavebné práce </t>
  </si>
  <si>
    <t>Spolu tovary</t>
  </si>
  <si>
    <t>Počet a hodnota verejného obstarávania podľa subjektu, zákazky a predmetu zákazky - TOVARY</t>
  </si>
  <si>
    <t>Počet a hodnota verejného obstarávania podľa subjektu, zákazky a predmetu zákazky - SLUŽBY</t>
  </si>
  <si>
    <t>Počet a hodnota verejného obstarávania podľa subjektu, zákazky a predmetu zákazky - STAVEBNÉ PRÁCE</t>
  </si>
  <si>
    <t>Počet a hodnota verejného obstarávania podľa predmetu zákazky a zákazky</t>
  </si>
  <si>
    <t>Celkove</t>
  </si>
  <si>
    <t xml:space="preserve">Krajina uchádzača </t>
  </si>
  <si>
    <t>Krajina uchádzača</t>
  </si>
  <si>
    <r>
      <t xml:space="preserve">Rokovacie konanie bez zverejnenia (RKBZ) </t>
    </r>
    <r>
      <rPr>
        <sz val="12"/>
        <rFont val="Arial Narrow"/>
        <family val="2"/>
      </rPr>
      <t>podľa odôvodnenia použitia</t>
    </r>
  </si>
  <si>
    <t xml:space="preserve">Počet a hodnota verejného obstarávania podľa zákazky a predmetu zákazky </t>
  </si>
  <si>
    <t>Klasický sektor podľa krajiny, predmetu zákazky, zákazky a zoskupení EÚ, OECD a svet</t>
  </si>
  <si>
    <t xml:space="preserve">Počet a hodnota verejného obstarávania podľa subjektu a postupu verejného obstarávnia </t>
  </si>
  <si>
    <t>Vybrané odvetvia podľa krajiny, predmetu zákazky, zákazky a zoskupení EÚ, OECD a svet</t>
  </si>
</sst>
</file>

<file path=xl/styles.xml><?xml version="1.0" encoding="utf-8"?>
<styleSheet xmlns="http://schemas.openxmlformats.org/spreadsheetml/2006/main">
  <numFmts count="5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#,##0"/>
    <numFmt numFmtId="169" formatCode="0.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E+00"/>
    <numFmt numFmtId="175" formatCode="\(000\)"/>
    <numFmt numFmtId="176" formatCode="\(000\)\ &quot;Sk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ECU&quot;;\-#,##0\ &quot;ECU&quot;"/>
    <numFmt numFmtId="197" formatCode="#,##0\ &quot;ECU&quot;;[Red]\-#,##0\ &quot;ECU&quot;"/>
    <numFmt numFmtId="198" formatCode="#,##0.00\ &quot;ECU&quot;;\-#,##0.00\ &quot;ECU&quot;"/>
    <numFmt numFmtId="199" formatCode="#,##0.00\ &quot;ECU&quot;;[Red]\-#,##0.00\ &quot;ECU&quot;"/>
    <numFmt numFmtId="200" formatCode="_-* #,##0\ &quot;ECU&quot;_-;\-* #,##0\ &quot;ECU&quot;_-;_-* &quot;-&quot;\ &quot;ECU&quot;_-;_-@_-"/>
    <numFmt numFmtId="201" formatCode="_-* #,##0\ _E_C_U_-;\-* #,##0\ _E_C_U_-;_-* &quot;-&quot;\ _E_C_U_-;_-@_-"/>
    <numFmt numFmtId="202" formatCode="_-* #,##0.00\ &quot;ECU&quot;_-;\-* #,##0.00\ &quot;ECU&quot;_-;_-* &quot;-&quot;??\ &quot;ECU&quot;_-;_-@_-"/>
    <numFmt numFmtId="203" formatCode="_-* #,##0.00\ _E_C_U_-;\-* #,##0.00\ _E_C_U_-;_-* &quot;-&quot;??\ _E_C_U_-;_-@_-"/>
    <numFmt numFmtId="204" formatCode="0.0%"/>
    <numFmt numFmtId="205" formatCode="0.0000000"/>
    <numFmt numFmtId="206" formatCode="0.0000"/>
  </numFmts>
  <fonts count="36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46"/>
      <name val="Arial Narrow"/>
      <family val="2"/>
    </font>
    <font>
      <b/>
      <i/>
      <sz val="9"/>
      <color indexed="46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 CE"/>
      <family val="0"/>
    </font>
    <font>
      <sz val="8"/>
      <name val="Arial"/>
      <family val="0"/>
    </font>
    <font>
      <b/>
      <i/>
      <sz val="9"/>
      <name val="Arial Narrow"/>
      <family val="2"/>
    </font>
    <font>
      <sz val="8"/>
      <name val="Arial CE"/>
      <family val="0"/>
    </font>
    <font>
      <sz val="13"/>
      <name val="Arial CE"/>
      <family val="0"/>
    </font>
    <font>
      <b/>
      <i/>
      <sz val="13"/>
      <color indexed="46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.5"/>
      <name val="Arial"/>
      <family val="0"/>
    </font>
    <font>
      <sz val="7"/>
      <name val="Arial"/>
      <family val="2"/>
    </font>
    <font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"/>
      <name val="Arial Narrow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27" applyFont="1" applyAlignment="1">
      <alignment vertical="center"/>
      <protection/>
    </xf>
    <xf numFmtId="0" fontId="5" fillId="0" borderId="0" xfId="27" applyFont="1" applyAlignment="1">
      <alignment horizontal="left" vertical="center"/>
      <protection/>
    </xf>
    <xf numFmtId="0" fontId="4" fillId="0" borderId="0" xfId="27" applyFont="1" applyAlignment="1">
      <alignment horizontal="left" vertical="center"/>
      <protection/>
    </xf>
    <xf numFmtId="0" fontId="6" fillId="0" borderId="0" xfId="27" applyFont="1" applyAlignment="1">
      <alignment horizontal="right" vertical="center"/>
      <protection/>
    </xf>
    <xf numFmtId="0" fontId="6" fillId="0" borderId="0" xfId="27" applyFont="1" applyBorder="1" applyAlignment="1">
      <alignment horizontal="center" vertical="center"/>
      <protection/>
    </xf>
    <xf numFmtId="0" fontId="6" fillId="0" borderId="0" xfId="27" applyFont="1" applyAlignment="1">
      <alignment horizontal="left" vertical="center"/>
      <protection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27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27" applyFont="1" applyAlignment="1">
      <alignment horizontal="left" vertical="center"/>
      <protection/>
    </xf>
    <xf numFmtId="0" fontId="10" fillId="0" borderId="0" xfId="27" applyFont="1" applyBorder="1" applyAlignment="1">
      <alignment horizontal="center" vertical="center"/>
      <protection/>
    </xf>
    <xf numFmtId="0" fontId="11" fillId="0" borderId="0" xfId="27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27" applyFont="1" applyBorder="1" applyAlignment="1">
      <alignment vertical="center"/>
      <protection/>
    </xf>
    <xf numFmtId="0" fontId="9" fillId="0" borderId="0" xfId="27" applyFont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6" fillId="0" borderId="0" xfId="27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6" fillId="0" borderId="0" xfId="27" applyFont="1" applyBorder="1" applyAlignment="1">
      <alignment horizontal="right" vertical="center"/>
      <protection/>
    </xf>
    <xf numFmtId="0" fontId="6" fillId="0" borderId="0" xfId="27" applyFont="1" applyBorder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1" xfId="27" applyFont="1" applyBorder="1" applyAlignment="1">
      <alignment horizontal="left" vertical="center"/>
      <protection/>
    </xf>
    <xf numFmtId="0" fontId="10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3" xfId="27" applyFont="1" applyBorder="1" applyAlignment="1">
      <alignment horizontal="center" vertical="center"/>
      <protection/>
    </xf>
    <xf numFmtId="0" fontId="10" fillId="0" borderId="4" xfId="27" applyFont="1" applyBorder="1" applyAlignment="1">
      <alignment horizontal="center" vertical="center"/>
      <protection/>
    </xf>
    <xf numFmtId="0" fontId="10" fillId="0" borderId="5" xfId="27" applyFont="1" applyBorder="1" applyAlignment="1">
      <alignment horizontal="left" vertical="center" indent="1"/>
      <protection/>
    </xf>
    <xf numFmtId="0" fontId="10" fillId="0" borderId="2" xfId="27" applyFont="1" applyBorder="1" applyAlignment="1">
      <alignment horizontal="center" vertical="center"/>
      <protection/>
    </xf>
    <xf numFmtId="0" fontId="10" fillId="0" borderId="5" xfId="27" applyFont="1" applyBorder="1" applyAlignment="1">
      <alignment horizontal="center" vertical="center"/>
      <protection/>
    </xf>
    <xf numFmtId="0" fontId="10" fillId="0" borderId="6" xfId="27" applyFont="1" applyBorder="1" applyAlignment="1">
      <alignment horizontal="left" vertical="center"/>
      <protection/>
    </xf>
    <xf numFmtId="0" fontId="10" fillId="0" borderId="7" xfId="27" applyFont="1" applyBorder="1" applyAlignment="1">
      <alignment horizontal="center" vertical="center"/>
      <protection/>
    </xf>
    <xf numFmtId="0" fontId="10" fillId="0" borderId="6" xfId="27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176" fontId="9" fillId="0" borderId="8" xfId="27" applyNumberFormat="1" applyFont="1" applyFill="1" applyBorder="1" applyAlignment="1">
      <alignment horizontal="center" vertical="center"/>
      <protection/>
    </xf>
    <xf numFmtId="0" fontId="9" fillId="0" borderId="2" xfId="27" applyFont="1" applyBorder="1" applyAlignment="1">
      <alignment horizontal="center" vertical="center"/>
      <protection/>
    </xf>
    <xf numFmtId="0" fontId="9" fillId="0" borderId="3" xfId="27" applyFont="1" applyBorder="1" applyAlignment="1">
      <alignment horizontal="center" vertical="center"/>
      <protection/>
    </xf>
    <xf numFmtId="0" fontId="9" fillId="0" borderId="4" xfId="27" applyFont="1" applyBorder="1" applyAlignment="1">
      <alignment horizontal="center" vertical="center"/>
      <protection/>
    </xf>
    <xf numFmtId="0" fontId="9" fillId="0" borderId="1" xfId="27" applyFont="1" applyBorder="1" applyAlignment="1">
      <alignment horizontal="center" vertical="center"/>
      <protection/>
    </xf>
    <xf numFmtId="0" fontId="9" fillId="0" borderId="5" xfId="27" applyFont="1" applyBorder="1" applyAlignment="1">
      <alignment horizontal="center" vertical="center"/>
      <protection/>
    </xf>
    <xf numFmtId="0" fontId="9" fillId="0" borderId="6" xfId="27" applyFont="1" applyBorder="1" applyAlignment="1">
      <alignment horizontal="center" vertical="center"/>
      <protection/>
    </xf>
    <xf numFmtId="0" fontId="9" fillId="0" borderId="7" xfId="27" applyFont="1" applyBorder="1" applyAlignment="1">
      <alignment horizontal="center" vertical="center"/>
      <protection/>
    </xf>
    <xf numFmtId="0" fontId="16" fillId="0" borderId="9" xfId="0" applyFont="1" applyBorder="1" applyAlignment="1">
      <alignment vertical="center"/>
    </xf>
    <xf numFmtId="0" fontId="16" fillId="0" borderId="10" xfId="27" applyFont="1" applyBorder="1" applyAlignment="1">
      <alignment horizontal="center" vertical="center"/>
      <protection/>
    </xf>
    <xf numFmtId="0" fontId="16" fillId="0" borderId="11" xfId="27" applyFont="1" applyBorder="1" applyAlignment="1">
      <alignment horizontal="center" vertical="center"/>
      <protection/>
    </xf>
    <xf numFmtId="0" fontId="16" fillId="0" borderId="12" xfId="27" applyFont="1" applyBorder="1" applyAlignment="1">
      <alignment horizontal="center" vertical="center"/>
      <protection/>
    </xf>
    <xf numFmtId="0" fontId="16" fillId="0" borderId="11" xfId="27" applyFont="1" applyFill="1" applyBorder="1" applyAlignment="1">
      <alignment horizontal="center" vertical="center"/>
      <protection/>
    </xf>
    <xf numFmtId="0" fontId="16" fillId="0" borderId="13" xfId="27" applyFont="1" applyBorder="1" applyAlignment="1">
      <alignment horizontal="center" vertical="center"/>
      <protection/>
    </xf>
    <xf numFmtId="0" fontId="16" fillId="0" borderId="9" xfId="27" applyFont="1" applyBorder="1" applyAlignment="1">
      <alignment horizontal="center" vertical="center"/>
      <protection/>
    </xf>
    <xf numFmtId="0" fontId="16" fillId="0" borderId="14" xfId="27" applyFont="1" applyBorder="1" applyAlignment="1">
      <alignment horizontal="center" vertical="center"/>
      <protection/>
    </xf>
    <xf numFmtId="0" fontId="16" fillId="0" borderId="15" xfId="27" applyFont="1" applyFill="1" applyBorder="1" applyAlignment="1">
      <alignment horizontal="center" vertical="center"/>
      <protection/>
    </xf>
    <xf numFmtId="0" fontId="16" fillId="0" borderId="16" xfId="27" applyFont="1" applyBorder="1" applyAlignment="1">
      <alignment horizontal="center" vertical="center"/>
      <protection/>
    </xf>
    <xf numFmtId="0" fontId="16" fillId="0" borderId="17" xfId="27" applyFont="1" applyBorder="1" applyAlignment="1">
      <alignment horizontal="center" vertical="center"/>
      <protection/>
    </xf>
    <xf numFmtId="0" fontId="16" fillId="0" borderId="14" xfId="27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27" applyFont="1" applyBorder="1" applyAlignment="1">
      <alignment vertical="center"/>
      <protection/>
    </xf>
    <xf numFmtId="3" fontId="9" fillId="0" borderId="20" xfId="27" applyNumberFormat="1" applyFont="1" applyBorder="1" applyAlignment="1">
      <alignment vertical="center"/>
      <protection/>
    </xf>
    <xf numFmtId="170" fontId="9" fillId="0" borderId="19" xfId="27" applyNumberFormat="1" applyFont="1" applyBorder="1" applyAlignment="1">
      <alignment vertical="center"/>
      <protection/>
    </xf>
    <xf numFmtId="3" fontId="9" fillId="0" borderId="21" xfId="27" applyNumberFormat="1" applyFont="1" applyBorder="1" applyAlignment="1">
      <alignment vertical="center"/>
      <protection/>
    </xf>
    <xf numFmtId="3" fontId="9" fillId="0" borderId="20" xfId="27" applyNumberFormat="1" applyFont="1" applyFill="1" applyBorder="1" applyAlignment="1">
      <alignment vertical="center"/>
      <protection/>
    </xf>
    <xf numFmtId="3" fontId="9" fillId="0" borderId="22" xfId="27" applyNumberFormat="1" applyFont="1" applyBorder="1" applyAlignment="1">
      <alignment vertical="center"/>
      <protection/>
    </xf>
    <xf numFmtId="3" fontId="9" fillId="0" borderId="23" xfId="27" applyNumberFormat="1" applyFont="1" applyFill="1" applyBorder="1" applyAlignment="1">
      <alignment vertical="center"/>
      <protection/>
    </xf>
    <xf numFmtId="3" fontId="9" fillId="0" borderId="24" xfId="27" applyNumberFormat="1" applyFont="1" applyBorder="1" applyAlignment="1">
      <alignment vertical="center"/>
      <protection/>
    </xf>
    <xf numFmtId="3" fontId="9" fillId="0" borderId="19" xfId="27" applyNumberFormat="1" applyFont="1" applyBorder="1" applyAlignment="1">
      <alignment vertical="center"/>
      <protection/>
    </xf>
    <xf numFmtId="3" fontId="9" fillId="0" borderId="22" xfId="27" applyNumberFormat="1" applyFont="1" applyFill="1" applyBorder="1" applyAlignment="1">
      <alignment vertical="center"/>
      <protection/>
    </xf>
    <xf numFmtId="0" fontId="10" fillId="2" borderId="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170" fontId="9" fillId="2" borderId="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170" fontId="10" fillId="2" borderId="1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25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5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170" fontId="9" fillId="0" borderId="1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70" fontId="9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170" fontId="10" fillId="0" borderId="1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170" fontId="10" fillId="0" borderId="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right" vertical="center"/>
    </xf>
    <xf numFmtId="170" fontId="10" fillId="2" borderId="1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70" fontId="10" fillId="2" borderId="1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70" fontId="9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170" fontId="9" fillId="0" borderId="1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0" fontId="10" fillId="2" borderId="28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right" vertical="center"/>
    </xf>
    <xf numFmtId="3" fontId="10" fillId="2" borderId="30" xfId="0" applyNumberFormat="1" applyFont="1" applyFill="1" applyBorder="1" applyAlignment="1">
      <alignment vertical="center"/>
    </xf>
    <xf numFmtId="170" fontId="10" fillId="2" borderId="31" xfId="0" applyNumberFormat="1" applyFont="1" applyFill="1" applyBorder="1" applyAlignment="1">
      <alignment vertical="center"/>
    </xf>
    <xf numFmtId="3" fontId="10" fillId="2" borderId="32" xfId="0" applyNumberFormat="1" applyFont="1" applyFill="1" applyBorder="1" applyAlignment="1">
      <alignment vertical="center"/>
    </xf>
    <xf numFmtId="3" fontId="10" fillId="2" borderId="31" xfId="0" applyNumberFormat="1" applyFont="1" applyFill="1" applyBorder="1" applyAlignment="1">
      <alignment vertical="center"/>
    </xf>
    <xf numFmtId="3" fontId="10" fillId="2" borderId="30" xfId="0" applyNumberFormat="1" applyFont="1" applyFill="1" applyBorder="1" applyAlignment="1">
      <alignment horizontal="right" vertical="center"/>
    </xf>
    <xf numFmtId="170" fontId="10" fillId="2" borderId="29" xfId="0" applyNumberFormat="1" applyFont="1" applyFill="1" applyBorder="1" applyAlignment="1">
      <alignment horizontal="right" vertical="center"/>
    </xf>
    <xf numFmtId="3" fontId="10" fillId="2" borderId="33" xfId="0" applyNumberFormat="1" applyFont="1" applyFill="1" applyBorder="1" applyAlignment="1">
      <alignment horizontal="right" vertical="center"/>
    </xf>
    <xf numFmtId="3" fontId="10" fillId="2" borderId="34" xfId="0" applyNumberFormat="1" applyFont="1" applyFill="1" applyBorder="1" applyAlignment="1">
      <alignment horizontal="right" vertical="center"/>
    </xf>
    <xf numFmtId="3" fontId="10" fillId="2" borderId="35" xfId="0" applyNumberFormat="1" applyFont="1" applyFill="1" applyBorder="1" applyAlignment="1">
      <alignment horizontal="right" vertical="center"/>
    </xf>
    <xf numFmtId="170" fontId="10" fillId="2" borderId="29" xfId="0" applyNumberFormat="1" applyFont="1" applyFill="1" applyBorder="1" applyAlignment="1">
      <alignment vertical="center"/>
    </xf>
    <xf numFmtId="3" fontId="10" fillId="2" borderId="36" xfId="0" applyNumberFormat="1" applyFont="1" applyFill="1" applyBorder="1" applyAlignment="1">
      <alignment vertical="center"/>
    </xf>
    <xf numFmtId="170" fontId="10" fillId="2" borderId="32" xfId="0" applyNumberFormat="1" applyFont="1" applyFill="1" applyBorder="1" applyAlignment="1">
      <alignment vertical="center"/>
    </xf>
    <xf numFmtId="3" fontId="10" fillId="2" borderId="33" xfId="0" applyNumberFormat="1" applyFont="1" applyFill="1" applyBorder="1" applyAlignment="1">
      <alignment vertical="center"/>
    </xf>
    <xf numFmtId="3" fontId="10" fillId="2" borderId="34" xfId="0" applyNumberFormat="1" applyFont="1" applyFill="1" applyBorder="1" applyAlignment="1">
      <alignment vertical="center"/>
    </xf>
    <xf numFmtId="3" fontId="10" fillId="2" borderId="31" xfId="0" applyNumberFormat="1" applyFont="1" applyFill="1" applyBorder="1" applyAlignment="1">
      <alignment horizontal="right" vertical="center"/>
    </xf>
    <xf numFmtId="3" fontId="10" fillId="2" borderId="29" xfId="0" applyNumberFormat="1" applyFont="1" applyFill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3" fontId="9" fillId="0" borderId="39" xfId="0" applyNumberFormat="1" applyFont="1" applyBorder="1" applyAlignment="1">
      <alignment horizontal="right" vertical="center"/>
    </xf>
    <xf numFmtId="170" fontId="9" fillId="0" borderId="38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170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170" fontId="9" fillId="0" borderId="38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170" fontId="10" fillId="0" borderId="1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170" fontId="10" fillId="0" borderId="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9" fillId="0" borderId="1" xfId="0" applyFont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3" fontId="10" fillId="2" borderId="29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176" fontId="9" fillId="0" borderId="3" xfId="27" applyNumberFormat="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170" fontId="10" fillId="2" borderId="36" xfId="0" applyNumberFormat="1" applyFont="1" applyFill="1" applyBorder="1" applyAlignment="1">
      <alignment horizontal="right" vertical="center"/>
    </xf>
    <xf numFmtId="3" fontId="10" fillId="2" borderId="43" xfId="0" applyNumberFormat="1" applyFont="1" applyFill="1" applyBorder="1" applyAlignment="1">
      <alignment horizontal="right" vertical="center"/>
    </xf>
    <xf numFmtId="0" fontId="9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2" fillId="0" borderId="0" xfId="24">
      <alignment/>
      <protection/>
    </xf>
    <xf numFmtId="0" fontId="0" fillId="0" borderId="0" xfId="20">
      <alignment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0" fontId="9" fillId="0" borderId="41" xfId="21" applyFont="1" applyBorder="1">
      <alignment/>
      <protection/>
    </xf>
    <xf numFmtId="0" fontId="9" fillId="0" borderId="6" xfId="21" applyFont="1" applyBorder="1" applyAlignment="1">
      <alignment vertical="center"/>
      <protection/>
    </xf>
    <xf numFmtId="0" fontId="16" fillId="0" borderId="6" xfId="21" applyFont="1" applyBorder="1">
      <alignment/>
      <protection/>
    </xf>
    <xf numFmtId="0" fontId="16" fillId="0" borderId="8" xfId="21" applyFont="1" applyBorder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16" fillId="0" borderId="44" xfId="21" applyFont="1" applyBorder="1" applyAlignment="1">
      <alignment horizontal="center"/>
      <protection/>
    </xf>
    <xf numFmtId="0" fontId="16" fillId="0" borderId="25" xfId="21" applyFont="1" applyBorder="1" applyAlignment="1">
      <alignment horizontal="center"/>
      <protection/>
    </xf>
    <xf numFmtId="0" fontId="16" fillId="0" borderId="45" xfId="21" applyFont="1" applyBorder="1" applyAlignment="1">
      <alignment horizontal="center" vertical="center"/>
      <protection/>
    </xf>
    <xf numFmtId="0" fontId="16" fillId="0" borderId="46" xfId="21" applyFont="1" applyBorder="1" applyAlignment="1">
      <alignment horizontal="center" vertical="center"/>
      <protection/>
    </xf>
    <xf numFmtId="0" fontId="16" fillId="0" borderId="47" xfId="21" applyFont="1" applyBorder="1" applyAlignment="1">
      <alignment horizontal="center" vertical="center"/>
      <protection/>
    </xf>
    <xf numFmtId="0" fontId="16" fillId="0" borderId="48" xfId="2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" vertical="center"/>
      <protection/>
    </xf>
    <xf numFmtId="0" fontId="9" fillId="0" borderId="41" xfId="21" applyFont="1" applyBorder="1" applyAlignment="1">
      <alignment vertical="center"/>
      <protection/>
    </xf>
    <xf numFmtId="3" fontId="9" fillId="0" borderId="50" xfId="21" applyNumberFormat="1" applyFont="1" applyBorder="1" applyAlignment="1">
      <alignment vertical="center"/>
      <protection/>
    </xf>
    <xf numFmtId="170" fontId="9" fillId="0" borderId="38" xfId="21" applyNumberFormat="1" applyFont="1" applyBorder="1" applyAlignment="1">
      <alignment vertical="center"/>
      <protection/>
    </xf>
    <xf numFmtId="0" fontId="9" fillId="0" borderId="50" xfId="21" applyFont="1" applyBorder="1" applyAlignment="1">
      <alignment vertical="center"/>
      <protection/>
    </xf>
    <xf numFmtId="170" fontId="9" fillId="0" borderId="51" xfId="21" applyNumberFormat="1" applyFont="1" applyBorder="1" applyAlignment="1">
      <alignment vertical="center"/>
      <protection/>
    </xf>
    <xf numFmtId="3" fontId="9" fillId="0" borderId="27" xfId="21" applyNumberFormat="1" applyFont="1" applyBorder="1" applyAlignment="1">
      <alignment vertical="center"/>
      <protection/>
    </xf>
    <xf numFmtId="3" fontId="9" fillId="0" borderId="25" xfId="21" applyNumberFormat="1" applyFont="1" applyBorder="1" applyAlignment="1">
      <alignment vertical="center"/>
      <protection/>
    </xf>
    <xf numFmtId="169" fontId="9" fillId="0" borderId="1" xfId="21" applyNumberFormat="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170" fontId="9" fillId="0" borderId="44" xfId="21" applyNumberFormat="1" applyFont="1" applyBorder="1" applyAlignment="1">
      <alignment vertical="center"/>
      <protection/>
    </xf>
    <xf numFmtId="0" fontId="9" fillId="0" borderId="38" xfId="21" applyFont="1" applyBorder="1" applyAlignment="1">
      <alignment vertical="center"/>
      <protection/>
    </xf>
    <xf numFmtId="169" fontId="9" fillId="0" borderId="38" xfId="21" applyNumberFormat="1" applyFont="1" applyBorder="1" applyAlignment="1">
      <alignment vertical="center"/>
      <protection/>
    </xf>
    <xf numFmtId="3" fontId="9" fillId="0" borderId="8" xfId="21" applyNumberFormat="1" applyFont="1" applyBorder="1" applyAlignment="1">
      <alignment vertical="center"/>
      <protection/>
    </xf>
    <xf numFmtId="170" fontId="9" fillId="0" borderId="1" xfId="21" applyNumberFormat="1" applyFont="1" applyBorder="1" applyAlignment="1">
      <alignment vertical="center"/>
      <protection/>
    </xf>
    <xf numFmtId="0" fontId="9" fillId="0" borderId="1" xfId="21" applyFont="1" applyBorder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0" fontId="9" fillId="0" borderId="14" xfId="21" applyFont="1" applyBorder="1" applyAlignment="1">
      <alignment vertical="center"/>
      <protection/>
    </xf>
    <xf numFmtId="3" fontId="9" fillId="0" borderId="17" xfId="21" applyNumberFormat="1" applyFont="1" applyBorder="1" applyAlignment="1">
      <alignment vertical="center"/>
      <protection/>
    </xf>
    <xf numFmtId="170" fontId="9" fillId="0" borderId="13" xfId="21" applyNumberFormat="1" applyFont="1" applyBorder="1" applyAlignment="1">
      <alignment vertical="center"/>
      <protection/>
    </xf>
    <xf numFmtId="0" fontId="9" fillId="0" borderId="17" xfId="21" applyFont="1" applyBorder="1" applyAlignment="1">
      <alignment vertical="center"/>
      <protection/>
    </xf>
    <xf numFmtId="170" fontId="9" fillId="0" borderId="52" xfId="21" applyNumberFormat="1" applyFont="1" applyBorder="1" applyAlignment="1">
      <alignment vertical="center"/>
      <protection/>
    </xf>
    <xf numFmtId="3" fontId="9" fillId="0" borderId="16" xfId="21" applyNumberFormat="1" applyFont="1" applyBorder="1" applyAlignment="1">
      <alignment vertical="center"/>
      <protection/>
    </xf>
    <xf numFmtId="169" fontId="9" fillId="0" borderId="13" xfId="21" applyNumberFormat="1" applyFont="1" applyBorder="1" applyAlignment="1">
      <alignment vertical="center"/>
      <protection/>
    </xf>
    <xf numFmtId="0" fontId="9" fillId="0" borderId="13" xfId="2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10" fillId="2" borderId="53" xfId="21" applyFont="1" applyFill="1" applyBorder="1" applyAlignment="1">
      <alignment horizontal="right" vertical="center"/>
      <protection/>
    </xf>
    <xf numFmtId="3" fontId="10" fillId="2" borderId="54" xfId="21" applyNumberFormat="1" applyFont="1" applyFill="1" applyBorder="1" applyAlignment="1">
      <alignment vertical="center"/>
      <protection/>
    </xf>
    <xf numFmtId="170" fontId="10" fillId="2" borderId="55" xfId="21" applyNumberFormat="1" applyFont="1" applyFill="1" applyBorder="1" applyAlignment="1">
      <alignment vertical="center"/>
      <protection/>
    </xf>
    <xf numFmtId="170" fontId="10" fillId="2" borderId="56" xfId="21" applyNumberFormat="1" applyFont="1" applyFill="1" applyBorder="1" applyAlignment="1">
      <alignment vertical="center"/>
      <protection/>
    </xf>
    <xf numFmtId="3" fontId="10" fillId="2" borderId="57" xfId="21" applyNumberFormat="1" applyFont="1" applyFill="1" applyBorder="1" applyAlignment="1">
      <alignment vertical="center"/>
      <protection/>
    </xf>
    <xf numFmtId="0" fontId="10" fillId="2" borderId="54" xfId="21" applyFont="1" applyFill="1" applyBorder="1" applyAlignment="1">
      <alignment vertical="center"/>
      <protection/>
    </xf>
    <xf numFmtId="169" fontId="10" fillId="2" borderId="55" xfId="21" applyNumberFormat="1" applyFont="1" applyFill="1" applyBorder="1" applyAlignment="1">
      <alignment vertical="center"/>
      <protection/>
    </xf>
    <xf numFmtId="0" fontId="10" fillId="2" borderId="55" xfId="21" applyFont="1" applyFill="1" applyBorder="1" applyAlignment="1">
      <alignment vertical="center"/>
      <protection/>
    </xf>
    <xf numFmtId="3" fontId="10" fillId="2" borderId="58" xfId="21" applyNumberFormat="1" applyFont="1" applyFill="1" applyBorder="1" applyAlignment="1">
      <alignment vertical="center"/>
      <protection/>
    </xf>
    <xf numFmtId="0" fontId="9" fillId="0" borderId="51" xfId="21" applyFont="1" applyBorder="1" applyAlignment="1">
      <alignment vertical="center"/>
      <protection/>
    </xf>
    <xf numFmtId="0" fontId="9" fillId="0" borderId="39" xfId="21" applyFont="1" applyBorder="1" applyAlignment="1">
      <alignment vertical="center"/>
      <protection/>
    </xf>
    <xf numFmtId="3" fontId="9" fillId="0" borderId="11" xfId="21" applyNumberFormat="1" applyFont="1" applyBorder="1" applyAlignment="1">
      <alignment vertical="center"/>
      <protection/>
    </xf>
    <xf numFmtId="0" fontId="9" fillId="0" borderId="52" xfId="21" applyFont="1" applyBorder="1" applyAlignment="1">
      <alignment vertical="center"/>
      <protection/>
    </xf>
    <xf numFmtId="0" fontId="10" fillId="2" borderId="33" xfId="21" applyFont="1" applyFill="1" applyBorder="1" applyAlignment="1">
      <alignment horizontal="right" vertical="center"/>
      <protection/>
    </xf>
    <xf numFmtId="3" fontId="10" fillId="2" borderId="30" xfId="21" applyNumberFormat="1" applyFont="1" applyFill="1" applyBorder="1" applyAlignment="1">
      <alignment vertical="center"/>
      <protection/>
    </xf>
    <xf numFmtId="170" fontId="10" fillId="2" borderId="29" xfId="21" applyNumberFormat="1" applyFont="1" applyFill="1" applyBorder="1" applyAlignment="1">
      <alignment vertical="center"/>
      <protection/>
    </xf>
    <xf numFmtId="3" fontId="10" fillId="2" borderId="32" xfId="21" applyNumberFormat="1" applyFont="1" applyFill="1" applyBorder="1" applyAlignment="1">
      <alignment vertical="center"/>
      <protection/>
    </xf>
    <xf numFmtId="0" fontId="10" fillId="2" borderId="59" xfId="21" applyFont="1" applyFill="1" applyBorder="1" applyAlignment="1">
      <alignment vertical="center"/>
      <protection/>
    </xf>
    <xf numFmtId="3" fontId="10" fillId="2" borderId="35" xfId="21" applyNumberFormat="1" applyFont="1" applyFill="1" applyBorder="1" applyAlignment="1">
      <alignment vertical="center"/>
      <protection/>
    </xf>
    <xf numFmtId="0" fontId="10" fillId="2" borderId="32" xfId="21" applyFont="1" applyFill="1" applyBorder="1" applyAlignment="1">
      <alignment vertical="center"/>
      <protection/>
    </xf>
    <xf numFmtId="170" fontId="10" fillId="2" borderId="59" xfId="21" applyNumberFormat="1" applyFont="1" applyFill="1" applyBorder="1" applyAlignment="1">
      <alignment vertical="center"/>
      <protection/>
    </xf>
    <xf numFmtId="169" fontId="10" fillId="2" borderId="29" xfId="21" applyNumberFormat="1" applyFont="1" applyFill="1" applyBorder="1" applyAlignment="1">
      <alignment vertical="center"/>
      <protection/>
    </xf>
    <xf numFmtId="0" fontId="10" fillId="2" borderId="29" xfId="21" applyFont="1" applyFill="1" applyBorder="1" applyAlignment="1">
      <alignment vertical="center"/>
      <protection/>
    </xf>
    <xf numFmtId="3" fontId="9" fillId="0" borderId="39" xfId="21" applyNumberFormat="1" applyFont="1" applyBorder="1" applyAlignment="1">
      <alignment vertical="center"/>
      <protection/>
    </xf>
    <xf numFmtId="3" fontId="9" fillId="0" borderId="3" xfId="21" applyNumberFormat="1" applyFont="1" applyBorder="1" applyAlignment="1">
      <alignment vertical="center"/>
      <protection/>
    </xf>
    <xf numFmtId="0" fontId="9" fillId="0" borderId="44" xfId="21" applyFont="1" applyBorder="1" applyAlignment="1">
      <alignment vertical="center"/>
      <protection/>
    </xf>
    <xf numFmtId="0" fontId="2" fillId="0" borderId="0" xfId="24" applyBorder="1">
      <alignment/>
      <protection/>
    </xf>
    <xf numFmtId="0" fontId="9" fillId="0" borderId="0" xfId="21" applyFont="1" applyBorder="1" applyAlignment="1">
      <alignment vertical="center"/>
      <protection/>
    </xf>
    <xf numFmtId="0" fontId="14" fillId="0" borderId="0" xfId="27" applyFont="1" applyAlignment="1">
      <alignment vertical="center"/>
      <protection/>
    </xf>
    <xf numFmtId="0" fontId="14" fillId="0" borderId="0" xfId="27" applyFont="1" applyAlignment="1">
      <alignment horizontal="right" vertical="center"/>
      <protection/>
    </xf>
    <xf numFmtId="0" fontId="14" fillId="0" borderId="0" xfId="0" applyFont="1" applyAlignment="1">
      <alignment horizontal="right" vertical="center" indent="1"/>
    </xf>
    <xf numFmtId="0" fontId="13" fillId="0" borderId="0" xfId="27" applyFont="1" applyAlignment="1">
      <alignment horizontal="right" vertical="center"/>
      <protection/>
    </xf>
    <xf numFmtId="0" fontId="10" fillId="0" borderId="0" xfId="27" applyFont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4" fillId="0" borderId="0" xfId="27" applyFont="1" applyBorder="1" applyAlignment="1">
      <alignment horizontal="right" vertical="center"/>
      <protection/>
    </xf>
    <xf numFmtId="0" fontId="14" fillId="0" borderId="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10" fillId="0" borderId="5" xfId="0" applyFont="1" applyBorder="1" applyAlignment="1">
      <alignment horizontal="left" vertical="center" indent="1"/>
    </xf>
    <xf numFmtId="0" fontId="10" fillId="0" borderId="1" xfId="27" applyFont="1" applyBorder="1" applyAlignment="1">
      <alignment horizontal="center" vertical="center"/>
      <protection/>
    </xf>
    <xf numFmtId="0" fontId="10" fillId="0" borderId="5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 indent="1"/>
    </xf>
    <xf numFmtId="0" fontId="10" fillId="0" borderId="61" xfId="27" applyFont="1" applyBorder="1" applyAlignment="1">
      <alignment vertical="center"/>
      <protection/>
    </xf>
    <xf numFmtId="0" fontId="10" fillId="0" borderId="61" xfId="0" applyFont="1" applyBorder="1" applyAlignment="1">
      <alignment horizontal="left" vertical="center"/>
    </xf>
    <xf numFmtId="0" fontId="10" fillId="0" borderId="61" xfId="27" applyFont="1" applyBorder="1" applyAlignment="1">
      <alignment horizontal="center" vertical="center"/>
      <protection/>
    </xf>
    <xf numFmtId="0" fontId="10" fillId="0" borderId="61" xfId="27" applyFont="1" applyBorder="1" applyAlignment="1">
      <alignment horizontal="right" vertical="center"/>
      <protection/>
    </xf>
    <xf numFmtId="0" fontId="10" fillId="0" borderId="6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0" fillId="0" borderId="6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27" applyFont="1" applyBorder="1" applyAlignment="1">
      <alignment horizontal="center" vertical="center"/>
      <protection/>
    </xf>
    <xf numFmtId="0" fontId="16" fillId="0" borderId="5" xfId="0" applyFont="1" applyBorder="1" applyAlignment="1">
      <alignment horizontal="left" vertical="center" indent="2"/>
    </xf>
    <xf numFmtId="0" fontId="16" fillId="0" borderId="2" xfId="0" applyFont="1" applyBorder="1" applyAlignment="1">
      <alignment horizontal="center" vertical="center"/>
    </xf>
    <xf numFmtId="0" fontId="16" fillId="0" borderId="3" xfId="27" applyFont="1" applyBorder="1" applyAlignment="1">
      <alignment horizontal="center" vertical="center"/>
      <protection/>
    </xf>
    <xf numFmtId="0" fontId="16" fillId="0" borderId="4" xfId="27" applyFont="1" applyBorder="1" applyAlignment="1">
      <alignment horizontal="center" vertical="center"/>
      <protection/>
    </xf>
    <xf numFmtId="0" fontId="16" fillId="0" borderId="5" xfId="27" applyFont="1" applyBorder="1" applyAlignment="1">
      <alignment horizontal="left" vertical="center" indent="1"/>
      <protection/>
    </xf>
    <xf numFmtId="0" fontId="16" fillId="0" borderId="2" xfId="27" applyFont="1" applyBorder="1" applyAlignment="1">
      <alignment horizontal="center" vertical="center"/>
      <protection/>
    </xf>
    <xf numFmtId="0" fontId="16" fillId="0" borderId="6" xfId="27" applyFont="1" applyBorder="1" applyAlignment="1">
      <alignment horizontal="left" vertical="center"/>
      <protection/>
    </xf>
    <xf numFmtId="0" fontId="16" fillId="0" borderId="7" xfId="27" applyFont="1" applyBorder="1" applyAlignment="1">
      <alignment horizontal="center" vertical="center"/>
      <protection/>
    </xf>
    <xf numFmtId="0" fontId="16" fillId="0" borderId="6" xfId="0" applyFont="1" applyBorder="1" applyAlignment="1">
      <alignment horizontal="center" vertical="center"/>
    </xf>
    <xf numFmtId="0" fontId="16" fillId="0" borderId="6" xfId="27" applyFont="1" applyBorder="1" applyAlignment="1">
      <alignment horizontal="center" vertical="center"/>
      <protection/>
    </xf>
    <xf numFmtId="0" fontId="16" fillId="0" borderId="37" xfId="0" applyFont="1" applyBorder="1" applyAlignment="1">
      <alignment horizontal="right" vertical="center" indent="1"/>
    </xf>
    <xf numFmtId="176" fontId="16" fillId="0" borderId="6" xfId="27" applyNumberFormat="1" applyFont="1" applyFill="1" applyBorder="1" applyAlignment="1">
      <alignment horizontal="center" vertical="center"/>
      <protection/>
    </xf>
    <xf numFmtId="0" fontId="16" fillId="0" borderId="8" xfId="27" applyFont="1" applyBorder="1" applyAlignment="1">
      <alignment horizontal="center" vertical="center"/>
      <protection/>
    </xf>
    <xf numFmtId="176" fontId="16" fillId="0" borderId="3" xfId="27" applyNumberFormat="1" applyFont="1" applyFill="1" applyBorder="1" applyAlignment="1">
      <alignment horizontal="center" vertical="center"/>
      <protection/>
    </xf>
    <xf numFmtId="0" fontId="16" fillId="0" borderId="1" xfId="27" applyFont="1" applyBorder="1" applyAlignment="1">
      <alignment horizontal="center" vertical="center"/>
      <protection/>
    </xf>
    <xf numFmtId="176" fontId="16" fillId="0" borderId="64" xfId="27" applyNumberFormat="1" applyFont="1" applyFill="1" applyBorder="1" applyAlignment="1">
      <alignment horizontal="center" vertical="center"/>
      <protection/>
    </xf>
    <xf numFmtId="176" fontId="16" fillId="0" borderId="1" xfId="27" applyNumberFormat="1" applyFont="1" applyFill="1" applyBorder="1" applyAlignment="1">
      <alignment horizontal="center" vertical="center"/>
      <protection/>
    </xf>
    <xf numFmtId="0" fontId="16" fillId="0" borderId="65" xfId="27" applyFont="1" applyBorder="1" applyAlignment="1">
      <alignment horizontal="center" vertical="center"/>
      <protection/>
    </xf>
    <xf numFmtId="0" fontId="9" fillId="0" borderId="22" xfId="27" applyFont="1" applyBorder="1" applyAlignment="1">
      <alignment vertical="center"/>
      <protection/>
    </xf>
    <xf numFmtId="3" fontId="9" fillId="0" borderId="19" xfId="27" applyNumberFormat="1" applyFont="1" applyFill="1" applyBorder="1" applyAlignment="1">
      <alignment vertical="center"/>
      <protection/>
    </xf>
    <xf numFmtId="0" fontId="10" fillId="0" borderId="6" xfId="0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3" fontId="10" fillId="2" borderId="53" xfId="0" applyNumberFormat="1" applyFont="1" applyFill="1" applyBorder="1" applyAlignment="1">
      <alignment horizontal="right" vertical="center"/>
    </xf>
    <xf numFmtId="3" fontId="10" fillId="2" borderId="58" xfId="0" applyNumberFormat="1" applyFont="1" applyFill="1" applyBorder="1" applyAlignment="1">
      <alignment horizontal="right" vertical="center"/>
    </xf>
    <xf numFmtId="170" fontId="10" fillId="2" borderId="55" xfId="0" applyNumberFormat="1" applyFont="1" applyFill="1" applyBorder="1" applyAlignment="1">
      <alignment horizontal="right" vertical="center"/>
    </xf>
    <xf numFmtId="3" fontId="10" fillId="2" borderId="55" xfId="0" applyNumberFormat="1" applyFont="1" applyFill="1" applyBorder="1" applyAlignment="1">
      <alignment horizontal="right" vertical="center"/>
    </xf>
    <xf numFmtId="3" fontId="10" fillId="2" borderId="66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0" fillId="0" borderId="33" xfId="0" applyNumberFormat="1" applyBorder="1" applyAlignment="1">
      <alignment horizontal="center"/>
    </xf>
    <xf numFmtId="1" fontId="16" fillId="0" borderId="33" xfId="27" applyNumberFormat="1" applyFont="1" applyBorder="1" applyAlignment="1">
      <alignment horizontal="center" vertical="center"/>
      <protection/>
    </xf>
    <xf numFmtId="1" fontId="16" fillId="0" borderId="32" xfId="27" applyNumberFormat="1" applyFont="1" applyBorder="1" applyAlignment="1">
      <alignment horizontal="center" vertical="center"/>
      <protection/>
    </xf>
    <xf numFmtId="1" fontId="16" fillId="0" borderId="17" xfId="27" applyNumberFormat="1" applyFont="1" applyBorder="1" applyAlignment="1">
      <alignment horizontal="center" vertical="center"/>
      <protection/>
    </xf>
    <xf numFmtId="1" fontId="16" fillId="0" borderId="30" xfId="27" applyNumberFormat="1" applyFont="1" applyBorder="1" applyAlignment="1">
      <alignment horizontal="center" vertical="center"/>
      <protection/>
    </xf>
    <xf numFmtId="1" fontId="16" fillId="0" borderId="69" xfId="27" applyNumberFormat="1" applyFont="1" applyBorder="1" applyAlignment="1">
      <alignment horizontal="center" vertical="center"/>
      <protection/>
    </xf>
    <xf numFmtId="1" fontId="16" fillId="0" borderId="70" xfId="27" applyNumberFormat="1" applyFont="1" applyBorder="1" applyAlignment="1">
      <alignment horizontal="center" vertical="center"/>
      <protection/>
    </xf>
    <xf numFmtId="1" fontId="16" fillId="0" borderId="14" xfId="27" applyNumberFormat="1" applyFont="1" applyBorder="1" applyAlignment="1">
      <alignment horizontal="center" vertical="center"/>
      <protection/>
    </xf>
    <xf numFmtId="1" fontId="16" fillId="0" borderId="0" xfId="27" applyNumberFormat="1" applyFont="1" applyBorder="1" applyAlignment="1">
      <alignment horizontal="center" vertical="center"/>
      <protection/>
    </xf>
    <xf numFmtId="1" fontId="16" fillId="0" borderId="0" xfId="2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3" fontId="9" fillId="0" borderId="22" xfId="27" applyNumberFormat="1" applyFont="1" applyFill="1" applyBorder="1" applyAlignment="1">
      <alignment horizontal="right" vertical="center"/>
      <protection/>
    </xf>
    <xf numFmtId="3" fontId="9" fillId="0" borderId="20" xfId="27" applyNumberFormat="1" applyFont="1" applyFill="1" applyBorder="1" applyAlignment="1">
      <alignment horizontal="right" vertical="center"/>
      <protection/>
    </xf>
    <xf numFmtId="3" fontId="9" fillId="0" borderId="71" xfId="27" applyNumberFormat="1" applyFont="1" applyFill="1" applyBorder="1" applyAlignment="1">
      <alignment horizontal="right" vertical="center"/>
      <protection/>
    </xf>
    <xf numFmtId="3" fontId="9" fillId="0" borderId="72" xfId="27" applyNumberFormat="1" applyFont="1" applyFill="1" applyBorder="1" applyAlignment="1">
      <alignment horizontal="right" vertical="center"/>
      <protection/>
    </xf>
    <xf numFmtId="3" fontId="9" fillId="0" borderId="73" xfId="27" applyNumberFormat="1" applyFont="1" applyFill="1" applyBorder="1" applyAlignment="1">
      <alignment horizontal="right" vertical="center"/>
      <protection/>
    </xf>
    <xf numFmtId="3" fontId="9" fillId="0" borderId="71" xfId="27" applyNumberFormat="1" applyFont="1" applyFill="1" applyBorder="1" applyAlignment="1">
      <alignment horizontal="right" vertical="center" indent="1"/>
      <protection/>
    </xf>
    <xf numFmtId="3" fontId="9" fillId="0" borderId="0" xfId="27" applyNumberFormat="1" applyFont="1" applyFill="1" applyBorder="1" applyAlignment="1">
      <alignment horizontal="right" vertical="center"/>
      <protection/>
    </xf>
    <xf numFmtId="169" fontId="9" fillId="0" borderId="0" xfId="27" applyNumberFormat="1" applyFont="1" applyFill="1" applyBorder="1" applyAlignment="1">
      <alignment horizontal="right" vertical="center"/>
      <protection/>
    </xf>
    <xf numFmtId="3" fontId="9" fillId="0" borderId="39" xfId="0" applyNumberFormat="1" applyFont="1" applyFill="1" applyBorder="1" applyAlignment="1">
      <alignment horizontal="right" vertical="center" indent="2"/>
    </xf>
    <xf numFmtId="170" fontId="9" fillId="0" borderId="74" xfId="0" applyNumberFormat="1" applyFont="1" applyBorder="1" applyAlignment="1">
      <alignment horizontal="right" vertical="center" indent="2"/>
    </xf>
    <xf numFmtId="3" fontId="9" fillId="0" borderId="75" xfId="0" applyNumberFormat="1" applyFont="1" applyFill="1" applyBorder="1" applyAlignment="1">
      <alignment horizontal="right" vertical="center" indent="2"/>
    </xf>
    <xf numFmtId="170" fontId="9" fillId="0" borderId="1" xfId="0" applyNumberFormat="1" applyFont="1" applyBorder="1" applyAlignment="1">
      <alignment horizontal="right" vertical="center" indent="2"/>
    </xf>
    <xf numFmtId="3" fontId="9" fillId="0" borderId="50" xfId="0" applyNumberFormat="1" applyFont="1" applyBorder="1" applyAlignment="1">
      <alignment horizontal="right" vertical="center" indent="2"/>
    </xf>
    <xf numFmtId="169" fontId="9" fillId="0" borderId="67" xfId="0" applyNumberFormat="1" applyFont="1" applyBorder="1" applyAlignment="1">
      <alignment horizontal="right" vertical="center" indent="2"/>
    </xf>
    <xf numFmtId="170" fontId="9" fillId="0" borderId="41" xfId="0" applyNumberFormat="1" applyFont="1" applyBorder="1" applyAlignment="1">
      <alignment horizontal="right" vertical="center" indent="2"/>
    </xf>
    <xf numFmtId="3" fontId="9" fillId="0" borderId="3" xfId="0" applyNumberFormat="1" applyFont="1" applyFill="1" applyBorder="1" applyAlignment="1">
      <alignment horizontal="center" vertical="center"/>
    </xf>
    <xf numFmtId="170" fontId="9" fillId="0" borderId="76" xfId="0" applyNumberFormat="1" applyFont="1" applyBorder="1" applyAlignment="1">
      <alignment horizontal="right" vertical="center" indent="2"/>
    </xf>
    <xf numFmtId="3" fontId="9" fillId="0" borderId="77" xfId="0" applyNumberFormat="1" applyFont="1" applyFill="1" applyBorder="1" applyAlignment="1">
      <alignment horizontal="right" vertical="center" indent="2"/>
    </xf>
    <xf numFmtId="0" fontId="9" fillId="0" borderId="8" xfId="0" applyFont="1" applyBorder="1" applyAlignment="1">
      <alignment horizontal="right" vertical="center" indent="2"/>
    </xf>
    <xf numFmtId="169" fontId="9" fillId="0" borderId="1" xfId="0" applyNumberFormat="1" applyFont="1" applyBorder="1" applyAlignment="1">
      <alignment horizontal="right" vertical="center" indent="2"/>
    </xf>
    <xf numFmtId="3" fontId="9" fillId="0" borderId="3" xfId="0" applyNumberFormat="1" applyFont="1" applyFill="1" applyBorder="1" applyAlignment="1">
      <alignment horizontal="right" vertical="center" indent="2"/>
    </xf>
    <xf numFmtId="0" fontId="9" fillId="0" borderId="14" xfId="0" applyFont="1" applyBorder="1" applyAlignment="1">
      <alignment vertical="center"/>
    </xf>
    <xf numFmtId="3" fontId="9" fillId="0" borderId="11" xfId="0" applyNumberFormat="1" applyFont="1" applyFill="1" applyBorder="1" applyAlignment="1">
      <alignment horizontal="center" vertical="center"/>
    </xf>
    <xf numFmtId="170" fontId="9" fillId="0" borderId="78" xfId="0" applyNumberFormat="1" applyFont="1" applyBorder="1" applyAlignment="1">
      <alignment horizontal="right" vertical="center" indent="2"/>
    </xf>
    <xf numFmtId="3" fontId="9" fillId="0" borderId="79" xfId="0" applyNumberFormat="1" applyFont="1" applyFill="1" applyBorder="1" applyAlignment="1">
      <alignment horizontal="right" vertical="center" indent="2"/>
    </xf>
    <xf numFmtId="170" fontId="9" fillId="0" borderId="80" xfId="0" applyNumberFormat="1" applyFont="1" applyBorder="1" applyAlignment="1">
      <alignment horizontal="right" vertical="center" indent="2"/>
    </xf>
    <xf numFmtId="0" fontId="9" fillId="0" borderId="17" xfId="0" applyFont="1" applyBorder="1" applyAlignment="1">
      <alignment horizontal="right" vertical="center" indent="2"/>
    </xf>
    <xf numFmtId="169" fontId="9" fillId="0" borderId="13" xfId="0" applyNumberFormat="1" applyFont="1" applyBorder="1" applyAlignment="1">
      <alignment horizontal="right" vertical="center" indent="2"/>
    </xf>
    <xf numFmtId="170" fontId="9" fillId="0" borderId="13" xfId="0" applyNumberFormat="1" applyFont="1" applyBorder="1" applyAlignment="1">
      <alignment horizontal="right" vertical="center" indent="2"/>
    </xf>
    <xf numFmtId="170" fontId="9" fillId="0" borderId="14" xfId="0" applyNumberFormat="1" applyFont="1" applyBorder="1" applyAlignment="1">
      <alignment horizontal="right" vertical="center" indent="2"/>
    </xf>
    <xf numFmtId="3" fontId="10" fillId="3" borderId="30" xfId="0" applyNumberFormat="1" applyFont="1" applyFill="1" applyBorder="1" applyAlignment="1">
      <alignment horizontal="center" vertical="center"/>
    </xf>
    <xf numFmtId="170" fontId="10" fillId="3" borderId="81" xfId="0" applyNumberFormat="1" applyFont="1" applyFill="1" applyBorder="1" applyAlignment="1">
      <alignment horizontal="right" vertical="center" indent="2"/>
    </xf>
    <xf numFmtId="3" fontId="10" fillId="3" borderId="30" xfId="0" applyNumberFormat="1" applyFont="1" applyFill="1" applyBorder="1" applyAlignment="1">
      <alignment vertical="center"/>
    </xf>
    <xf numFmtId="3" fontId="10" fillId="3" borderId="70" xfId="0" applyNumberFormat="1" applyFont="1" applyFill="1" applyBorder="1" applyAlignment="1">
      <alignment horizontal="right" vertical="center" indent="2"/>
    </xf>
    <xf numFmtId="169" fontId="10" fillId="3" borderId="55" xfId="25" applyNumberFormat="1" applyFont="1" applyFill="1" applyBorder="1" applyAlignment="1">
      <alignment horizontal="center"/>
      <protection/>
    </xf>
    <xf numFmtId="0" fontId="10" fillId="3" borderId="32" xfId="0" applyFont="1" applyFill="1" applyBorder="1" applyAlignment="1">
      <alignment horizontal="right" vertical="center" indent="2"/>
    </xf>
    <xf numFmtId="169" fontId="10" fillId="3" borderId="29" xfId="0" applyNumberFormat="1" applyFont="1" applyFill="1" applyBorder="1" applyAlignment="1">
      <alignment horizontal="right" vertical="center" indent="2"/>
    </xf>
    <xf numFmtId="170" fontId="10" fillId="3" borderId="29" xfId="0" applyNumberFormat="1" applyFont="1" applyFill="1" applyBorder="1" applyAlignment="1">
      <alignment horizontal="right" vertical="center" indent="2"/>
    </xf>
    <xf numFmtId="170" fontId="10" fillId="3" borderId="33" xfId="0" applyNumberFormat="1" applyFont="1" applyFill="1" applyBorder="1" applyAlignment="1">
      <alignment horizontal="right" vertical="center" indent="2"/>
    </xf>
    <xf numFmtId="0" fontId="9" fillId="0" borderId="6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right" vertical="center" indent="2"/>
    </xf>
    <xf numFmtId="3" fontId="9" fillId="0" borderId="3" xfId="0" applyNumberFormat="1" applyFont="1" applyBorder="1" applyAlignment="1">
      <alignment horizontal="right" vertical="center" indent="2"/>
    </xf>
    <xf numFmtId="170" fontId="9" fillId="0" borderId="6" xfId="0" applyNumberFormat="1" applyFont="1" applyBorder="1" applyAlignment="1">
      <alignment horizontal="right" vertical="center" indent="2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right" vertical="center" wrapText="1"/>
    </xf>
    <xf numFmtId="3" fontId="10" fillId="3" borderId="32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right" vertical="center" indent="2"/>
    </xf>
    <xf numFmtId="0" fontId="10" fillId="3" borderId="30" xfId="0" applyFont="1" applyFill="1" applyBorder="1" applyAlignment="1">
      <alignment horizontal="right" vertical="center" indent="2"/>
    </xf>
    <xf numFmtId="0" fontId="15" fillId="0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3" fontId="9" fillId="0" borderId="30" xfId="0" applyNumberFormat="1" applyFont="1" applyFill="1" applyBorder="1" applyAlignment="1">
      <alignment horizontal="right" vertical="center" indent="2"/>
    </xf>
    <xf numFmtId="170" fontId="9" fillId="0" borderId="69" xfId="0" applyNumberFormat="1" applyFont="1" applyBorder="1" applyAlignment="1">
      <alignment horizontal="right" vertical="center" indent="2"/>
    </xf>
    <xf numFmtId="3" fontId="9" fillId="0" borderId="30" xfId="0" applyNumberFormat="1" applyFont="1" applyBorder="1" applyAlignment="1">
      <alignment vertical="center"/>
    </xf>
    <xf numFmtId="170" fontId="9" fillId="0" borderId="81" xfId="0" applyNumberFormat="1" applyFont="1" applyBorder="1" applyAlignment="1">
      <alignment horizontal="right" vertical="center" indent="2"/>
    </xf>
    <xf numFmtId="3" fontId="9" fillId="0" borderId="70" xfId="0" applyNumberFormat="1" applyFont="1" applyFill="1" applyBorder="1" applyAlignment="1">
      <alignment horizontal="right" vertical="center" indent="2"/>
    </xf>
    <xf numFmtId="170" fontId="9" fillId="0" borderId="29" xfId="0" applyNumberFormat="1" applyFont="1" applyBorder="1" applyAlignment="1">
      <alignment horizontal="right" vertical="center" indent="2"/>
    </xf>
    <xf numFmtId="3" fontId="9" fillId="0" borderId="32" xfId="0" applyNumberFormat="1" applyFont="1" applyBorder="1" applyAlignment="1">
      <alignment horizontal="right" vertical="center" indent="2"/>
    </xf>
    <xf numFmtId="169" fontId="9" fillId="0" borderId="82" xfId="0" applyNumberFormat="1" applyFont="1" applyBorder="1" applyAlignment="1">
      <alignment horizontal="right" vertical="center" indent="2"/>
    </xf>
    <xf numFmtId="170" fontId="9" fillId="0" borderId="33" xfId="0" applyNumberFormat="1" applyFont="1" applyBorder="1" applyAlignment="1">
      <alignment horizontal="right" vertical="center" indent="2"/>
    </xf>
    <xf numFmtId="0" fontId="15" fillId="3" borderId="83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right" vertical="center" wrapText="1"/>
    </xf>
    <xf numFmtId="3" fontId="10" fillId="3" borderId="54" xfId="0" applyNumberFormat="1" applyFont="1" applyFill="1" applyBorder="1" applyAlignment="1">
      <alignment horizontal="right" vertical="center" indent="2"/>
    </xf>
    <xf numFmtId="170" fontId="10" fillId="3" borderId="84" xfId="0" applyNumberFormat="1" applyFont="1" applyFill="1" applyBorder="1" applyAlignment="1">
      <alignment horizontal="right" vertical="center" indent="2"/>
    </xf>
    <xf numFmtId="3" fontId="10" fillId="3" borderId="58" xfId="0" applyNumberFormat="1" applyFont="1" applyFill="1" applyBorder="1" applyAlignment="1">
      <alignment vertical="center"/>
    </xf>
    <xf numFmtId="170" fontId="10" fillId="3" borderId="55" xfId="0" applyNumberFormat="1" applyFont="1" applyFill="1" applyBorder="1" applyAlignment="1">
      <alignment horizontal="right" vertical="center" indent="2"/>
    </xf>
    <xf numFmtId="3" fontId="10" fillId="3" borderId="58" xfId="0" applyNumberFormat="1" applyFont="1" applyFill="1" applyBorder="1" applyAlignment="1">
      <alignment horizontal="right" vertical="center" indent="2"/>
    </xf>
    <xf numFmtId="169" fontId="10" fillId="3" borderId="55" xfId="0" applyNumberFormat="1" applyFont="1" applyFill="1" applyBorder="1" applyAlignment="1">
      <alignment horizontal="right" vertical="center" indent="2"/>
    </xf>
    <xf numFmtId="170" fontId="10" fillId="3" borderId="53" xfId="0" applyNumberFormat="1" applyFont="1" applyFill="1" applyBorder="1" applyAlignment="1">
      <alignment horizontal="right" vertical="center" indent="2"/>
    </xf>
    <xf numFmtId="3" fontId="10" fillId="2" borderId="32" xfId="0" applyNumberFormat="1" applyFont="1" applyFill="1" applyBorder="1" applyAlignment="1">
      <alignment horizontal="center" vertical="center"/>
    </xf>
    <xf numFmtId="170" fontId="10" fillId="2" borderId="81" xfId="0" applyNumberFormat="1" applyFont="1" applyFill="1" applyBorder="1" applyAlignment="1">
      <alignment horizontal="right" vertical="center" indent="2"/>
    </xf>
    <xf numFmtId="3" fontId="10" fillId="2" borderId="32" xfId="0" applyNumberFormat="1" applyFont="1" applyFill="1" applyBorder="1" applyAlignment="1">
      <alignment horizontal="right" vertical="center" indent="2"/>
    </xf>
    <xf numFmtId="170" fontId="10" fillId="2" borderId="29" xfId="0" applyNumberFormat="1" applyFont="1" applyFill="1" applyBorder="1" applyAlignment="1">
      <alignment horizontal="right" vertical="center" indent="2"/>
    </xf>
    <xf numFmtId="0" fontId="10" fillId="2" borderId="30" xfId="0" applyFont="1" applyFill="1" applyBorder="1" applyAlignment="1">
      <alignment horizontal="right" vertical="center" indent="2"/>
    </xf>
    <xf numFmtId="169" fontId="10" fillId="2" borderId="29" xfId="0" applyNumberFormat="1" applyFont="1" applyFill="1" applyBorder="1" applyAlignment="1">
      <alignment horizontal="right" vertical="center" indent="2"/>
    </xf>
    <xf numFmtId="170" fontId="10" fillId="2" borderId="33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7" xfId="27" applyFont="1" applyBorder="1" applyAlignment="1">
      <alignment vertical="center"/>
      <protection/>
    </xf>
    <xf numFmtId="0" fontId="9" fillId="0" borderId="2" xfId="0" applyFont="1" applyBorder="1" applyAlignment="1">
      <alignment horizontal="right" vertical="center" indent="1"/>
    </xf>
    <xf numFmtId="0" fontId="9" fillId="0" borderId="5" xfId="27" applyFont="1" applyBorder="1" applyAlignment="1">
      <alignment horizontal="left" vertical="center" indent="1"/>
      <protection/>
    </xf>
    <xf numFmtId="0" fontId="9" fillId="0" borderId="7" xfId="27" applyFont="1" applyBorder="1" applyAlignment="1">
      <alignment horizontal="left" vertical="center"/>
      <protection/>
    </xf>
    <xf numFmtId="0" fontId="9" fillId="0" borderId="6" xfId="27" applyFont="1" applyBorder="1" applyAlignment="1">
      <alignment horizontal="left" vertical="center"/>
      <protection/>
    </xf>
    <xf numFmtId="0" fontId="9" fillId="0" borderId="42" xfId="0" applyFont="1" applyBorder="1" applyAlignment="1">
      <alignment horizontal="right" vertical="center" indent="1"/>
    </xf>
    <xf numFmtId="0" fontId="16" fillId="0" borderId="15" xfId="27" applyFont="1" applyBorder="1" applyAlignment="1">
      <alignment horizontal="center" vertical="center"/>
      <protection/>
    </xf>
    <xf numFmtId="0" fontId="9" fillId="0" borderId="23" xfId="27" applyFont="1" applyBorder="1" applyAlignment="1">
      <alignment vertical="center"/>
      <protection/>
    </xf>
    <xf numFmtId="3" fontId="9" fillId="0" borderId="20" xfId="27" applyNumberFormat="1" applyFont="1" applyBorder="1" applyAlignment="1">
      <alignment horizontal="center" vertical="center"/>
      <protection/>
    </xf>
    <xf numFmtId="3" fontId="9" fillId="0" borderId="23" xfId="27" applyNumberFormat="1" applyFont="1" applyBorder="1" applyAlignment="1">
      <alignment vertical="center"/>
      <protection/>
    </xf>
    <xf numFmtId="3" fontId="9" fillId="0" borderId="71" xfId="27" applyNumberFormat="1" applyFont="1" applyBorder="1" applyAlignment="1">
      <alignment vertical="center"/>
      <protection/>
    </xf>
    <xf numFmtId="0" fontId="10" fillId="2" borderId="7" xfId="0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85" xfId="0" applyNumberFormat="1" applyFont="1" applyBorder="1" applyAlignment="1">
      <alignment vertical="center"/>
    </xf>
    <xf numFmtId="170" fontId="9" fillId="0" borderId="63" xfId="0" applyNumberFormat="1" applyFont="1" applyBorder="1" applyAlignment="1">
      <alignment vertical="center"/>
    </xf>
    <xf numFmtId="3" fontId="9" fillId="0" borderId="86" xfId="0" applyNumberFormat="1" applyFont="1" applyBorder="1" applyAlignment="1">
      <alignment horizontal="right" vertical="center"/>
    </xf>
    <xf numFmtId="3" fontId="9" fillId="0" borderId="87" xfId="0" applyNumberFormat="1" applyFont="1" applyBorder="1" applyAlignment="1">
      <alignment horizontal="right" vertical="center"/>
    </xf>
    <xf numFmtId="3" fontId="9" fillId="0" borderId="88" xfId="0" applyNumberFormat="1" applyFont="1" applyBorder="1" applyAlignment="1">
      <alignment horizontal="right" vertical="center"/>
    </xf>
    <xf numFmtId="3" fontId="9" fillId="0" borderId="89" xfId="0" applyNumberFormat="1" applyFont="1" applyBorder="1" applyAlignment="1">
      <alignment horizontal="right" vertical="center"/>
    </xf>
    <xf numFmtId="3" fontId="9" fillId="0" borderId="63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0" fontId="10" fillId="3" borderId="66" xfId="0" applyFont="1" applyFill="1" applyBorder="1" applyAlignment="1">
      <alignment horizontal="right" vertical="center" indent="1"/>
    </xf>
    <xf numFmtId="3" fontId="10" fillId="3" borderId="57" xfId="0" applyNumberFormat="1" applyFont="1" applyFill="1" applyBorder="1" applyAlignment="1">
      <alignment vertical="center"/>
    </xf>
    <xf numFmtId="170" fontId="10" fillId="3" borderId="55" xfId="0" applyNumberFormat="1" applyFont="1" applyFill="1" applyBorder="1" applyAlignment="1">
      <alignment vertical="center"/>
    </xf>
    <xf numFmtId="3" fontId="10" fillId="3" borderId="58" xfId="0" applyNumberFormat="1" applyFont="1" applyFill="1" applyBorder="1" applyAlignment="1">
      <alignment horizontal="right" vertical="center"/>
    </xf>
    <xf numFmtId="3" fontId="10" fillId="3" borderId="90" xfId="0" applyNumberFormat="1" applyFont="1" applyFill="1" applyBorder="1" applyAlignment="1">
      <alignment horizontal="right" vertical="center"/>
    </xf>
    <xf numFmtId="3" fontId="10" fillId="3" borderId="53" xfId="0" applyNumberFormat="1" applyFont="1" applyFill="1" applyBorder="1" applyAlignment="1">
      <alignment horizontal="right" vertical="center"/>
    </xf>
    <xf numFmtId="3" fontId="10" fillId="3" borderId="54" xfId="0" applyNumberFormat="1" applyFont="1" applyFill="1" applyBorder="1" applyAlignment="1">
      <alignment horizontal="right" vertical="center"/>
    </xf>
    <xf numFmtId="3" fontId="10" fillId="3" borderId="55" xfId="0" applyNumberFormat="1" applyFont="1" applyFill="1" applyBorder="1" applyAlignment="1">
      <alignment horizontal="right" vertical="center"/>
    </xf>
    <xf numFmtId="0" fontId="10" fillId="0" borderId="91" xfId="0" applyFont="1" applyFill="1" applyBorder="1" applyAlignment="1">
      <alignment horizontal="right" vertical="center" indent="1"/>
    </xf>
    <xf numFmtId="3" fontId="10" fillId="0" borderId="92" xfId="0" applyNumberFormat="1" applyFont="1" applyFill="1" applyBorder="1" applyAlignment="1">
      <alignment vertical="center"/>
    </xf>
    <xf numFmtId="170" fontId="10" fillId="0" borderId="93" xfId="0" applyNumberFormat="1" applyFont="1" applyFill="1" applyBorder="1" applyAlignment="1">
      <alignment vertical="center"/>
    </xf>
    <xf numFmtId="3" fontId="10" fillId="0" borderId="94" xfId="0" applyNumberFormat="1" applyFont="1" applyFill="1" applyBorder="1" applyAlignment="1">
      <alignment horizontal="right" vertical="center"/>
    </xf>
    <xf numFmtId="3" fontId="10" fillId="0" borderId="95" xfId="0" applyNumberFormat="1" applyFont="1" applyFill="1" applyBorder="1" applyAlignment="1">
      <alignment horizontal="right" vertical="center"/>
    </xf>
    <xf numFmtId="3" fontId="10" fillId="0" borderId="96" xfId="0" applyNumberFormat="1" applyFont="1" applyFill="1" applyBorder="1" applyAlignment="1">
      <alignment horizontal="right" vertical="center"/>
    </xf>
    <xf numFmtId="3" fontId="10" fillId="0" borderId="97" xfId="0" applyNumberFormat="1" applyFont="1" applyFill="1" applyBorder="1" applyAlignment="1">
      <alignment horizontal="right" vertical="center"/>
    </xf>
    <xf numFmtId="3" fontId="10" fillId="0" borderId="93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0" fontId="9" fillId="0" borderId="9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66" xfId="0" applyFont="1" applyFill="1" applyBorder="1" applyAlignment="1">
      <alignment horizontal="right" vertical="center" indent="1"/>
    </xf>
    <xf numFmtId="3" fontId="10" fillId="0" borderId="57" xfId="0" applyNumberFormat="1" applyFont="1" applyFill="1" applyBorder="1" applyAlignment="1">
      <alignment vertical="center"/>
    </xf>
    <xf numFmtId="170" fontId="10" fillId="0" borderId="55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right" vertical="center"/>
    </xf>
    <xf numFmtId="3" fontId="10" fillId="0" borderId="90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right" vertical="center"/>
    </xf>
    <xf numFmtId="0" fontId="10" fillId="2" borderId="66" xfId="0" applyFont="1" applyFill="1" applyBorder="1" applyAlignment="1">
      <alignment horizontal="right" vertical="center" indent="1"/>
    </xf>
    <xf numFmtId="3" fontId="10" fillId="2" borderId="57" xfId="0" applyNumberFormat="1" applyFont="1" applyFill="1" applyBorder="1" applyAlignment="1">
      <alignment vertical="center"/>
    </xf>
    <xf numFmtId="170" fontId="10" fillId="2" borderId="55" xfId="0" applyNumberFormat="1" applyFont="1" applyFill="1" applyBorder="1" applyAlignment="1">
      <alignment vertical="center"/>
    </xf>
    <xf numFmtId="3" fontId="10" fillId="2" borderId="90" xfId="0" applyNumberFormat="1" applyFont="1" applyFill="1" applyBorder="1" applyAlignment="1">
      <alignment horizontal="right" vertical="center"/>
    </xf>
    <xf numFmtId="3" fontId="10" fillId="2" borderId="54" xfId="0" applyNumberFormat="1" applyFont="1" applyFill="1" applyBorder="1" applyAlignment="1">
      <alignment horizontal="right" vertical="center"/>
    </xf>
    <xf numFmtId="0" fontId="9" fillId="0" borderId="42" xfId="0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9" fillId="0" borderId="57" xfId="0" applyNumberFormat="1" applyFont="1" applyBorder="1" applyAlignment="1">
      <alignment vertical="center"/>
    </xf>
    <xf numFmtId="3" fontId="9" fillId="0" borderId="90" xfId="0" applyNumberFormat="1" applyFont="1" applyBorder="1" applyAlignment="1">
      <alignment horizontal="right" vertical="center"/>
    </xf>
    <xf numFmtId="0" fontId="10" fillId="2" borderId="34" xfId="0" applyFont="1" applyFill="1" applyBorder="1" applyAlignment="1">
      <alignment horizontal="right" vertical="center" indent="1"/>
    </xf>
    <xf numFmtId="3" fontId="10" fillId="2" borderId="3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34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170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10" fillId="2" borderId="3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 indent="1"/>
    </xf>
    <xf numFmtId="0" fontId="10" fillId="0" borderId="7" xfId="27" applyFont="1" applyBorder="1" applyAlignment="1">
      <alignment horizontal="left" vertical="center"/>
      <protection/>
    </xf>
    <xf numFmtId="170" fontId="9" fillId="0" borderId="99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99" xfId="0" applyNumberFormat="1" applyFont="1" applyBorder="1" applyAlignment="1">
      <alignment vertical="center"/>
    </xf>
    <xf numFmtId="0" fontId="5" fillId="0" borderId="0" xfId="27" applyFont="1" applyAlignment="1">
      <alignment vertical="center"/>
      <protection/>
    </xf>
    <xf numFmtId="0" fontId="5" fillId="0" borderId="0" xfId="0" applyFont="1" applyAlignment="1">
      <alignment vertical="center"/>
    </xf>
    <xf numFmtId="0" fontId="2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3" fillId="0" borderId="0" xfId="27" applyFont="1" applyBorder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14" fillId="0" borderId="0" xfId="27" applyFont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60" xfId="0" applyFont="1" applyBorder="1" applyAlignment="1">
      <alignment horizontal="right" vertical="center"/>
    </xf>
    <xf numFmtId="0" fontId="10" fillId="0" borderId="63" xfId="27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0" fillId="0" borderId="41" xfId="27" applyFont="1" applyBorder="1" applyAlignment="1">
      <alignment horizontal="right" vertical="center"/>
      <protection/>
    </xf>
    <xf numFmtId="0" fontId="10" fillId="0" borderId="67" xfId="27" applyFont="1" applyBorder="1" applyAlignment="1">
      <alignment horizontal="right" vertical="center"/>
      <protection/>
    </xf>
    <xf numFmtId="0" fontId="10" fillId="0" borderId="38" xfId="27" applyFont="1" applyBorder="1" applyAlignment="1">
      <alignment horizontal="right" vertical="center"/>
      <protection/>
    </xf>
    <xf numFmtId="0" fontId="10" fillId="0" borderId="67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27" applyFont="1" applyBorder="1" applyAlignment="1">
      <alignment horizontal="center" vertical="center"/>
      <protection/>
    </xf>
    <xf numFmtId="0" fontId="9" fillId="0" borderId="41" xfId="27" applyFont="1" applyBorder="1" applyAlignment="1">
      <alignment horizontal="center" vertical="center"/>
      <protection/>
    </xf>
    <xf numFmtId="0" fontId="9" fillId="0" borderId="67" xfId="27" applyFont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16" fillId="0" borderId="37" xfId="0" applyFont="1" applyBorder="1" applyAlignment="1">
      <alignment horizontal="right" vertical="center"/>
    </xf>
    <xf numFmtId="176" fontId="16" fillId="0" borderId="5" xfId="27" applyNumberFormat="1" applyFont="1" applyBorder="1" applyAlignment="1">
      <alignment horizontal="center" vertical="center"/>
      <protection/>
    </xf>
    <xf numFmtId="176" fontId="16" fillId="0" borderId="1" xfId="27" applyNumberFormat="1" applyFont="1" applyBorder="1" applyAlignment="1">
      <alignment horizontal="center" vertical="center"/>
      <protection/>
    </xf>
    <xf numFmtId="176" fontId="16" fillId="0" borderId="2" xfId="27" applyNumberFormat="1" applyFont="1" applyBorder="1" applyAlignment="1">
      <alignment horizontal="center" vertical="center"/>
      <protection/>
    </xf>
    <xf numFmtId="176" fontId="16" fillId="0" borderId="6" xfId="27" applyNumberFormat="1" applyFont="1" applyBorder="1" applyAlignment="1">
      <alignment horizontal="center" vertical="center"/>
      <protection/>
    </xf>
    <xf numFmtId="0" fontId="9" fillId="0" borderId="14" xfId="27" applyFont="1" applyBorder="1" applyAlignment="1">
      <alignment horizontal="center" vertical="center"/>
      <protection/>
    </xf>
    <xf numFmtId="0" fontId="16" fillId="0" borderId="100" xfId="27" applyFont="1" applyBorder="1" applyAlignment="1">
      <alignment horizontal="center" vertical="center"/>
      <protection/>
    </xf>
    <xf numFmtId="0" fontId="16" fillId="0" borderId="53" xfId="27" applyFont="1" applyBorder="1" applyAlignment="1">
      <alignment horizontal="center" vertical="center"/>
      <protection/>
    </xf>
    <xf numFmtId="0" fontId="16" fillId="0" borderId="83" xfId="27" applyFont="1" applyBorder="1" applyAlignment="1">
      <alignment horizontal="center" vertical="center"/>
      <protection/>
    </xf>
    <xf numFmtId="0" fontId="16" fillId="0" borderId="55" xfId="27" applyFont="1" applyBorder="1" applyAlignment="1">
      <alignment horizontal="center" vertical="center"/>
      <protection/>
    </xf>
    <xf numFmtId="0" fontId="10" fillId="2" borderId="6" xfId="0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70" fontId="9" fillId="0" borderId="6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0" fontId="10" fillId="3" borderId="33" xfId="0" applyFont="1" applyFill="1" applyBorder="1" applyAlignment="1">
      <alignment horizontal="right" vertical="center" indent="1"/>
    </xf>
    <xf numFmtId="3" fontId="10" fillId="3" borderId="33" xfId="0" applyNumberFormat="1" applyFont="1" applyFill="1" applyBorder="1" applyAlignment="1">
      <alignment vertical="center"/>
    </xf>
    <xf numFmtId="3" fontId="10" fillId="3" borderId="33" xfId="0" applyNumberFormat="1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vertical="center"/>
    </xf>
    <xf numFmtId="170" fontId="10" fillId="3" borderId="29" xfId="0" applyNumberFormat="1" applyFont="1" applyFill="1" applyBorder="1" applyAlignment="1">
      <alignment horizontal="right" vertical="center"/>
    </xf>
    <xf numFmtId="3" fontId="10" fillId="0" borderId="38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vertical="center"/>
    </xf>
    <xf numFmtId="0" fontId="10" fillId="2" borderId="33" xfId="0" applyFont="1" applyFill="1" applyBorder="1" applyAlignment="1">
      <alignment horizontal="right" vertical="center" indent="1"/>
    </xf>
    <xf numFmtId="3" fontId="10" fillId="2" borderId="33" xfId="0" applyNumberFormat="1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right" vertical="center" indent="1"/>
    </xf>
    <xf numFmtId="3" fontId="10" fillId="3" borderId="53" xfId="0" applyNumberFormat="1" applyFont="1" applyFill="1" applyBorder="1" applyAlignment="1">
      <alignment vertical="center"/>
    </xf>
    <xf numFmtId="3" fontId="10" fillId="3" borderId="53" xfId="0" applyNumberFormat="1" applyFont="1" applyFill="1" applyBorder="1" applyAlignment="1">
      <alignment horizontal="center" vertical="center"/>
    </xf>
    <xf numFmtId="3" fontId="10" fillId="3" borderId="55" xfId="0" applyNumberFormat="1" applyFont="1" applyFill="1" applyBorder="1" applyAlignment="1">
      <alignment vertical="center"/>
    </xf>
    <xf numFmtId="170" fontId="10" fillId="3" borderId="55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44" xfId="27" applyFont="1" applyBorder="1" applyAlignment="1">
      <alignment horizontal="center" vertical="center"/>
      <protection/>
    </xf>
    <xf numFmtId="0" fontId="16" fillId="0" borderId="52" xfId="27" applyFont="1" applyBorder="1" applyAlignment="1">
      <alignment horizontal="center" vertical="center"/>
      <protection/>
    </xf>
    <xf numFmtId="170" fontId="9" fillId="0" borderId="101" xfId="27" applyNumberFormat="1" applyFont="1" applyBorder="1" applyAlignment="1">
      <alignment vertical="center"/>
      <protection/>
    </xf>
    <xf numFmtId="170" fontId="10" fillId="2" borderId="44" xfId="0" applyNumberFormat="1" applyFont="1" applyFill="1" applyBorder="1" applyAlignment="1">
      <alignment vertical="center"/>
    </xf>
    <xf numFmtId="170" fontId="9" fillId="0" borderId="4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horizontal="right" vertical="center" indent="1"/>
    </xf>
    <xf numFmtId="0" fontId="10" fillId="3" borderId="34" xfId="0" applyFont="1" applyFill="1" applyBorder="1" applyAlignment="1">
      <alignment horizontal="right" vertical="center" indent="1"/>
    </xf>
    <xf numFmtId="3" fontId="10" fillId="3" borderId="35" xfId="0" applyNumberFormat="1" applyFont="1" applyFill="1" applyBorder="1" applyAlignment="1">
      <alignment vertical="center"/>
    </xf>
    <xf numFmtId="170" fontId="10" fillId="3" borderId="29" xfId="0" applyNumberFormat="1" applyFont="1" applyFill="1" applyBorder="1" applyAlignment="1">
      <alignment vertical="center"/>
    </xf>
    <xf numFmtId="3" fontId="10" fillId="3" borderId="29" xfId="0" applyNumberFormat="1" applyFont="1" applyFill="1" applyBorder="1" applyAlignment="1">
      <alignment horizontal="center" vertical="center"/>
    </xf>
    <xf numFmtId="170" fontId="10" fillId="3" borderId="59" xfId="0" applyNumberFormat="1" applyFont="1" applyFill="1" applyBorder="1" applyAlignment="1">
      <alignment vertical="center"/>
    </xf>
    <xf numFmtId="3" fontId="10" fillId="3" borderId="35" xfId="0" applyNumberFormat="1" applyFont="1" applyFill="1" applyBorder="1" applyAlignment="1">
      <alignment horizontal="right" vertical="center" indent="1"/>
    </xf>
    <xf numFmtId="3" fontId="10" fillId="3" borderId="36" xfId="0" applyNumberFormat="1" applyFont="1" applyFill="1" applyBorder="1" applyAlignment="1">
      <alignment horizontal="center" vertical="center"/>
    </xf>
    <xf numFmtId="170" fontId="9" fillId="0" borderId="51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horizontal="right" vertical="center" indent="1"/>
    </xf>
    <xf numFmtId="3" fontId="10" fillId="2" borderId="25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0" fontId="9" fillId="0" borderId="5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 indent="1"/>
    </xf>
    <xf numFmtId="3" fontId="9" fillId="0" borderId="30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70" fontId="9" fillId="0" borderId="59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3" fontId="10" fillId="2" borderId="58" xfId="0" applyNumberFormat="1" applyFont="1" applyFill="1" applyBorder="1" applyAlignment="1">
      <alignment horizontal="center" vertical="center"/>
    </xf>
    <xf numFmtId="3" fontId="10" fillId="2" borderId="55" xfId="0" applyNumberFormat="1" applyFont="1" applyFill="1" applyBorder="1" applyAlignment="1">
      <alignment horizontal="center" vertical="center"/>
    </xf>
    <xf numFmtId="170" fontId="10" fillId="2" borderId="56" xfId="0" applyNumberFormat="1" applyFont="1" applyFill="1" applyBorder="1" applyAlignment="1">
      <alignment vertical="center"/>
    </xf>
    <xf numFmtId="3" fontId="10" fillId="2" borderId="90" xfId="0" applyNumberFormat="1" applyFont="1" applyFill="1" applyBorder="1" applyAlignment="1">
      <alignment horizontal="center" vertical="center"/>
    </xf>
    <xf numFmtId="3" fontId="10" fillId="2" borderId="58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vertical="center"/>
    </xf>
    <xf numFmtId="170" fontId="9" fillId="0" borderId="101" xfId="0" applyNumberFormat="1" applyFont="1" applyBorder="1" applyAlignment="1">
      <alignment vertical="center"/>
    </xf>
    <xf numFmtId="3" fontId="9" fillId="0" borderId="58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170" fontId="10" fillId="2" borderId="59" xfId="0" applyNumberFormat="1" applyFont="1" applyFill="1" applyBorder="1" applyAlignment="1">
      <alignment vertical="center"/>
    </xf>
    <xf numFmtId="169" fontId="14" fillId="0" borderId="0" xfId="27" applyNumberFormat="1" applyFont="1" applyAlignment="1">
      <alignment vertical="center"/>
      <protection/>
    </xf>
    <xf numFmtId="0" fontId="7" fillId="0" borderId="0" xfId="27" applyFont="1" applyAlignment="1">
      <alignment horizontal="right" vertical="center"/>
      <protection/>
    </xf>
    <xf numFmtId="0" fontId="14" fillId="0" borderId="0" xfId="27" applyFont="1" applyFill="1" applyBorder="1" applyAlignment="1">
      <alignment horizontal="right" vertical="center"/>
      <protection/>
    </xf>
    <xf numFmtId="0" fontId="28" fillId="0" borderId="0" xfId="0" applyFont="1" applyAlignment="1">
      <alignment horizontal="left" vertical="center"/>
    </xf>
    <xf numFmtId="169" fontId="4" fillId="0" borderId="0" xfId="27" applyNumberFormat="1" applyFont="1" applyAlignment="1">
      <alignment horizontal="left" vertical="center"/>
      <protection/>
    </xf>
    <xf numFmtId="0" fontId="6" fillId="0" borderId="0" xfId="27" applyFont="1" applyFill="1" applyBorder="1" applyAlignment="1">
      <alignment horizontal="left" vertical="center"/>
      <protection/>
    </xf>
    <xf numFmtId="0" fontId="8" fillId="0" borderId="0" xfId="27" applyFont="1" applyAlignment="1">
      <alignment horizontal="left" vertical="center"/>
      <protection/>
    </xf>
    <xf numFmtId="0" fontId="14" fillId="0" borderId="0" xfId="27" applyFont="1" applyFill="1" applyBorder="1" applyAlignment="1">
      <alignment horizontal="left" vertical="center"/>
      <protection/>
    </xf>
    <xf numFmtId="0" fontId="15" fillId="0" borderId="0" xfId="27" applyFont="1" applyAlignment="1">
      <alignment horizontal="left" vertical="center"/>
      <protection/>
    </xf>
    <xf numFmtId="169" fontId="14" fillId="0" borderId="0" xfId="27" applyNumberFormat="1" applyFont="1" applyAlignment="1">
      <alignment horizontal="left" vertical="center"/>
      <protection/>
    </xf>
    <xf numFmtId="0" fontId="28" fillId="0" borderId="0" xfId="0" applyFont="1" applyAlignment="1">
      <alignment vertical="center"/>
    </xf>
    <xf numFmtId="169" fontId="6" fillId="0" borderId="0" xfId="27" applyNumberFormat="1" applyFont="1" applyAlignment="1">
      <alignment horizontal="left" vertical="center"/>
      <protection/>
    </xf>
    <xf numFmtId="169" fontId="6" fillId="0" borderId="0" xfId="27" applyNumberFormat="1" applyFont="1" applyBorder="1" applyAlignment="1">
      <alignment horizontal="right" vertical="center"/>
      <protection/>
    </xf>
    <xf numFmtId="0" fontId="6" fillId="0" borderId="0" xfId="27" applyFont="1" applyFill="1" applyBorder="1" applyAlignment="1">
      <alignment horizontal="right" vertical="center"/>
      <protection/>
    </xf>
    <xf numFmtId="0" fontId="9" fillId="0" borderId="7" xfId="0" applyFont="1" applyBorder="1" applyAlignment="1">
      <alignment horizontal="left" vertical="center"/>
    </xf>
    <xf numFmtId="169" fontId="4" fillId="0" borderId="0" xfId="0" applyNumberFormat="1" applyFont="1" applyFill="1" applyBorder="1" applyAlignment="1">
      <alignment vertical="center"/>
    </xf>
    <xf numFmtId="0" fontId="9" fillId="0" borderId="102" xfId="27" applyFont="1" applyBorder="1" applyAlignment="1">
      <alignment horizontal="center" vertical="center"/>
      <protection/>
    </xf>
    <xf numFmtId="0" fontId="9" fillId="0" borderId="5" xfId="27" applyFont="1" applyBorder="1" applyAlignment="1">
      <alignment horizontal="left" vertical="center" indent="2"/>
      <protection/>
    </xf>
    <xf numFmtId="0" fontId="10" fillId="0" borderId="0" xfId="27" applyFont="1" applyFill="1" applyBorder="1" applyAlignment="1">
      <alignment horizontal="left" vertical="center"/>
      <protection/>
    </xf>
    <xf numFmtId="0" fontId="9" fillId="0" borderId="42" xfId="0" applyFont="1" applyBorder="1" applyAlignment="1">
      <alignment horizontal="right" vertical="center"/>
    </xf>
    <xf numFmtId="176" fontId="9" fillId="0" borderId="8" xfId="27" applyNumberFormat="1" applyFont="1" applyFill="1" applyBorder="1" applyAlignment="1">
      <alignment horizontal="right" vertical="center"/>
      <protection/>
    </xf>
    <xf numFmtId="169" fontId="9" fillId="0" borderId="1" xfId="27" applyNumberFormat="1" applyFont="1" applyBorder="1" applyAlignment="1">
      <alignment horizontal="center" vertical="center"/>
      <protection/>
    </xf>
    <xf numFmtId="169" fontId="9" fillId="0" borderId="0" xfId="27" applyNumberFormat="1" applyFont="1" applyFill="1" applyBorder="1" applyAlignment="1">
      <alignment horizontal="center" vertical="center"/>
      <protection/>
    </xf>
    <xf numFmtId="1" fontId="16" fillId="0" borderId="15" xfId="27" applyNumberFormat="1" applyFont="1" applyBorder="1" applyAlignment="1">
      <alignment horizontal="center" vertical="center"/>
      <protection/>
    </xf>
    <xf numFmtId="1" fontId="16" fillId="0" borderId="103" xfId="27" applyNumberFormat="1" applyFont="1" applyBorder="1" applyAlignment="1">
      <alignment horizontal="center" vertical="center"/>
      <protection/>
    </xf>
    <xf numFmtId="1" fontId="16" fillId="0" borderId="11" xfId="27" applyNumberFormat="1" applyFont="1" applyBorder="1" applyAlignment="1">
      <alignment horizontal="center" vertical="center"/>
      <protection/>
    </xf>
    <xf numFmtId="1" fontId="16" fillId="0" borderId="12" xfId="27" applyNumberFormat="1" applyFont="1" applyBorder="1" applyAlignment="1">
      <alignment horizontal="center" vertical="center"/>
      <protection/>
    </xf>
    <xf numFmtId="1" fontId="16" fillId="0" borderId="13" xfId="27" applyNumberFormat="1" applyFont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9" fillId="0" borderId="23" xfId="0" applyFont="1" applyFill="1" applyBorder="1" applyAlignment="1">
      <alignment horizontal="left" vertical="center" indent="1"/>
    </xf>
    <xf numFmtId="3" fontId="9" fillId="0" borderId="104" xfId="27" applyNumberFormat="1" applyFont="1" applyFill="1" applyBorder="1" applyAlignment="1">
      <alignment horizontal="right" vertical="center"/>
      <protection/>
    </xf>
    <xf numFmtId="3" fontId="9" fillId="0" borderId="23" xfId="27" applyNumberFormat="1" applyFont="1" applyFill="1" applyBorder="1" applyAlignment="1">
      <alignment horizontal="right" vertical="center"/>
      <protection/>
    </xf>
    <xf numFmtId="3" fontId="9" fillId="0" borderId="19" xfId="27" applyNumberFormat="1" applyFont="1" applyFill="1" applyBorder="1" applyAlignment="1">
      <alignment horizontal="right" vertical="center"/>
      <protection/>
    </xf>
    <xf numFmtId="169" fontId="9" fillId="0" borderId="19" xfId="27" applyNumberFormat="1" applyFont="1" applyFill="1" applyBorder="1" applyAlignment="1">
      <alignment horizontal="right" vertical="center"/>
      <protection/>
    </xf>
    <xf numFmtId="3" fontId="9" fillId="0" borderId="102" xfId="0" applyNumberFormat="1" applyFont="1" applyBorder="1" applyAlignment="1">
      <alignment vertical="center"/>
    </xf>
    <xf numFmtId="3" fontId="9" fillId="0" borderId="105" xfId="0" applyNumberFormat="1" applyFont="1" applyBorder="1" applyAlignment="1">
      <alignment vertical="center"/>
    </xf>
    <xf numFmtId="3" fontId="9" fillId="0" borderId="102" xfId="0" applyNumberFormat="1" applyFont="1" applyBorder="1" applyAlignment="1">
      <alignment horizontal="right" vertical="center"/>
    </xf>
    <xf numFmtId="3" fontId="9" fillId="0" borderId="64" xfId="0" applyNumberFormat="1" applyFont="1" applyBorder="1" applyAlignment="1">
      <alignment vertical="center"/>
    </xf>
    <xf numFmtId="3" fontId="9" fillId="0" borderId="106" xfId="0" applyNumberFormat="1" applyFont="1" applyBorder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205" fontId="0" fillId="0" borderId="0" xfId="0" applyNumberFormat="1" applyFont="1" applyAlignment="1">
      <alignment/>
    </xf>
    <xf numFmtId="3" fontId="9" fillId="0" borderId="107" xfId="0" applyNumberFormat="1" applyFont="1" applyBorder="1" applyAlignment="1">
      <alignment vertical="center"/>
    </xf>
    <xf numFmtId="3" fontId="9" fillId="0" borderId="64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vertical="center"/>
    </xf>
    <xf numFmtId="206" fontId="0" fillId="0" borderId="0" xfId="0" applyNumberFormat="1" applyFont="1" applyAlignment="1">
      <alignment/>
    </xf>
    <xf numFmtId="0" fontId="9" fillId="0" borderId="53" xfId="0" applyFont="1" applyBorder="1" applyAlignment="1">
      <alignment vertical="center"/>
    </xf>
    <xf numFmtId="3" fontId="9" fillId="0" borderId="103" xfId="0" applyNumberFormat="1" applyFont="1" applyBorder="1" applyAlignment="1">
      <alignment vertical="center"/>
    </xf>
    <xf numFmtId="3" fontId="9" fillId="0" borderId="108" xfId="0" applyNumberFormat="1" applyFont="1" applyBorder="1" applyAlignment="1">
      <alignment vertical="center"/>
    </xf>
    <xf numFmtId="3" fontId="9" fillId="0" borderId="103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vertical="center"/>
    </xf>
    <xf numFmtId="3" fontId="9" fillId="0" borderId="109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10" fillId="3" borderId="34" xfId="0" applyFont="1" applyFill="1" applyBorder="1" applyAlignment="1">
      <alignment horizontal="right" vertical="center"/>
    </xf>
    <xf numFmtId="3" fontId="10" fillId="3" borderId="35" xfId="0" applyNumberFormat="1" applyFont="1" applyFill="1" applyBorder="1" applyAlignment="1">
      <alignment horizontal="right" vertical="center"/>
    </xf>
    <xf numFmtId="3" fontId="10" fillId="3" borderId="110" xfId="0" applyNumberFormat="1" applyFont="1" applyFill="1" applyBorder="1" applyAlignment="1">
      <alignment horizontal="right" vertical="center"/>
    </xf>
    <xf numFmtId="3" fontId="10" fillId="3" borderId="32" xfId="0" applyNumberFormat="1" applyFont="1" applyFill="1" applyBorder="1" applyAlignment="1">
      <alignment horizontal="right" vertical="center"/>
    </xf>
    <xf numFmtId="3" fontId="10" fillId="3" borderId="34" xfId="0" applyNumberFormat="1" applyFont="1" applyFill="1" applyBorder="1" applyAlignment="1">
      <alignment horizontal="right" vertical="center"/>
    </xf>
    <xf numFmtId="3" fontId="10" fillId="3" borderId="3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111" xfId="0" applyNumberFormat="1" applyFont="1" applyBorder="1" applyAlignment="1">
      <alignment horizontal="right" vertical="center"/>
    </xf>
    <xf numFmtId="3" fontId="9" fillId="0" borderId="86" xfId="0" applyNumberFormat="1" applyFont="1" applyBorder="1" applyAlignment="1">
      <alignment vertical="center"/>
    </xf>
    <xf numFmtId="0" fontId="10" fillId="3" borderId="66" xfId="0" applyFont="1" applyFill="1" applyBorder="1" applyAlignment="1">
      <alignment horizontal="right" vertical="center"/>
    </xf>
    <xf numFmtId="3" fontId="10" fillId="3" borderId="112" xfId="0" applyNumberFormat="1" applyFont="1" applyFill="1" applyBorder="1" applyAlignment="1">
      <alignment vertical="center"/>
    </xf>
    <xf numFmtId="3" fontId="10" fillId="3" borderId="110" xfId="0" applyNumberFormat="1" applyFont="1" applyFill="1" applyBorder="1" applyAlignment="1">
      <alignment vertical="center"/>
    </xf>
    <xf numFmtId="0" fontId="10" fillId="0" borderId="66" xfId="0" applyFont="1" applyFill="1" applyBorder="1" applyAlignment="1">
      <alignment horizontal="right"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113" xfId="0" applyNumberFormat="1" applyFont="1" applyFill="1" applyBorder="1" applyAlignment="1">
      <alignment horizontal="center" vertical="center"/>
    </xf>
    <xf numFmtId="3" fontId="10" fillId="0" borderId="113" xfId="0" applyNumberFormat="1" applyFont="1" applyFill="1" applyBorder="1" applyAlignment="1">
      <alignment horizontal="right" vertical="center"/>
    </xf>
    <xf numFmtId="3" fontId="10" fillId="0" borderId="66" xfId="0" applyNumberFormat="1" applyFont="1" applyFill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0" borderId="94" xfId="0" applyNumberFormat="1" applyFont="1" applyFill="1" applyBorder="1" applyAlignment="1">
      <alignment vertical="center"/>
    </xf>
    <xf numFmtId="3" fontId="10" fillId="0" borderId="93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170" fontId="10" fillId="0" borderId="29" xfId="0" applyNumberFormat="1" applyFont="1" applyFill="1" applyBorder="1" applyAlignment="1">
      <alignment vertical="center"/>
    </xf>
    <xf numFmtId="0" fontId="10" fillId="2" borderId="34" xfId="0" applyFont="1" applyFill="1" applyBorder="1" applyAlignment="1">
      <alignment horizontal="right" vertical="center"/>
    </xf>
    <xf numFmtId="3" fontId="10" fillId="2" borderId="110" xfId="0" applyNumberFormat="1" applyFont="1" applyFill="1" applyBorder="1" applyAlignment="1">
      <alignment horizontal="right" vertical="center"/>
    </xf>
    <xf numFmtId="3" fontId="10" fillId="2" borderId="114" xfId="0" applyNumberFormat="1" applyFont="1" applyFill="1" applyBorder="1" applyAlignment="1">
      <alignment vertical="center"/>
    </xf>
    <xf numFmtId="3" fontId="10" fillId="2" borderId="69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9" fontId="14" fillId="0" borderId="0" xfId="0" applyNumberFormat="1" applyFont="1" applyAlignment="1">
      <alignment horizontal="left" vertical="center"/>
    </xf>
    <xf numFmtId="16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169" fontId="14" fillId="0" borderId="0" xfId="0" applyNumberFormat="1" applyFont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6" fillId="0" borderId="0" xfId="27" applyFont="1" applyAlignment="1">
      <alignment vertical="center"/>
      <protection/>
    </xf>
    <xf numFmtId="0" fontId="9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9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9" fillId="0" borderId="15" xfId="22" applyNumberFormat="1" applyFont="1" applyBorder="1">
      <alignment/>
      <protection/>
    </xf>
    <xf numFmtId="3" fontId="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" borderId="33" xfId="0" applyFont="1" applyFill="1" applyBorder="1" applyAlignment="1">
      <alignment horizontal="right" vertical="center" wrapText="1"/>
    </xf>
    <xf numFmtId="3" fontId="10" fillId="3" borderId="33" xfId="0" applyNumberFormat="1" applyFont="1" applyFill="1" applyBorder="1" applyAlignment="1">
      <alignment horizontal="right" vertical="center"/>
    </xf>
    <xf numFmtId="3" fontId="10" fillId="3" borderId="34" xfId="22" applyNumberFormat="1" applyFont="1" applyFill="1" applyBorder="1">
      <alignment/>
      <protection/>
    </xf>
    <xf numFmtId="3" fontId="10" fillId="3" borderId="29" xfId="0" applyNumberFormat="1" applyFont="1" applyFill="1" applyBorder="1" applyAlignment="1">
      <alignment horizontal="right" vertical="center"/>
    </xf>
    <xf numFmtId="3" fontId="10" fillId="3" borderId="3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22" applyNumberFormat="1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10" fillId="0" borderId="60" xfId="0" applyFont="1" applyFill="1" applyBorder="1" applyAlignment="1">
      <alignment horizontal="right" vertical="center"/>
    </xf>
    <xf numFmtId="0" fontId="10" fillId="0" borderId="63" xfId="27" applyFont="1" applyFill="1" applyBorder="1" applyAlignment="1">
      <alignment horizontal="right" vertical="center" indent="1"/>
      <protection/>
    </xf>
    <xf numFmtId="0" fontId="9" fillId="0" borderId="60" xfId="0" applyFont="1" applyFill="1" applyBorder="1" applyAlignment="1">
      <alignment vertical="center"/>
    </xf>
    <xf numFmtId="0" fontId="10" fillId="0" borderId="61" xfId="27" applyFont="1" applyFill="1" applyBorder="1" applyAlignment="1">
      <alignment horizontal="right" vertical="center"/>
      <protection/>
    </xf>
    <xf numFmtId="0" fontId="10" fillId="0" borderId="63" xfId="27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8" xfId="27" applyFont="1" applyFill="1" applyBorder="1" applyAlignment="1">
      <alignment horizontal="right" vertical="center" indent="1"/>
      <protection/>
    </xf>
    <xf numFmtId="0" fontId="9" fillId="0" borderId="37" xfId="0" applyFont="1" applyFill="1" applyBorder="1" applyAlignment="1">
      <alignment vertical="center"/>
    </xf>
    <xf numFmtId="0" fontId="10" fillId="0" borderId="67" xfId="27" applyFont="1" applyFill="1" applyBorder="1" applyAlignment="1">
      <alignment horizontal="right" vertical="center"/>
      <protection/>
    </xf>
    <xf numFmtId="0" fontId="10" fillId="0" borderId="38" xfId="27" applyFont="1" applyFill="1" applyBorder="1" applyAlignment="1">
      <alignment horizontal="right" vertical="center"/>
      <protection/>
    </xf>
    <xf numFmtId="0" fontId="10" fillId="0" borderId="67" xfId="0" applyFont="1" applyFill="1" applyBorder="1" applyAlignment="1">
      <alignment vertical="center"/>
    </xf>
    <xf numFmtId="0" fontId="9" fillId="0" borderId="67" xfId="0" applyFont="1" applyBorder="1" applyAlignment="1">
      <alignment horizontal="left" vertical="center"/>
    </xf>
    <xf numFmtId="0" fontId="9" fillId="0" borderId="38" xfId="27" applyFont="1" applyBorder="1" applyAlignment="1">
      <alignment horizontal="center" vertical="center"/>
      <protection/>
    </xf>
    <xf numFmtId="0" fontId="16" fillId="0" borderId="37" xfId="0" applyFont="1" applyBorder="1" applyAlignment="1">
      <alignment horizontal="left" vertical="center"/>
    </xf>
    <xf numFmtId="0" fontId="16" fillId="0" borderId="67" xfId="0" applyFont="1" applyBorder="1" applyAlignment="1">
      <alignment horizontal="right" vertical="center" indent="1"/>
    </xf>
    <xf numFmtId="0" fontId="14" fillId="0" borderId="9" xfId="0" applyFont="1" applyBorder="1" applyAlignment="1">
      <alignment vertical="center"/>
    </xf>
    <xf numFmtId="0" fontId="9" fillId="0" borderId="13" xfId="27" applyFont="1" applyBorder="1" applyAlignment="1">
      <alignment horizontal="center" vertical="center"/>
      <protection/>
    </xf>
    <xf numFmtId="170" fontId="9" fillId="0" borderId="22" xfId="27" applyNumberFormat="1" applyFont="1" applyBorder="1" applyAlignment="1">
      <alignment vertical="center"/>
      <protection/>
    </xf>
    <xf numFmtId="3" fontId="10" fillId="2" borderId="6" xfId="0" applyNumberFormat="1" applyFont="1" applyFill="1" applyBorder="1" applyAlignment="1">
      <alignment horizontal="right" vertical="center" indent="1"/>
    </xf>
    <xf numFmtId="170" fontId="10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6" xfId="0" applyFont="1" applyBorder="1" applyAlignment="1">
      <alignment vertical="center"/>
    </xf>
    <xf numFmtId="3" fontId="9" fillId="0" borderId="96" xfId="0" applyNumberFormat="1" applyFont="1" applyBorder="1" applyAlignment="1">
      <alignment horizontal="right" vertical="center"/>
    </xf>
    <xf numFmtId="3" fontId="9" fillId="0" borderId="96" xfId="0" applyNumberFormat="1" applyFont="1" applyBorder="1" applyAlignment="1">
      <alignment horizontal="center" vertical="center"/>
    </xf>
    <xf numFmtId="3" fontId="9" fillId="0" borderId="93" xfId="0" applyNumberFormat="1" applyFont="1" applyBorder="1" applyAlignment="1">
      <alignment horizontal="right" vertical="center"/>
    </xf>
    <xf numFmtId="170" fontId="9" fillId="0" borderId="96" xfId="0" applyNumberFormat="1" applyFont="1" applyBorder="1" applyAlignment="1">
      <alignment horizontal="right" vertical="center"/>
    </xf>
    <xf numFmtId="0" fontId="10" fillId="3" borderId="33" xfId="0" applyFont="1" applyFill="1" applyBorder="1" applyAlignment="1">
      <alignment horizontal="right" vertical="center"/>
    </xf>
    <xf numFmtId="170" fontId="10" fillId="3" borderId="33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34" fillId="2" borderId="63" xfId="0" applyFont="1" applyFill="1" applyBorder="1" applyAlignment="1">
      <alignment horizontal="left" vertical="center"/>
    </xf>
    <xf numFmtId="0" fontId="34" fillId="2" borderId="88" xfId="0" applyFont="1" applyFill="1" applyBorder="1" applyAlignment="1">
      <alignment horizontal="left" vertical="center"/>
    </xf>
    <xf numFmtId="0" fontId="10" fillId="2" borderId="88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9" fillId="0" borderId="6" xfId="23" applyNumberFormat="1" applyFont="1" applyBorder="1">
      <alignment/>
      <protection/>
    </xf>
    <xf numFmtId="0" fontId="9" fillId="0" borderId="1" xfId="0" applyFont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9" fillId="0" borderId="14" xfId="23" applyNumberFormat="1" applyFont="1" applyBorder="1">
      <alignment/>
      <protection/>
    </xf>
    <xf numFmtId="0" fontId="10" fillId="3" borderId="53" xfId="0" applyFont="1" applyFill="1" applyBorder="1" applyAlignment="1">
      <alignment horizontal="right" vertical="center" wrapText="1"/>
    </xf>
    <xf numFmtId="3" fontId="10" fillId="3" borderId="66" xfId="0" applyNumberFormat="1" applyFont="1" applyFill="1" applyBorder="1" applyAlignment="1">
      <alignment horizontal="right" vertical="center"/>
    </xf>
    <xf numFmtId="3" fontId="10" fillId="3" borderId="53" xfId="23" applyNumberFormat="1" applyFont="1" applyFill="1" applyBorder="1">
      <alignment/>
      <protection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2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176" fontId="9" fillId="0" borderId="25" xfId="27" applyNumberFormat="1" applyFont="1" applyFill="1" applyBorder="1" applyAlignment="1">
      <alignment horizontal="center" vertical="center"/>
      <protection/>
    </xf>
    <xf numFmtId="1" fontId="16" fillId="0" borderId="16" xfId="27" applyNumberFormat="1" applyFont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left" vertical="center" indent="1"/>
    </xf>
    <xf numFmtId="3" fontId="9" fillId="0" borderId="24" xfId="27" applyNumberFormat="1" applyFont="1" applyFill="1" applyBorder="1" applyAlignment="1">
      <alignment horizontal="right" vertical="center"/>
      <protection/>
    </xf>
    <xf numFmtId="3" fontId="9" fillId="0" borderId="24" xfId="27" applyNumberFormat="1" applyFont="1" applyFill="1" applyBorder="1" applyAlignment="1">
      <alignment horizontal="right" vertical="center" indent="1"/>
      <protection/>
    </xf>
    <xf numFmtId="3" fontId="9" fillId="0" borderId="10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116" xfId="0" applyNumberFormat="1" applyFont="1" applyBorder="1" applyAlignment="1">
      <alignment vertical="center"/>
    </xf>
    <xf numFmtId="3" fontId="9" fillId="0" borderId="103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right"/>
    </xf>
    <xf numFmtId="3" fontId="10" fillId="3" borderId="57" xfId="0" applyNumberFormat="1" applyFont="1" applyFill="1" applyBorder="1" applyAlignment="1">
      <alignment horizontal="right" vertical="center"/>
    </xf>
    <xf numFmtId="3" fontId="10" fillId="3" borderId="113" xfId="0" applyNumberFormat="1" applyFont="1" applyFill="1" applyBorder="1" applyAlignment="1">
      <alignment horizontal="center" vertical="center"/>
    </xf>
    <xf numFmtId="3" fontId="10" fillId="3" borderId="58" xfId="0" applyNumberFormat="1" applyFont="1" applyFill="1" applyBorder="1" applyAlignment="1">
      <alignment horizontal="center" vertical="center"/>
    </xf>
    <xf numFmtId="3" fontId="10" fillId="3" borderId="117" xfId="0" applyNumberFormat="1" applyFont="1" applyFill="1" applyBorder="1" applyAlignment="1">
      <alignment horizontal="right" vertical="center"/>
    </xf>
    <xf numFmtId="3" fontId="10" fillId="3" borderId="55" xfId="0" applyNumberFormat="1" applyFont="1" applyFill="1" applyBorder="1" applyAlignment="1">
      <alignment horizontal="center" vertical="center"/>
    </xf>
    <xf numFmtId="3" fontId="10" fillId="3" borderId="110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3" fontId="10" fillId="0" borderId="94" xfId="0" applyNumberFormat="1" applyFont="1" applyFill="1" applyBorder="1" applyAlignment="1">
      <alignment horizontal="center" vertical="center"/>
    </xf>
    <xf numFmtId="3" fontId="10" fillId="0" borderId="93" xfId="0" applyNumberFormat="1" applyFont="1" applyFill="1" applyBorder="1" applyAlignment="1">
      <alignment horizontal="center" vertical="center"/>
    </xf>
    <xf numFmtId="170" fontId="10" fillId="0" borderId="55" xfId="0" applyNumberFormat="1" applyFont="1" applyFill="1" applyBorder="1" applyAlignment="1">
      <alignment horizontal="right" vertical="center"/>
    </xf>
    <xf numFmtId="3" fontId="10" fillId="2" borderId="1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/>
    </xf>
    <xf numFmtId="0" fontId="7" fillId="0" borderId="0" xfId="27" applyFont="1" applyAlignment="1">
      <alignment vertical="center"/>
      <protection/>
    </xf>
    <xf numFmtId="0" fontId="9" fillId="0" borderId="38" xfId="21" applyFont="1" applyBorder="1" applyAlignment="1">
      <alignment horizontal="center"/>
      <protection/>
    </xf>
    <xf numFmtId="0" fontId="9" fillId="0" borderId="51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44" xfId="21" applyFont="1" applyBorder="1" applyAlignment="1">
      <alignment horizontal="center" vertical="center"/>
      <protection/>
    </xf>
    <xf numFmtId="0" fontId="15" fillId="0" borderId="118" xfId="21" applyFont="1" applyBorder="1" applyAlignment="1">
      <alignment horizontal="center" vertical="center"/>
      <protection/>
    </xf>
    <xf numFmtId="0" fontId="18" fillId="0" borderId="61" xfId="24" applyFont="1" applyBorder="1" applyAlignment="1">
      <alignment horizontal="left"/>
      <protection/>
    </xf>
    <xf numFmtId="0" fontId="9" fillId="0" borderId="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0" xfId="21" applyFont="1" applyAlignment="1">
      <alignment horizontal="left" vertical="center"/>
      <protection/>
    </xf>
    <xf numFmtId="0" fontId="9" fillId="0" borderId="67" xfId="21" applyFont="1" applyBorder="1" applyAlignment="1">
      <alignment horizontal="center"/>
      <protection/>
    </xf>
    <xf numFmtId="0" fontId="15" fillId="0" borderId="2" xfId="27" applyFont="1" applyBorder="1" applyAlignment="1">
      <alignment horizontal="center" vertical="center"/>
      <protection/>
    </xf>
    <xf numFmtId="0" fontId="15" fillId="0" borderId="44" xfId="27" applyFont="1" applyBorder="1" applyAlignment="1">
      <alignment horizontal="center" vertical="center"/>
      <protection/>
    </xf>
    <xf numFmtId="0" fontId="15" fillId="0" borderId="118" xfId="27" applyFont="1" applyBorder="1" applyAlignment="1">
      <alignment horizontal="center" vertical="center"/>
      <protection/>
    </xf>
    <xf numFmtId="0" fontId="5" fillId="0" borderId="0" xfId="27" applyFont="1" applyAlignment="1">
      <alignment horizontal="left" vertical="center"/>
      <protection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1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5" xfId="27" applyFont="1" applyBorder="1" applyAlignment="1">
      <alignment horizontal="left" vertical="center"/>
      <protection/>
    </xf>
    <xf numFmtId="0" fontId="9" fillId="0" borderId="1" xfId="27" applyFont="1" applyBorder="1" applyAlignment="1">
      <alignment horizontal="left" vertical="center"/>
      <protection/>
    </xf>
    <xf numFmtId="0" fontId="14" fillId="0" borderId="5" xfId="27" applyFont="1" applyBorder="1" applyAlignment="1">
      <alignment horizontal="left" vertical="center"/>
      <protection/>
    </xf>
    <xf numFmtId="0" fontId="14" fillId="0" borderId="1" xfId="27" applyFont="1" applyBorder="1" applyAlignment="1">
      <alignment horizontal="left" vertical="center"/>
      <protection/>
    </xf>
    <xf numFmtId="0" fontId="10" fillId="2" borderId="28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5" fillId="0" borderId="5" xfId="27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9" fillId="0" borderId="119" xfId="21" applyFont="1" applyBorder="1" applyAlignment="1">
      <alignment horizontal="center"/>
      <protection/>
    </xf>
    <xf numFmtId="0" fontId="15" fillId="0" borderId="1" xfId="27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right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5" fillId="3" borderId="33" xfId="0" applyFont="1" applyFill="1" applyBorder="1" applyAlignment="1">
      <alignment horizontal="right" vertical="center" wrapText="1"/>
    </xf>
    <xf numFmtId="0" fontId="10" fillId="0" borderId="8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0" borderId="88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15" fillId="0" borderId="120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9" fillId="0" borderId="5" xfId="27" applyFont="1" applyBorder="1" applyAlignment="1">
      <alignment horizontal="center" vertical="center"/>
      <protection/>
    </xf>
    <xf numFmtId="0" fontId="9" fillId="0" borderId="1" xfId="27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27" applyFont="1" applyAlignment="1">
      <alignment horizontal="left" vertical="center"/>
      <protection/>
    </xf>
    <xf numFmtId="0" fontId="10" fillId="0" borderId="118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10" fillId="0" borderId="6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nová príloha -postupy VO_230507" xfId="21"/>
    <cellStyle name="normálne_Príloha -14_1O (2)" xfId="22"/>
    <cellStyle name="normálne_Príloha -16_Z1O" xfId="23"/>
    <cellStyle name="normálne_Príloha 18 Ok_250507" xfId="24"/>
    <cellStyle name="normálne_Príloha 6_ OECD opr" xfId="25"/>
    <cellStyle name="normální_3,4,5-.1-.5-TOVAR výsl + zruš 18102005" xfId="26"/>
    <cellStyle name="normální_List1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Podľa subjektov a počtu postupov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6925"/>
          <c:w val="0.967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'[1]Príloha č. 8'!$T$6</c:f>
              <c:strCache>
                <c:ptCount val="1"/>
                <c:pt idx="0">
                  <c:v>Klasický sektor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878 postupov
61,4 %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78 postupov
5,5 %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5 postupov
0,3 %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299 postupov
20,9 %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2 postupy
0,1 %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'[1]Príloha č. 8'!$S$7:$S$11</c:f>
              <c:strCache>
                <c:ptCount val="5"/>
                <c:pt idx="0">
                  <c:v>Verejná súťaž</c:v>
                </c:pt>
                <c:pt idx="1">
                  <c:v>Užšia súťaž</c:v>
                </c:pt>
                <c:pt idx="2">
                  <c:v>RK. so zverejnením</c:v>
                </c:pt>
                <c:pt idx="3">
                  <c:v>RK. bez zver. bez ČZ</c:v>
                </c:pt>
                <c:pt idx="4">
                  <c:v>Súťažný dialóg</c:v>
                </c:pt>
              </c:strCache>
            </c:strRef>
          </c:cat>
          <c:val>
            <c:numRef>
              <c:f>'[1]Príloha č. 8'!$T$7:$T$11</c:f>
              <c:numCache>
                <c:ptCount val="5"/>
                <c:pt idx="0">
                  <c:v>878</c:v>
                </c:pt>
                <c:pt idx="1">
                  <c:v>78</c:v>
                </c:pt>
                <c:pt idx="2">
                  <c:v>5</c:v>
                </c:pt>
                <c:pt idx="3">
                  <c:v>299</c:v>
                </c:pt>
                <c:pt idx="4">
                  <c:v>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'[1]Príloha č. 8'!$U$6</c:f>
              <c:strCache>
                <c:ptCount val="1"/>
                <c:pt idx="0">
                  <c:v>Vybrané odvetvia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63 postupov
4,4 %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13 postupov
0,9 %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22 postupov
1,5 %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48 postupov
3,4 %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'[1]Príloha č. 8'!$S$7:$S$11</c:f>
              <c:strCache>
                <c:ptCount val="5"/>
                <c:pt idx="0">
                  <c:v>Verejná súťaž</c:v>
                </c:pt>
                <c:pt idx="1">
                  <c:v>Užšia súťaž</c:v>
                </c:pt>
                <c:pt idx="2">
                  <c:v>RK. so zverejnením</c:v>
                </c:pt>
                <c:pt idx="3">
                  <c:v>RK. bez zver. bez ČZ</c:v>
                </c:pt>
                <c:pt idx="4">
                  <c:v>Súťažný dialóg</c:v>
                </c:pt>
              </c:strCache>
            </c:strRef>
          </c:cat>
          <c:val>
            <c:numRef>
              <c:f>'[1]Príloha č. 8'!$U$7:$U$11</c:f>
              <c:numCache>
                <c:ptCount val="5"/>
                <c:pt idx="0">
                  <c:v>63</c:v>
                </c:pt>
                <c:pt idx="1">
                  <c:v>13</c:v>
                </c:pt>
                <c:pt idx="2">
                  <c:v>22</c:v>
                </c:pt>
                <c:pt idx="3">
                  <c:v>48</c:v>
                </c:pt>
                <c:pt idx="4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'[1]Príloha č. 8'!$V$6</c:f>
              <c:strCache>
                <c:ptCount val="1"/>
                <c:pt idx="0">
                  <c:v>Iný subjekt</c:v>
                </c:pt>
              </c:strCache>
            </c:strRef>
          </c:tx>
          <c:spPr>
            <a:pattFill prst="lgGrid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14 postupov
1,0 %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3 postupy
0,2 %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/>
                      <a:t>4 postupy
0,3 %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'[1]Príloha č. 8'!$S$7:$S$11</c:f>
              <c:strCache>
                <c:ptCount val="5"/>
                <c:pt idx="0">
                  <c:v>Verejná súťaž</c:v>
                </c:pt>
                <c:pt idx="1">
                  <c:v>Užšia súťaž</c:v>
                </c:pt>
                <c:pt idx="2">
                  <c:v>RK. so zverejnením</c:v>
                </c:pt>
                <c:pt idx="3">
                  <c:v>RK. bez zver. bez ČZ</c:v>
                </c:pt>
                <c:pt idx="4">
                  <c:v>Súťažný dialóg</c:v>
                </c:pt>
              </c:strCache>
            </c:strRef>
          </c:cat>
          <c:val>
            <c:numRef>
              <c:f>'[1]Príloha č. 8'!$V$7:$V$11</c:f>
              <c:numCache>
                <c:ptCount val="5"/>
                <c:pt idx="0">
                  <c:v>14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hape val="cylinder"/>
        </c:ser>
        <c:shape val="cylinder"/>
        <c:axId val="63315097"/>
        <c:axId val="32964962"/>
      </c:bar3D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2964962"/>
        <c:crosses val="autoZero"/>
        <c:auto val="1"/>
        <c:lblOffset val="100"/>
        <c:noMultiLvlLbl val="0"/>
      </c:catAx>
      <c:valAx>
        <c:axId val="3296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1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1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666750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180975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361950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638175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619125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21</xdr:row>
      <xdr:rowOff>152400</xdr:rowOff>
    </xdr:from>
    <xdr:to>
      <xdr:col>15</xdr:col>
      <xdr:colOff>438150</xdr:colOff>
      <xdr:row>41</xdr:row>
      <xdr:rowOff>152400</xdr:rowOff>
    </xdr:to>
    <xdr:graphicFrame>
      <xdr:nvGraphicFramePr>
        <xdr:cNvPr id="2" name="Chart 3"/>
        <xdr:cNvGraphicFramePr/>
      </xdr:nvGraphicFramePr>
      <xdr:xfrm>
        <a:off x="1066800" y="3857625"/>
        <a:ext cx="9210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638175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666750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%20k%20Pr.%208\Priloha%20&#269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8"/>
    </sheetNames>
    <sheetDataSet>
      <sheetData sheetId="0">
        <row r="6">
          <cell r="T6" t="str">
            <v>Klasický sektor</v>
          </cell>
          <cell r="U6" t="str">
            <v>Vybrané odvetvia</v>
          </cell>
          <cell r="V6" t="str">
            <v>Iný subjekt</v>
          </cell>
        </row>
        <row r="7">
          <cell r="S7" t="str">
            <v>Verejná súťaž</v>
          </cell>
          <cell r="T7">
            <v>878</v>
          </cell>
          <cell r="U7">
            <v>63</v>
          </cell>
          <cell r="V7">
            <v>14</v>
          </cell>
        </row>
        <row r="8">
          <cell r="S8" t="str">
            <v>Užšia súťaž</v>
          </cell>
          <cell r="T8">
            <v>78</v>
          </cell>
          <cell r="U8">
            <v>13</v>
          </cell>
          <cell r="V8">
            <v>3</v>
          </cell>
        </row>
        <row r="9">
          <cell r="S9" t="str">
            <v>RK. so zverejnením</v>
          </cell>
          <cell r="T9">
            <v>5</v>
          </cell>
          <cell r="U9">
            <v>22</v>
          </cell>
          <cell r="V9">
            <v>0</v>
          </cell>
        </row>
        <row r="10">
          <cell r="S10" t="str">
            <v>RK. bez zver. bez ČZ</v>
          </cell>
          <cell r="T10">
            <v>299</v>
          </cell>
          <cell r="U10">
            <v>48</v>
          </cell>
          <cell r="V10">
            <v>4</v>
          </cell>
        </row>
        <row r="11">
          <cell r="S11" t="str">
            <v>Súťažný dialóg</v>
          </cell>
          <cell r="T11">
            <v>2</v>
          </cell>
          <cell r="U11">
            <v>0</v>
          </cell>
          <cell r="V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SheetLayoutView="75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8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888" t="s">
        <v>0</v>
      </c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1</v>
      </c>
    </row>
    <row r="2" spans="2:30" s="1" customFormat="1" ht="18" customHeight="1">
      <c r="B2" s="2"/>
      <c r="C2" s="905" t="s">
        <v>2</v>
      </c>
      <c r="D2" s="905"/>
      <c r="E2" s="905"/>
      <c r="F2" s="905"/>
      <c r="G2" s="905"/>
      <c r="H2" s="905"/>
      <c r="I2" s="905"/>
      <c r="J2" s="905"/>
      <c r="K2" s="905"/>
      <c r="L2" s="905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06" t="s">
        <v>215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12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5"/>
      <c r="F6" s="6"/>
      <c r="G6" s="6"/>
      <c r="H6" s="6"/>
      <c r="I6" s="6"/>
      <c r="J6" s="23"/>
      <c r="K6" s="24"/>
      <c r="L6" s="25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01" t="s">
        <v>211</v>
      </c>
      <c r="B7" s="902"/>
      <c r="C7" s="897" t="s">
        <v>212</v>
      </c>
      <c r="D7" s="894"/>
      <c r="E7" s="894"/>
      <c r="F7" s="894"/>
      <c r="G7" s="894"/>
      <c r="H7" s="894"/>
      <c r="I7" s="894"/>
      <c r="J7" s="894"/>
      <c r="K7" s="896"/>
      <c r="L7" s="893" t="s">
        <v>213</v>
      </c>
      <c r="M7" s="894"/>
      <c r="N7" s="894"/>
      <c r="O7" s="894"/>
      <c r="P7" s="894"/>
      <c r="Q7" s="894"/>
      <c r="R7" s="894"/>
      <c r="S7" s="894"/>
      <c r="T7" s="896"/>
      <c r="U7" s="893" t="s">
        <v>6</v>
      </c>
      <c r="V7" s="894"/>
      <c r="W7" s="894"/>
      <c r="X7" s="894"/>
      <c r="Y7" s="894"/>
      <c r="Z7" s="894"/>
      <c r="AA7" s="894"/>
      <c r="AB7" s="894"/>
      <c r="AC7" s="894"/>
      <c r="AD7" s="895"/>
    </row>
    <row r="8" spans="1:30" s="39" customFormat="1" ht="19.5" customHeight="1">
      <c r="A8" s="899" t="s">
        <v>7</v>
      </c>
      <c r="B8" s="900"/>
      <c r="C8" s="29" t="s">
        <v>8</v>
      </c>
      <c r="D8" s="30"/>
      <c r="E8" s="31" t="s">
        <v>9</v>
      </c>
      <c r="F8" s="32" t="s">
        <v>10</v>
      </c>
      <c r="G8" s="33" t="s">
        <v>11</v>
      </c>
      <c r="H8" s="34"/>
      <c r="I8" s="35" t="s">
        <v>12</v>
      </c>
      <c r="J8" s="36" t="s">
        <v>13</v>
      </c>
      <c r="K8" s="37" t="s">
        <v>14</v>
      </c>
      <c r="L8" s="29" t="s">
        <v>8</v>
      </c>
      <c r="M8" s="30"/>
      <c r="N8" s="31" t="s">
        <v>9</v>
      </c>
      <c r="O8" s="32" t="s">
        <v>10</v>
      </c>
      <c r="P8" s="33" t="s">
        <v>11</v>
      </c>
      <c r="Q8" s="34"/>
      <c r="R8" s="35" t="s">
        <v>12</v>
      </c>
      <c r="S8" s="36" t="s">
        <v>13</v>
      </c>
      <c r="T8" s="37" t="s">
        <v>14</v>
      </c>
      <c r="U8" s="29" t="s">
        <v>8</v>
      </c>
      <c r="V8" s="30"/>
      <c r="W8" s="31" t="s">
        <v>9</v>
      </c>
      <c r="X8" s="32" t="s">
        <v>10</v>
      </c>
      <c r="Y8" s="34" t="s">
        <v>15</v>
      </c>
      <c r="Z8" s="33" t="s">
        <v>11</v>
      </c>
      <c r="AA8" s="34"/>
      <c r="AB8" s="35" t="s">
        <v>12</v>
      </c>
      <c r="AC8" s="36" t="s">
        <v>13</v>
      </c>
      <c r="AD8" s="38" t="s">
        <v>14</v>
      </c>
    </row>
    <row r="9" spans="1:30" s="39" customFormat="1" ht="13.5" customHeight="1">
      <c r="A9" s="40"/>
      <c r="B9" s="41" t="s">
        <v>16</v>
      </c>
      <c r="C9" s="42">
        <v>0</v>
      </c>
      <c r="D9" s="43" t="s">
        <v>17</v>
      </c>
      <c r="E9" s="44" t="s">
        <v>18</v>
      </c>
      <c r="F9" s="45" t="s">
        <v>18</v>
      </c>
      <c r="G9" s="44" t="s">
        <v>18</v>
      </c>
      <c r="H9" s="46" t="s">
        <v>17</v>
      </c>
      <c r="I9" s="47" t="s">
        <v>18</v>
      </c>
      <c r="J9" s="48" t="s">
        <v>18</v>
      </c>
      <c r="K9" s="49" t="s">
        <v>18</v>
      </c>
      <c r="L9" s="42">
        <v>0</v>
      </c>
      <c r="M9" s="43" t="s">
        <v>17</v>
      </c>
      <c r="N9" s="44" t="s">
        <v>18</v>
      </c>
      <c r="O9" s="45" t="s">
        <v>18</v>
      </c>
      <c r="P9" s="44" t="s">
        <v>18</v>
      </c>
      <c r="Q9" s="46" t="s">
        <v>17</v>
      </c>
      <c r="R9" s="47" t="s">
        <v>18</v>
      </c>
      <c r="S9" s="48" t="s">
        <v>18</v>
      </c>
      <c r="T9" s="49" t="s">
        <v>18</v>
      </c>
      <c r="U9" s="42">
        <v>0</v>
      </c>
      <c r="V9" s="43" t="s">
        <v>17</v>
      </c>
      <c r="W9" s="44" t="s">
        <v>18</v>
      </c>
      <c r="X9" s="45" t="s">
        <v>18</v>
      </c>
      <c r="Y9" s="43" t="s">
        <v>18</v>
      </c>
      <c r="Z9" s="44" t="s">
        <v>18</v>
      </c>
      <c r="AA9" s="46" t="s">
        <v>17</v>
      </c>
      <c r="AB9" s="47" t="s">
        <v>18</v>
      </c>
      <c r="AC9" s="48" t="s">
        <v>18</v>
      </c>
      <c r="AD9" s="48" t="s">
        <v>18</v>
      </c>
    </row>
    <row r="10" spans="1:30" s="62" customFormat="1" ht="9.75" customHeight="1" thickBot="1">
      <c r="A10" s="50"/>
      <c r="B10" s="51" t="s">
        <v>19</v>
      </c>
      <c r="C10" s="52">
        <v>1</v>
      </c>
      <c r="D10" s="51">
        <v>2</v>
      </c>
      <c r="E10" s="52">
        <v>3</v>
      </c>
      <c r="F10" s="53">
        <v>4</v>
      </c>
      <c r="G10" s="54">
        <v>5</v>
      </c>
      <c r="H10" s="55">
        <v>6</v>
      </c>
      <c r="I10" s="56">
        <v>7</v>
      </c>
      <c r="J10" s="57">
        <v>8</v>
      </c>
      <c r="K10" s="58">
        <v>9</v>
      </c>
      <c r="L10" s="59">
        <v>10</v>
      </c>
      <c r="M10" s="51">
        <v>11</v>
      </c>
      <c r="N10" s="52">
        <v>12</v>
      </c>
      <c r="O10" s="53">
        <v>13</v>
      </c>
      <c r="P10" s="54">
        <v>14</v>
      </c>
      <c r="Q10" s="55">
        <v>15</v>
      </c>
      <c r="R10" s="56">
        <v>16</v>
      </c>
      <c r="S10" s="57">
        <v>17</v>
      </c>
      <c r="T10" s="58">
        <v>18</v>
      </c>
      <c r="U10" s="60">
        <v>19</v>
      </c>
      <c r="V10" s="51">
        <v>20</v>
      </c>
      <c r="W10" s="52">
        <v>21</v>
      </c>
      <c r="X10" s="53">
        <v>22</v>
      </c>
      <c r="Y10" s="51">
        <v>23</v>
      </c>
      <c r="Z10" s="54">
        <v>24</v>
      </c>
      <c r="AA10" s="55">
        <v>25</v>
      </c>
      <c r="AB10" s="56">
        <v>26</v>
      </c>
      <c r="AC10" s="57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8"/>
      <c r="H11" s="66"/>
      <c r="I11" s="69"/>
      <c r="J11" s="69"/>
      <c r="K11" s="70"/>
      <c r="L11" s="71"/>
      <c r="M11" s="66"/>
      <c r="N11" s="65"/>
      <c r="O11" s="67"/>
      <c r="P11" s="68"/>
      <c r="Q11" s="66"/>
      <c r="R11" s="69"/>
      <c r="S11" s="69"/>
      <c r="T11" s="70"/>
      <c r="U11" s="71"/>
      <c r="V11" s="66"/>
      <c r="W11" s="65"/>
      <c r="X11" s="67"/>
      <c r="Y11" s="72"/>
      <c r="Z11" s="68"/>
      <c r="AA11" s="66"/>
      <c r="AB11" s="69"/>
      <c r="AC11" s="69"/>
      <c r="AD11" s="73"/>
    </row>
    <row r="12" spans="1:30" s="84" customFormat="1" ht="15" customHeight="1">
      <c r="A12" s="74" t="s">
        <v>20</v>
      </c>
      <c r="B12" s="75"/>
      <c r="C12" s="76"/>
      <c r="D12" s="77"/>
      <c r="E12" s="76"/>
      <c r="F12" s="78"/>
      <c r="G12" s="76"/>
      <c r="H12" s="79"/>
      <c r="I12" s="80"/>
      <c r="J12" s="80"/>
      <c r="K12" s="81"/>
      <c r="L12" s="82"/>
      <c r="M12" s="79"/>
      <c r="N12" s="76"/>
      <c r="O12" s="78"/>
      <c r="P12" s="76"/>
      <c r="Q12" s="79"/>
      <c r="R12" s="80"/>
      <c r="S12" s="80"/>
      <c r="T12" s="81"/>
      <c r="U12" s="82"/>
      <c r="V12" s="79"/>
      <c r="W12" s="76"/>
      <c r="X12" s="78"/>
      <c r="Y12" s="83"/>
      <c r="Z12" s="76"/>
      <c r="AA12" s="79"/>
      <c r="AB12" s="80"/>
      <c r="AC12" s="80"/>
      <c r="AD12" s="80"/>
    </row>
    <row r="13" spans="1:30" s="84" customFormat="1" ht="15" customHeight="1">
      <c r="A13" s="891" t="s">
        <v>21</v>
      </c>
      <c r="B13" s="892"/>
      <c r="C13" s="86">
        <v>25765654</v>
      </c>
      <c r="D13" s="87">
        <v>47.7</v>
      </c>
      <c r="E13" s="86">
        <v>297</v>
      </c>
      <c r="F13" s="88">
        <v>79</v>
      </c>
      <c r="G13" s="86">
        <v>376</v>
      </c>
      <c r="H13" s="87">
        <v>66.1</v>
      </c>
      <c r="I13" s="89">
        <v>106</v>
      </c>
      <c r="J13" s="89">
        <v>76</v>
      </c>
      <c r="K13" s="90">
        <v>12</v>
      </c>
      <c r="L13" s="91">
        <v>7321286</v>
      </c>
      <c r="M13" s="92">
        <v>36.3</v>
      </c>
      <c r="N13" s="93">
        <v>1326</v>
      </c>
      <c r="O13" s="94">
        <v>68</v>
      </c>
      <c r="P13" s="93">
        <v>1394</v>
      </c>
      <c r="Q13" s="92">
        <v>47.8</v>
      </c>
      <c r="R13" s="95">
        <v>0</v>
      </c>
      <c r="S13" s="95">
        <v>72</v>
      </c>
      <c r="T13" s="96">
        <v>50</v>
      </c>
      <c r="U13" s="97">
        <v>33086940</v>
      </c>
      <c r="V13" s="92">
        <v>44.6</v>
      </c>
      <c r="W13" s="93">
        <v>1623</v>
      </c>
      <c r="X13" s="98">
        <v>147</v>
      </c>
      <c r="Y13" s="95">
        <v>0</v>
      </c>
      <c r="Z13" s="93">
        <v>1770</v>
      </c>
      <c r="AA13" s="92">
        <v>50.8</v>
      </c>
      <c r="AB13" s="95">
        <v>106</v>
      </c>
      <c r="AC13" s="95">
        <v>148</v>
      </c>
      <c r="AD13" s="95">
        <v>62</v>
      </c>
    </row>
    <row r="14" spans="1:30" s="84" customFormat="1" ht="15" customHeight="1">
      <c r="A14" s="891" t="s">
        <v>22</v>
      </c>
      <c r="B14" s="898"/>
      <c r="C14" s="86">
        <v>2354474</v>
      </c>
      <c r="D14" s="87">
        <v>4.4</v>
      </c>
      <c r="E14" s="86">
        <v>56</v>
      </c>
      <c r="F14" s="88">
        <v>4</v>
      </c>
      <c r="G14" s="86">
        <v>60</v>
      </c>
      <c r="H14" s="87">
        <v>10.5</v>
      </c>
      <c r="I14" s="89">
        <v>71</v>
      </c>
      <c r="J14" s="89">
        <v>14</v>
      </c>
      <c r="K14" s="90">
        <v>2</v>
      </c>
      <c r="L14" s="91">
        <v>10493901</v>
      </c>
      <c r="M14" s="92">
        <v>52</v>
      </c>
      <c r="N14" s="93">
        <v>1213</v>
      </c>
      <c r="O14" s="94">
        <v>31</v>
      </c>
      <c r="P14" s="93">
        <v>1244</v>
      </c>
      <c r="Q14" s="92">
        <v>42.7</v>
      </c>
      <c r="R14" s="95">
        <v>0</v>
      </c>
      <c r="S14" s="95">
        <v>75</v>
      </c>
      <c r="T14" s="96">
        <v>16</v>
      </c>
      <c r="U14" s="97">
        <v>12848375</v>
      </c>
      <c r="V14" s="92">
        <v>17.3</v>
      </c>
      <c r="W14" s="93">
        <v>1269</v>
      </c>
      <c r="X14" s="98">
        <v>35</v>
      </c>
      <c r="Y14" s="95">
        <v>0</v>
      </c>
      <c r="Z14" s="93">
        <v>1304</v>
      </c>
      <c r="AA14" s="92">
        <v>37.4</v>
      </c>
      <c r="AB14" s="95">
        <v>71</v>
      </c>
      <c r="AC14" s="95">
        <v>89</v>
      </c>
      <c r="AD14" s="95">
        <v>18</v>
      </c>
    </row>
    <row r="15" spans="1:30" s="114" customFormat="1" ht="15" customHeight="1">
      <c r="A15" s="99"/>
      <c r="B15" s="100" t="s">
        <v>23</v>
      </c>
      <c r="C15" s="101">
        <v>28120128</v>
      </c>
      <c r="D15" s="102">
        <v>52.1</v>
      </c>
      <c r="E15" s="101">
        <v>353</v>
      </c>
      <c r="F15" s="103">
        <v>83</v>
      </c>
      <c r="G15" s="101">
        <v>436</v>
      </c>
      <c r="H15" s="102">
        <v>76.6</v>
      </c>
      <c r="I15" s="104">
        <v>177</v>
      </c>
      <c r="J15" s="104">
        <v>90</v>
      </c>
      <c r="K15" s="105">
        <v>14</v>
      </c>
      <c r="L15" s="106">
        <f aca="true" t="shared" si="0" ref="L15:T15">SUM(L13:L14)</f>
        <v>17815187</v>
      </c>
      <c r="M15" s="107">
        <f t="shared" si="0"/>
        <v>88.3</v>
      </c>
      <c r="N15" s="108">
        <f t="shared" si="0"/>
        <v>2539</v>
      </c>
      <c r="O15" s="109">
        <f t="shared" si="0"/>
        <v>99</v>
      </c>
      <c r="P15" s="108">
        <f t="shared" si="0"/>
        <v>2638</v>
      </c>
      <c r="Q15" s="107">
        <f t="shared" si="0"/>
        <v>90.5</v>
      </c>
      <c r="R15" s="110">
        <f t="shared" si="0"/>
        <v>0</v>
      </c>
      <c r="S15" s="110">
        <f t="shared" si="0"/>
        <v>147</v>
      </c>
      <c r="T15" s="111">
        <f t="shared" si="0"/>
        <v>66</v>
      </c>
      <c r="U15" s="112">
        <v>45935315</v>
      </c>
      <c r="V15" s="107">
        <v>61.9</v>
      </c>
      <c r="W15" s="108">
        <v>2892</v>
      </c>
      <c r="X15" s="113">
        <v>182</v>
      </c>
      <c r="Y15" s="110">
        <v>0</v>
      </c>
      <c r="Z15" s="108">
        <v>3074</v>
      </c>
      <c r="AA15" s="107">
        <v>88.2</v>
      </c>
      <c r="AB15" s="110">
        <v>177</v>
      </c>
      <c r="AC15" s="110">
        <v>237</v>
      </c>
      <c r="AD15" s="110">
        <v>80</v>
      </c>
    </row>
    <row r="16" spans="1:30" s="84" customFormat="1" ht="9.75" customHeight="1">
      <c r="A16" s="115"/>
      <c r="B16" s="116"/>
      <c r="C16" s="86"/>
      <c r="D16" s="87"/>
      <c r="E16" s="86"/>
      <c r="F16" s="88"/>
      <c r="G16" s="86"/>
      <c r="H16" s="87"/>
      <c r="I16" s="89"/>
      <c r="J16" s="89"/>
      <c r="K16" s="90"/>
      <c r="L16" s="91"/>
      <c r="M16" s="92"/>
      <c r="N16" s="93"/>
      <c r="O16" s="117"/>
      <c r="P16" s="93"/>
      <c r="Q16" s="92"/>
      <c r="R16" s="95"/>
      <c r="S16" s="95"/>
      <c r="T16" s="96"/>
      <c r="U16" s="91"/>
      <c r="V16" s="92"/>
      <c r="W16" s="118"/>
      <c r="X16" s="119"/>
      <c r="Y16" s="120"/>
      <c r="Z16" s="118"/>
      <c r="AA16" s="121"/>
      <c r="AB16" s="122"/>
      <c r="AC16" s="122"/>
      <c r="AD16" s="122"/>
    </row>
    <row r="17" spans="1:30" s="84" customFormat="1" ht="15" customHeight="1">
      <c r="A17" s="74" t="s">
        <v>24</v>
      </c>
      <c r="B17" s="75"/>
      <c r="C17" s="123"/>
      <c r="D17" s="124"/>
      <c r="E17" s="123"/>
      <c r="F17" s="125"/>
      <c r="G17" s="123"/>
      <c r="H17" s="124"/>
      <c r="I17" s="126"/>
      <c r="J17" s="126"/>
      <c r="K17" s="127"/>
      <c r="L17" s="128"/>
      <c r="M17" s="79"/>
      <c r="N17" s="76"/>
      <c r="O17" s="78"/>
      <c r="P17" s="76"/>
      <c r="Q17" s="79"/>
      <c r="R17" s="80"/>
      <c r="S17" s="80"/>
      <c r="T17" s="81"/>
      <c r="U17" s="128"/>
      <c r="V17" s="79"/>
      <c r="W17" s="129"/>
      <c r="X17" s="130"/>
      <c r="Y17" s="131"/>
      <c r="Z17" s="129"/>
      <c r="AA17" s="132"/>
      <c r="AB17" s="133"/>
      <c r="AC17" s="133"/>
      <c r="AD17" s="133"/>
    </row>
    <row r="18" spans="1:30" s="84" customFormat="1" ht="9.75" customHeight="1">
      <c r="A18" s="115"/>
      <c r="B18" s="116"/>
      <c r="C18" s="86"/>
      <c r="D18" s="87"/>
      <c r="E18" s="86"/>
      <c r="F18" s="88"/>
      <c r="G18" s="86"/>
      <c r="H18" s="87"/>
      <c r="I18" s="89"/>
      <c r="J18" s="89"/>
      <c r="K18" s="90"/>
      <c r="L18" s="91"/>
      <c r="M18" s="92"/>
      <c r="N18" s="93"/>
      <c r="O18" s="117"/>
      <c r="P18" s="93"/>
      <c r="Q18" s="92"/>
      <c r="R18" s="95"/>
      <c r="S18" s="95"/>
      <c r="T18" s="96"/>
      <c r="U18" s="91"/>
      <c r="V18" s="92"/>
      <c r="W18" s="118"/>
      <c r="X18" s="119"/>
      <c r="Y18" s="120"/>
      <c r="Z18" s="118"/>
      <c r="AA18" s="121"/>
      <c r="AB18" s="122"/>
      <c r="AC18" s="122"/>
      <c r="AD18" s="122"/>
    </row>
    <row r="19" spans="1:30" s="135" customFormat="1" ht="15" customHeight="1">
      <c r="A19" s="907" t="s">
        <v>44</v>
      </c>
      <c r="B19" s="908"/>
      <c r="C19" s="101">
        <v>25746615</v>
      </c>
      <c r="D19" s="102">
        <v>47.6</v>
      </c>
      <c r="E19" s="101">
        <v>89</v>
      </c>
      <c r="F19" s="103">
        <v>34</v>
      </c>
      <c r="G19" s="101">
        <v>123</v>
      </c>
      <c r="H19" s="102">
        <v>21.6</v>
      </c>
      <c r="I19" s="104">
        <v>14</v>
      </c>
      <c r="J19" s="104">
        <v>32</v>
      </c>
      <c r="K19" s="105">
        <v>14</v>
      </c>
      <c r="L19" s="106">
        <v>1427075</v>
      </c>
      <c r="M19" s="107">
        <v>7.1</v>
      </c>
      <c r="N19" s="108">
        <v>76</v>
      </c>
      <c r="O19" s="109">
        <v>13</v>
      </c>
      <c r="P19" s="108">
        <v>89</v>
      </c>
      <c r="Q19" s="107">
        <v>3.1</v>
      </c>
      <c r="R19" s="110">
        <v>0</v>
      </c>
      <c r="S19" s="110">
        <v>2</v>
      </c>
      <c r="T19" s="111">
        <v>1</v>
      </c>
      <c r="U19" s="106">
        <v>27173690</v>
      </c>
      <c r="V19" s="102">
        <v>36.7</v>
      </c>
      <c r="W19" s="101">
        <v>165</v>
      </c>
      <c r="X19" s="103">
        <v>47</v>
      </c>
      <c r="Y19" s="134">
        <v>0</v>
      </c>
      <c r="Z19" s="101">
        <v>212</v>
      </c>
      <c r="AA19" s="102">
        <v>6.1</v>
      </c>
      <c r="AB19" s="104">
        <v>14</v>
      </c>
      <c r="AC19" s="104">
        <v>34</v>
      </c>
      <c r="AD19" s="104">
        <v>15</v>
      </c>
    </row>
    <row r="20" spans="1:30" s="84" customFormat="1" ht="9.75" customHeight="1" thickBot="1">
      <c r="A20" s="136"/>
      <c r="B20" s="137"/>
      <c r="C20" s="138"/>
      <c r="D20" s="139"/>
      <c r="E20" s="138"/>
      <c r="F20" s="140"/>
      <c r="G20" s="138"/>
      <c r="H20" s="139"/>
      <c r="I20" s="141"/>
      <c r="J20" s="141"/>
      <c r="K20" s="142"/>
      <c r="L20" s="143"/>
      <c r="M20" s="144"/>
      <c r="N20" s="145"/>
      <c r="O20" s="146"/>
      <c r="P20" s="145"/>
      <c r="Q20" s="144"/>
      <c r="R20" s="147"/>
      <c r="S20" s="147"/>
      <c r="T20" s="148"/>
      <c r="U20" s="143"/>
      <c r="V20" s="139"/>
      <c r="W20" s="138"/>
      <c r="X20" s="140"/>
      <c r="Y20" s="149"/>
      <c r="Z20" s="138"/>
      <c r="AA20" s="139"/>
      <c r="AB20" s="141"/>
      <c r="AC20" s="141"/>
      <c r="AD20" s="141"/>
    </row>
    <row r="21" spans="1:30" s="84" customFormat="1" ht="15" customHeight="1" thickBot="1">
      <c r="A21" s="150"/>
      <c r="B21" s="151" t="s">
        <v>26</v>
      </c>
      <c r="C21" s="152">
        <v>53866743</v>
      </c>
      <c r="D21" s="153">
        <v>99.7</v>
      </c>
      <c r="E21" s="154">
        <v>442</v>
      </c>
      <c r="F21" s="155">
        <v>117</v>
      </c>
      <c r="G21" s="156">
        <v>559</v>
      </c>
      <c r="H21" s="157">
        <v>98.2</v>
      </c>
      <c r="I21" s="158">
        <v>191</v>
      </c>
      <c r="J21" s="158">
        <v>122</v>
      </c>
      <c r="K21" s="159">
        <v>28</v>
      </c>
      <c r="L21" s="160">
        <v>19242262</v>
      </c>
      <c r="M21" s="161">
        <v>95.4</v>
      </c>
      <c r="N21" s="152">
        <v>2615</v>
      </c>
      <c r="O21" s="162">
        <v>112</v>
      </c>
      <c r="P21" s="152">
        <v>2727</v>
      </c>
      <c r="Q21" s="163">
        <v>93.6</v>
      </c>
      <c r="R21" s="164">
        <v>0</v>
      </c>
      <c r="S21" s="164">
        <v>149</v>
      </c>
      <c r="T21" s="165">
        <v>67</v>
      </c>
      <c r="U21" s="160">
        <v>73109005</v>
      </c>
      <c r="V21" s="157">
        <v>98.6</v>
      </c>
      <c r="W21" s="156">
        <v>3057</v>
      </c>
      <c r="X21" s="166">
        <v>229</v>
      </c>
      <c r="Y21" s="167">
        <v>0</v>
      </c>
      <c r="Z21" s="156">
        <v>3286</v>
      </c>
      <c r="AA21" s="157">
        <v>94.3</v>
      </c>
      <c r="AB21" s="158">
        <v>191</v>
      </c>
      <c r="AC21" s="158">
        <v>271</v>
      </c>
      <c r="AD21" s="158">
        <v>95</v>
      </c>
    </row>
    <row r="22" spans="1:30" s="84" customFormat="1" ht="15" customHeight="1">
      <c r="A22" s="168"/>
      <c r="B22" s="169"/>
      <c r="C22" s="170"/>
      <c r="D22" s="171"/>
      <c r="E22" s="170"/>
      <c r="F22" s="172"/>
      <c r="G22" s="170"/>
      <c r="H22" s="171"/>
      <c r="I22" s="173"/>
      <c r="J22" s="173"/>
      <c r="K22" s="174"/>
      <c r="L22" s="175"/>
      <c r="M22" s="176"/>
      <c r="N22" s="177"/>
      <c r="O22" s="178"/>
      <c r="P22" s="177"/>
      <c r="Q22" s="176"/>
      <c r="R22" s="179"/>
      <c r="S22" s="179"/>
      <c r="T22" s="180"/>
      <c r="U22" s="175"/>
      <c r="V22" s="176"/>
      <c r="W22" s="181"/>
      <c r="X22" s="182"/>
      <c r="Y22" s="183"/>
      <c r="Z22" s="181"/>
      <c r="AA22" s="184"/>
      <c r="AB22" s="185"/>
      <c r="AC22" s="185"/>
      <c r="AD22" s="185"/>
    </row>
    <row r="23" spans="1:30" s="84" customFormat="1" ht="15" customHeight="1">
      <c r="A23" s="74" t="s">
        <v>27</v>
      </c>
      <c r="B23" s="75"/>
      <c r="C23" s="123"/>
      <c r="D23" s="124"/>
      <c r="E23" s="123"/>
      <c r="F23" s="125"/>
      <c r="G23" s="123"/>
      <c r="H23" s="124"/>
      <c r="I23" s="126"/>
      <c r="J23" s="126"/>
      <c r="K23" s="127"/>
      <c r="L23" s="128"/>
      <c r="M23" s="79"/>
      <c r="N23" s="76"/>
      <c r="O23" s="78"/>
      <c r="P23" s="76"/>
      <c r="Q23" s="79"/>
      <c r="R23" s="80"/>
      <c r="S23" s="80"/>
      <c r="T23" s="81"/>
      <c r="U23" s="128"/>
      <c r="V23" s="79"/>
      <c r="W23" s="129"/>
      <c r="X23" s="130"/>
      <c r="Y23" s="131"/>
      <c r="Z23" s="129"/>
      <c r="AA23" s="132"/>
      <c r="AB23" s="133"/>
      <c r="AC23" s="133"/>
      <c r="AD23" s="133"/>
    </row>
    <row r="24" spans="1:30" s="84" customFormat="1" ht="9.75" customHeight="1">
      <c r="A24" s="115"/>
      <c r="B24" s="116"/>
      <c r="C24" s="86"/>
      <c r="D24" s="87"/>
      <c r="E24" s="86"/>
      <c r="F24" s="88"/>
      <c r="G24" s="86"/>
      <c r="H24" s="87"/>
      <c r="I24" s="89"/>
      <c r="J24" s="89"/>
      <c r="K24" s="90"/>
      <c r="L24" s="91"/>
      <c r="M24" s="92"/>
      <c r="N24" s="93"/>
      <c r="O24" s="117"/>
      <c r="P24" s="93"/>
      <c r="Q24" s="92"/>
      <c r="R24" s="95"/>
      <c r="S24" s="95"/>
      <c r="T24" s="96"/>
      <c r="U24" s="91"/>
      <c r="V24" s="92"/>
      <c r="W24" s="118"/>
      <c r="X24" s="119"/>
      <c r="Y24" s="120"/>
      <c r="Z24" s="118"/>
      <c r="AA24" s="121"/>
      <c r="AB24" s="122"/>
      <c r="AC24" s="122"/>
      <c r="AD24" s="122"/>
    </row>
    <row r="25" spans="1:30" s="200" customFormat="1" ht="15" customHeight="1">
      <c r="A25" s="889" t="s">
        <v>27</v>
      </c>
      <c r="B25" s="890"/>
      <c r="C25" s="188">
        <v>147361</v>
      </c>
      <c r="D25" s="189">
        <v>0.3</v>
      </c>
      <c r="E25" s="188">
        <v>10</v>
      </c>
      <c r="F25" s="190">
        <v>0</v>
      </c>
      <c r="G25" s="188">
        <v>10</v>
      </c>
      <c r="H25" s="189">
        <v>1.8</v>
      </c>
      <c r="I25" s="191">
        <v>1</v>
      </c>
      <c r="J25" s="191">
        <v>5</v>
      </c>
      <c r="K25" s="192">
        <v>3</v>
      </c>
      <c r="L25" s="193">
        <v>918978</v>
      </c>
      <c r="M25" s="194">
        <v>4.6</v>
      </c>
      <c r="N25" s="195">
        <v>182</v>
      </c>
      <c r="O25" s="196">
        <v>5</v>
      </c>
      <c r="P25" s="195">
        <v>187</v>
      </c>
      <c r="Q25" s="194">
        <v>6.4</v>
      </c>
      <c r="R25" s="197">
        <v>0</v>
      </c>
      <c r="S25" s="197">
        <v>3</v>
      </c>
      <c r="T25" s="198">
        <v>19</v>
      </c>
      <c r="U25" s="193">
        <v>1066339</v>
      </c>
      <c r="V25" s="189">
        <v>1.4</v>
      </c>
      <c r="W25" s="188">
        <v>192</v>
      </c>
      <c r="X25" s="190">
        <v>5</v>
      </c>
      <c r="Y25" s="199">
        <v>0</v>
      </c>
      <c r="Z25" s="188">
        <v>197</v>
      </c>
      <c r="AA25" s="189">
        <v>5.7</v>
      </c>
      <c r="AB25" s="191">
        <v>1</v>
      </c>
      <c r="AC25" s="191">
        <v>8</v>
      </c>
      <c r="AD25" s="191">
        <v>22</v>
      </c>
    </row>
    <row r="26" spans="1:30" s="84" customFormat="1" ht="9.75" customHeight="1" thickBot="1">
      <c r="A26" s="136"/>
      <c r="B26" s="201"/>
      <c r="C26" s="86"/>
      <c r="D26" s="87"/>
      <c r="E26" s="86"/>
      <c r="F26" s="88"/>
      <c r="G26" s="86"/>
      <c r="H26" s="87"/>
      <c r="I26" s="89"/>
      <c r="J26" s="89"/>
      <c r="K26" s="90"/>
      <c r="L26" s="91"/>
      <c r="M26" s="92"/>
      <c r="N26" s="93"/>
      <c r="O26" s="146"/>
      <c r="P26" s="93"/>
      <c r="Q26" s="92"/>
      <c r="R26" s="95"/>
      <c r="S26" s="95"/>
      <c r="T26" s="96"/>
      <c r="U26" s="91"/>
      <c r="V26" s="92"/>
      <c r="W26" s="118"/>
      <c r="X26" s="119"/>
      <c r="Y26" s="120"/>
      <c r="Z26" s="118"/>
      <c r="AA26" s="121"/>
      <c r="AB26" s="122"/>
      <c r="AC26" s="122"/>
      <c r="AD26" s="122"/>
    </row>
    <row r="27" spans="1:30" s="84" customFormat="1" ht="15" customHeight="1" thickBot="1">
      <c r="A27" s="903" t="s">
        <v>225</v>
      </c>
      <c r="B27" s="904"/>
      <c r="C27" s="162">
        <v>54014104</v>
      </c>
      <c r="D27" s="153">
        <v>100</v>
      </c>
      <c r="E27" s="154">
        <v>452</v>
      </c>
      <c r="F27" s="162">
        <v>117</v>
      </c>
      <c r="G27" s="156">
        <v>569</v>
      </c>
      <c r="H27" s="157">
        <v>100</v>
      </c>
      <c r="I27" s="158">
        <v>192</v>
      </c>
      <c r="J27" s="158">
        <v>127</v>
      </c>
      <c r="K27" s="159">
        <v>31</v>
      </c>
      <c r="L27" s="160">
        <f aca="true" t="shared" si="1" ref="L27:T27">SUM(L21+L25)</f>
        <v>20161240</v>
      </c>
      <c r="M27" s="161">
        <f t="shared" si="1"/>
        <v>100</v>
      </c>
      <c r="N27" s="152">
        <f t="shared" si="1"/>
        <v>2797</v>
      </c>
      <c r="O27" s="203">
        <f t="shared" si="1"/>
        <v>117</v>
      </c>
      <c r="P27" s="152">
        <f t="shared" si="1"/>
        <v>2914</v>
      </c>
      <c r="Q27" s="161">
        <f t="shared" si="1"/>
        <v>100</v>
      </c>
      <c r="R27" s="164">
        <f t="shared" si="1"/>
        <v>0</v>
      </c>
      <c r="S27" s="164">
        <f t="shared" si="1"/>
        <v>152</v>
      </c>
      <c r="T27" s="165">
        <f t="shared" si="1"/>
        <v>86</v>
      </c>
      <c r="U27" s="160">
        <v>74175344</v>
      </c>
      <c r="V27" s="157">
        <v>100</v>
      </c>
      <c r="W27" s="156">
        <v>3249</v>
      </c>
      <c r="X27" s="166">
        <v>234</v>
      </c>
      <c r="Y27" s="167">
        <v>0</v>
      </c>
      <c r="Z27" s="156">
        <v>3483</v>
      </c>
      <c r="AA27" s="157">
        <v>100</v>
      </c>
      <c r="AB27" s="158">
        <v>192</v>
      </c>
      <c r="AC27" s="158">
        <v>279</v>
      </c>
      <c r="AD27" s="158">
        <v>117</v>
      </c>
    </row>
    <row r="28" spans="1:9" s="206" customFormat="1" ht="13.5">
      <c r="A28" s="204" t="s">
        <v>28</v>
      </c>
      <c r="B28" s="205"/>
      <c r="C28" s="205"/>
      <c r="D28" s="205"/>
      <c r="E28" s="205"/>
      <c r="F28" s="205"/>
      <c r="G28" s="205"/>
      <c r="H28" s="205"/>
      <c r="I28" s="205"/>
    </row>
    <row r="29" spans="1:14" s="206" customFormat="1" ht="13.5">
      <c r="A29" s="207" t="s">
        <v>29</v>
      </c>
      <c r="M29" s="205"/>
      <c r="N29" s="205"/>
    </row>
    <row r="30" s="206" customFormat="1" ht="13.5">
      <c r="A30" s="207" t="s">
        <v>30</v>
      </c>
    </row>
    <row r="31" s="206" customFormat="1" ht="13.5">
      <c r="A31" s="207" t="s">
        <v>214</v>
      </c>
    </row>
    <row r="32" s="206" customFormat="1" ht="13.5">
      <c r="A32" s="207" t="s">
        <v>31</v>
      </c>
    </row>
    <row r="33" s="206" customFormat="1" ht="13.5">
      <c r="A33" s="207" t="s">
        <v>32</v>
      </c>
    </row>
    <row r="34" s="206" customFormat="1" ht="13.5">
      <c r="A34" s="207" t="s">
        <v>33</v>
      </c>
    </row>
    <row r="35" s="206" customFormat="1" ht="13.5">
      <c r="A35" s="207" t="s">
        <v>116</v>
      </c>
    </row>
    <row r="36" s="206" customFormat="1" ht="13.5">
      <c r="A36" s="207" t="s">
        <v>20</v>
      </c>
    </row>
    <row r="37" s="206" customFormat="1" ht="13.5">
      <c r="A37" s="207" t="s">
        <v>24</v>
      </c>
    </row>
    <row r="38" s="206" customFormat="1" ht="13.5">
      <c r="A38" s="207" t="s">
        <v>34</v>
      </c>
    </row>
    <row r="39" spans="1:21" s="206" customFormat="1" ht="12.75">
      <c r="A39" s="208"/>
      <c r="B39" s="208"/>
      <c r="C39" s="208"/>
      <c r="L39" s="208"/>
      <c r="U39" s="208"/>
    </row>
    <row r="40" spans="1:3" s="84" customFormat="1" ht="13.5" customHeight="1">
      <c r="A40" s="209"/>
      <c r="B40" s="209"/>
      <c r="C40" s="210"/>
    </row>
    <row r="41" spans="1:21" s="84" customFormat="1" ht="13.5">
      <c r="A41" s="209"/>
      <c r="B41" s="209"/>
      <c r="C41" s="210"/>
      <c r="L41" s="210"/>
      <c r="U41" s="210"/>
    </row>
    <row r="42" spans="1:21" s="84" customFormat="1" ht="13.5">
      <c r="A42" s="209"/>
      <c r="B42" s="209"/>
      <c r="C42" s="210"/>
      <c r="L42" s="210"/>
      <c r="U42" s="210"/>
    </row>
    <row r="43" spans="1:21" s="84" customFormat="1" ht="13.5">
      <c r="A43" s="209"/>
      <c r="B43" s="209"/>
      <c r="C43" s="210"/>
      <c r="L43" s="210"/>
      <c r="U43" s="210"/>
    </row>
    <row r="44" spans="1:21" s="84" customFormat="1" ht="13.5">
      <c r="A44" s="209"/>
      <c r="B44" s="209"/>
      <c r="C44" s="210"/>
      <c r="L44" s="210"/>
      <c r="U44" s="210"/>
    </row>
    <row r="45" spans="1:21" s="84" customFormat="1" ht="13.5">
      <c r="A45" s="209"/>
      <c r="B45" s="209"/>
      <c r="C45" s="210"/>
      <c r="L45" s="210"/>
      <c r="U45" s="210"/>
    </row>
    <row r="46" spans="1:21" s="84" customFormat="1" ht="13.5">
      <c r="A46" s="209"/>
      <c r="B46" s="211"/>
      <c r="C46" s="210"/>
      <c r="L46" s="210"/>
      <c r="U46" s="210"/>
    </row>
    <row r="47" spans="1:21" s="84" customFormat="1" ht="13.5">
      <c r="A47" s="209"/>
      <c r="B47" s="211"/>
      <c r="C47" s="210"/>
      <c r="L47" s="210"/>
      <c r="U47" s="210"/>
    </row>
    <row r="48" spans="1:21" s="84" customFormat="1" ht="13.5">
      <c r="A48" s="209"/>
      <c r="B48" s="211"/>
      <c r="C48" s="210"/>
      <c r="L48" s="210"/>
      <c r="U48" s="210"/>
    </row>
    <row r="49" spans="1:21" s="84" customFormat="1" ht="13.5">
      <c r="A49" s="209"/>
      <c r="B49" s="211"/>
      <c r="C49" s="210"/>
      <c r="L49" s="210"/>
      <c r="U49" s="210"/>
    </row>
    <row r="50" spans="1:21" s="84" customFormat="1" ht="13.5">
      <c r="A50" s="209"/>
      <c r="B50" s="211"/>
      <c r="C50" s="210"/>
      <c r="L50" s="210"/>
      <c r="U50" s="210"/>
    </row>
    <row r="51" spans="1:21" s="84" customFormat="1" ht="13.5">
      <c r="A51" s="209"/>
      <c r="B51" s="211"/>
      <c r="C51" s="210"/>
      <c r="L51" s="210"/>
      <c r="U51" s="210"/>
    </row>
    <row r="52" spans="1:21" s="84" customFormat="1" ht="13.5">
      <c r="A52" s="209"/>
      <c r="B52" s="211"/>
      <c r="C52" s="210"/>
      <c r="L52" s="210"/>
      <c r="U52" s="210"/>
    </row>
    <row r="53" spans="1:21" s="84" customFormat="1" ht="13.5">
      <c r="A53" s="209"/>
      <c r="B53" s="211"/>
      <c r="C53" s="210"/>
      <c r="L53" s="210"/>
      <c r="U53" s="210"/>
    </row>
    <row r="54" spans="1:21" s="84" customFormat="1" ht="13.5">
      <c r="A54" s="209"/>
      <c r="B54" s="211"/>
      <c r="C54" s="210"/>
      <c r="L54" s="210"/>
      <c r="U54" s="210"/>
    </row>
    <row r="55" spans="1:21" s="84" customFormat="1" ht="13.5">
      <c r="A55" s="209"/>
      <c r="B55" s="211"/>
      <c r="C55" s="210"/>
      <c r="L55" s="210"/>
      <c r="U55" s="210"/>
    </row>
    <row r="56" spans="1:21" s="84" customFormat="1" ht="13.5">
      <c r="A56" s="209"/>
      <c r="B56" s="211"/>
      <c r="C56" s="210"/>
      <c r="L56" s="210"/>
      <c r="U56" s="210"/>
    </row>
    <row r="57" spans="1:21" s="84" customFormat="1" ht="13.5">
      <c r="A57" s="209"/>
      <c r="B57" s="211"/>
      <c r="C57" s="210"/>
      <c r="L57" s="210"/>
      <c r="U57" s="210"/>
    </row>
    <row r="58" spans="1:21" ht="13.5">
      <c r="A58" s="209"/>
      <c r="B58" s="211"/>
      <c r="C58" s="210"/>
      <c r="L58" s="210"/>
      <c r="U58" s="210"/>
    </row>
    <row r="59" spans="1:21" ht="13.5">
      <c r="A59" s="209"/>
      <c r="B59" s="211"/>
      <c r="C59" s="210"/>
      <c r="L59" s="210"/>
      <c r="U59" s="210"/>
    </row>
    <row r="60" spans="1:21" ht="13.5">
      <c r="A60" s="209"/>
      <c r="B60" s="211"/>
      <c r="C60" s="210"/>
      <c r="L60" s="210"/>
      <c r="U60" s="210"/>
    </row>
    <row r="61" spans="1:21" ht="13.5">
      <c r="A61" s="209"/>
      <c r="B61" s="211"/>
      <c r="C61" s="210"/>
      <c r="L61" s="210"/>
      <c r="U61" s="210"/>
    </row>
    <row r="62" spans="1:21" ht="13.5">
      <c r="A62" s="209"/>
      <c r="B62" s="211"/>
      <c r="C62" s="210"/>
      <c r="L62" s="210"/>
      <c r="U62" s="210"/>
    </row>
    <row r="63" spans="1:21" ht="13.5">
      <c r="A63" s="209"/>
      <c r="B63" s="211"/>
      <c r="C63" s="210"/>
      <c r="L63" s="210"/>
      <c r="U63" s="210"/>
    </row>
    <row r="64" spans="1:21" ht="13.5">
      <c r="A64" s="209"/>
      <c r="B64" s="211"/>
      <c r="C64" s="210"/>
      <c r="L64" s="210"/>
      <c r="U64" s="210"/>
    </row>
    <row r="65" spans="1:21" ht="13.5">
      <c r="A65" s="209"/>
      <c r="B65" s="211"/>
      <c r="C65" s="210"/>
      <c r="L65" s="210"/>
      <c r="U65" s="210"/>
    </row>
    <row r="66" spans="1:21" ht="13.5">
      <c r="A66" s="209"/>
      <c r="B66" s="211"/>
      <c r="C66" s="210"/>
      <c r="L66" s="210"/>
      <c r="U66" s="210"/>
    </row>
    <row r="67" spans="1:21" ht="13.5">
      <c r="A67" s="209"/>
      <c r="B67" s="211"/>
      <c r="C67" s="210"/>
      <c r="L67" s="210"/>
      <c r="U67" s="210"/>
    </row>
    <row r="68" spans="1:21" ht="13.5">
      <c r="A68" s="209"/>
      <c r="B68" s="211"/>
      <c r="C68" s="210"/>
      <c r="L68" s="210"/>
      <c r="U68" s="210"/>
    </row>
    <row r="69" spans="1:21" ht="13.5">
      <c r="A69" s="209"/>
      <c r="B69" s="211"/>
      <c r="C69" s="210"/>
      <c r="L69" s="210"/>
      <c r="U69" s="210"/>
    </row>
    <row r="70" spans="1:21" ht="13.5">
      <c r="A70" s="209"/>
      <c r="B70" s="211"/>
      <c r="C70" s="210"/>
      <c r="L70" s="210"/>
      <c r="U70" s="210"/>
    </row>
    <row r="71" spans="1:21" ht="13.5">
      <c r="A71" s="209"/>
      <c r="B71" s="211"/>
      <c r="C71" s="210"/>
      <c r="L71" s="210"/>
      <c r="U71" s="210"/>
    </row>
    <row r="72" spans="1:21" ht="13.5">
      <c r="A72" s="209"/>
      <c r="B72" s="211"/>
      <c r="C72" s="210"/>
      <c r="L72" s="210"/>
      <c r="U72" s="210"/>
    </row>
    <row r="73" spans="1:21" ht="13.5">
      <c r="A73" s="209"/>
      <c r="B73" s="211"/>
      <c r="C73" s="210"/>
      <c r="L73" s="210"/>
      <c r="U73" s="210"/>
    </row>
    <row r="74" spans="1:21" ht="13.5">
      <c r="A74" s="209"/>
      <c r="B74" s="211"/>
      <c r="C74" s="210"/>
      <c r="L74" s="210"/>
      <c r="U74" s="210"/>
    </row>
    <row r="75" spans="1:21" ht="13.5">
      <c r="A75" s="209"/>
      <c r="B75" s="211"/>
      <c r="C75" s="210"/>
      <c r="L75" s="210"/>
      <c r="U75" s="210"/>
    </row>
    <row r="76" spans="1:21" ht="13.5">
      <c r="A76" s="209"/>
      <c r="B76" s="211"/>
      <c r="C76" s="210"/>
      <c r="L76" s="210"/>
      <c r="U76" s="210"/>
    </row>
    <row r="77" spans="1:21" ht="13.5">
      <c r="A77" s="209"/>
      <c r="B77" s="211"/>
      <c r="C77" s="210"/>
      <c r="L77" s="210"/>
      <c r="U77" s="210"/>
    </row>
    <row r="78" spans="1:21" ht="13.5">
      <c r="A78" s="209"/>
      <c r="B78" s="211"/>
      <c r="C78" s="210"/>
      <c r="L78" s="210"/>
      <c r="U78" s="210"/>
    </row>
    <row r="79" spans="1:21" ht="13.5">
      <c r="A79" s="209"/>
      <c r="B79" s="211"/>
      <c r="C79" s="210"/>
      <c r="L79" s="210"/>
      <c r="U79" s="210"/>
    </row>
    <row r="80" spans="1:21" ht="13.5">
      <c r="A80" s="209"/>
      <c r="B80" s="211"/>
      <c r="C80" s="210"/>
      <c r="L80" s="210"/>
      <c r="U80" s="210"/>
    </row>
    <row r="81" spans="1:21" ht="13.5">
      <c r="A81" s="209"/>
      <c r="B81" s="211"/>
      <c r="C81" s="210"/>
      <c r="L81" s="210"/>
      <c r="U81" s="210"/>
    </row>
    <row r="82" spans="12:21" ht="13.5">
      <c r="L82" s="210"/>
      <c r="U82" s="210"/>
    </row>
    <row r="83" spans="12:21" ht="13.5">
      <c r="L83" s="210"/>
      <c r="U83" s="210"/>
    </row>
    <row r="84" spans="12:21" ht="13.5">
      <c r="L84" s="210"/>
      <c r="U84" s="210"/>
    </row>
  </sheetData>
  <mergeCells count="13">
    <mergeCell ref="A27:B27"/>
    <mergeCell ref="C2:L2"/>
    <mergeCell ref="C3:T3"/>
    <mergeCell ref="A19:B19"/>
    <mergeCell ref="C1:N1"/>
    <mergeCell ref="A25:B25"/>
    <mergeCell ref="A13:B13"/>
    <mergeCell ref="U7:AD7"/>
    <mergeCell ref="L7:T7"/>
    <mergeCell ref="C7:K7"/>
    <mergeCell ref="A14:B14"/>
    <mergeCell ref="A8:B8"/>
    <mergeCell ref="A7:B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rowBreaks count="2" manualBreakCount="2">
    <brk id="39" max="29" man="1"/>
    <brk id="91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B4" sqref="B4"/>
    </sheetView>
  </sheetViews>
  <sheetFormatPr defaultColWidth="9.00390625" defaultRowHeight="12.75"/>
  <cols>
    <col min="1" max="1" width="30.125" style="0" customWidth="1"/>
    <col min="2" max="2" width="9.25390625" style="0" customWidth="1"/>
    <col min="3" max="3" width="4.75390625" style="0" customWidth="1"/>
    <col min="4" max="4" width="4.75390625" style="452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" customFormat="1" ht="18" customHeight="1">
      <c r="A1" s="2"/>
      <c r="B1" s="888" t="s">
        <v>0</v>
      </c>
      <c r="C1" s="888"/>
      <c r="D1" s="888"/>
      <c r="E1" s="888"/>
      <c r="F1" s="888"/>
      <c r="G1" s="888"/>
      <c r="H1" s="888"/>
      <c r="I1" s="888"/>
      <c r="J1" s="888"/>
      <c r="K1" s="888"/>
      <c r="L1" s="4"/>
      <c r="M1" s="4"/>
      <c r="P1" s="7"/>
      <c r="Q1" s="4"/>
      <c r="R1" s="4"/>
      <c r="S1" s="4"/>
      <c r="T1" s="4"/>
      <c r="U1" s="4"/>
      <c r="W1" s="5"/>
      <c r="Y1" s="8" t="s">
        <v>118</v>
      </c>
    </row>
    <row r="2" spans="1:25" s="1" customFormat="1" ht="18" customHeight="1">
      <c r="A2" s="2"/>
      <c r="B2" s="905" t="s">
        <v>105</v>
      </c>
      <c r="C2" s="905"/>
      <c r="D2" s="905"/>
      <c r="E2" s="905"/>
      <c r="F2" s="905"/>
      <c r="G2" s="905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06" t="s">
        <v>222</v>
      </c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13"/>
      <c r="S3" s="1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454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455" t="s">
        <v>4</v>
      </c>
    </row>
    <row r="5" spans="1:25" s="457" customFormat="1" ht="18.75" customHeight="1">
      <c r="A5" s="456" t="s">
        <v>211</v>
      </c>
      <c r="B5" s="893" t="s">
        <v>212</v>
      </c>
      <c r="C5" s="894"/>
      <c r="D5" s="894"/>
      <c r="E5" s="894"/>
      <c r="F5" s="894"/>
      <c r="G5" s="894"/>
      <c r="H5" s="896"/>
      <c r="I5" s="893" t="s">
        <v>213</v>
      </c>
      <c r="J5" s="894"/>
      <c r="K5" s="894"/>
      <c r="L5" s="894"/>
      <c r="M5" s="894"/>
      <c r="N5" s="894"/>
      <c r="O5" s="896"/>
      <c r="P5" s="893" t="s">
        <v>39</v>
      </c>
      <c r="Q5" s="894"/>
      <c r="R5" s="894"/>
      <c r="S5" s="894"/>
      <c r="T5" s="894"/>
      <c r="U5" s="894"/>
      <c r="V5" s="894"/>
      <c r="W5" s="894"/>
      <c r="X5" s="894"/>
      <c r="Y5" s="895"/>
    </row>
    <row r="6" spans="1:25" s="39" customFormat="1" ht="19.5" customHeight="1">
      <c r="A6" s="458" t="s">
        <v>7</v>
      </c>
      <c r="B6" s="533" t="s">
        <v>8</v>
      </c>
      <c r="C6" s="30"/>
      <c r="D6" s="31" t="s">
        <v>9</v>
      </c>
      <c r="E6" s="32" t="s">
        <v>10</v>
      </c>
      <c r="F6" s="33" t="s">
        <v>11</v>
      </c>
      <c r="G6" s="34"/>
      <c r="H6" s="534" t="s">
        <v>13</v>
      </c>
      <c r="I6" s="533" t="s">
        <v>8</v>
      </c>
      <c r="J6" s="30"/>
      <c r="K6" s="31" t="s">
        <v>9</v>
      </c>
      <c r="L6" s="32" t="s">
        <v>10</v>
      </c>
      <c r="M6" s="33" t="s">
        <v>11</v>
      </c>
      <c r="N6" s="34"/>
      <c r="O6" s="534" t="s">
        <v>13</v>
      </c>
      <c r="P6" s="533" t="s">
        <v>8</v>
      </c>
      <c r="Q6" s="30"/>
      <c r="R6" s="31" t="s">
        <v>9</v>
      </c>
      <c r="S6" s="32" t="s">
        <v>10</v>
      </c>
      <c r="T6" s="34" t="s">
        <v>15</v>
      </c>
      <c r="U6" s="33" t="s">
        <v>11</v>
      </c>
      <c r="V6" s="34"/>
      <c r="W6" s="35" t="s">
        <v>12</v>
      </c>
      <c r="X6" s="36" t="s">
        <v>13</v>
      </c>
      <c r="Y6" s="38" t="s">
        <v>14</v>
      </c>
    </row>
    <row r="7" spans="1:25" s="39" customFormat="1" ht="13.5" customHeight="1">
      <c r="A7" s="463" t="s">
        <v>16</v>
      </c>
      <c r="B7" s="42">
        <v>0</v>
      </c>
      <c r="C7" s="43" t="s">
        <v>17</v>
      </c>
      <c r="D7" s="44" t="s">
        <v>18</v>
      </c>
      <c r="E7" s="45" t="s">
        <v>18</v>
      </c>
      <c r="F7" s="44" t="s">
        <v>18</v>
      </c>
      <c r="G7" s="46" t="s">
        <v>17</v>
      </c>
      <c r="H7" s="49" t="s">
        <v>18</v>
      </c>
      <c r="I7" s="42">
        <v>0</v>
      </c>
      <c r="J7" s="43" t="s">
        <v>17</v>
      </c>
      <c r="K7" s="44" t="s">
        <v>18</v>
      </c>
      <c r="L7" s="45" t="s">
        <v>18</v>
      </c>
      <c r="M7" s="44" t="s">
        <v>18</v>
      </c>
      <c r="N7" s="46" t="s">
        <v>17</v>
      </c>
      <c r="O7" s="49" t="s">
        <v>18</v>
      </c>
      <c r="P7" s="42">
        <v>0</v>
      </c>
      <c r="Q7" s="43" t="s">
        <v>17</v>
      </c>
      <c r="R7" s="44" t="s">
        <v>18</v>
      </c>
      <c r="S7" s="45" t="s">
        <v>18</v>
      </c>
      <c r="T7" s="43" t="s">
        <v>18</v>
      </c>
      <c r="U7" s="44" t="s">
        <v>18</v>
      </c>
      <c r="V7" s="46" t="s">
        <v>17</v>
      </c>
      <c r="W7" s="47" t="s">
        <v>18</v>
      </c>
      <c r="X7" s="48" t="s">
        <v>18</v>
      </c>
      <c r="Y7" s="48" t="s">
        <v>18</v>
      </c>
    </row>
    <row r="8" spans="1:25" s="62" customFormat="1" ht="9.75" customHeight="1" thickBot="1">
      <c r="A8" s="464" t="s">
        <v>19</v>
      </c>
      <c r="B8" s="60">
        <v>1</v>
      </c>
      <c r="C8" s="51">
        <v>2</v>
      </c>
      <c r="D8" s="52">
        <v>3</v>
      </c>
      <c r="E8" s="53">
        <v>4</v>
      </c>
      <c r="F8" s="54">
        <v>5</v>
      </c>
      <c r="G8" s="55">
        <v>6</v>
      </c>
      <c r="H8" s="464">
        <v>7</v>
      </c>
      <c r="I8" s="60">
        <v>8</v>
      </c>
      <c r="J8" s="51">
        <v>9</v>
      </c>
      <c r="K8" s="52">
        <v>10</v>
      </c>
      <c r="L8" s="53">
        <v>11</v>
      </c>
      <c r="M8" s="54">
        <v>12</v>
      </c>
      <c r="N8" s="55">
        <v>13</v>
      </c>
      <c r="O8" s="464">
        <v>14</v>
      </c>
      <c r="P8" s="60">
        <v>18</v>
      </c>
      <c r="Q8" s="51">
        <v>16</v>
      </c>
      <c r="R8" s="52">
        <v>17</v>
      </c>
      <c r="S8" s="53">
        <v>18</v>
      </c>
      <c r="T8" s="51">
        <v>19</v>
      </c>
      <c r="U8" s="54">
        <v>20</v>
      </c>
      <c r="V8" s="55">
        <v>21</v>
      </c>
      <c r="W8" s="56">
        <v>22</v>
      </c>
      <c r="X8" s="57">
        <v>23</v>
      </c>
      <c r="Y8" s="61">
        <v>24</v>
      </c>
    </row>
    <row r="9" spans="1:25" s="39" customFormat="1" ht="9.75" customHeight="1">
      <c r="A9" s="465"/>
      <c r="B9" s="71"/>
      <c r="C9" s="66"/>
      <c r="D9" s="466"/>
      <c r="E9" s="67"/>
      <c r="F9" s="68"/>
      <c r="G9" s="66"/>
      <c r="H9" s="467"/>
      <c r="I9" s="468"/>
      <c r="J9" s="66"/>
      <c r="K9" s="65"/>
      <c r="L9" s="468"/>
      <c r="M9" s="68"/>
      <c r="N9" s="66"/>
      <c r="O9" s="467"/>
      <c r="P9" s="468"/>
      <c r="Q9" s="66"/>
      <c r="R9" s="65"/>
      <c r="S9" s="67"/>
      <c r="T9" s="72"/>
      <c r="U9" s="68"/>
      <c r="V9" s="66"/>
      <c r="W9" s="69"/>
      <c r="X9" s="69"/>
      <c r="Y9" s="73"/>
    </row>
    <row r="10" spans="1:25" s="84" customFormat="1" ht="15" customHeight="1">
      <c r="A10" s="469" t="s">
        <v>106</v>
      </c>
      <c r="B10" s="82"/>
      <c r="C10" s="79"/>
      <c r="D10" s="129"/>
      <c r="E10" s="78"/>
      <c r="F10" s="76"/>
      <c r="G10" s="79"/>
      <c r="H10" s="80"/>
      <c r="I10" s="82"/>
      <c r="J10" s="79"/>
      <c r="K10" s="76"/>
      <c r="L10" s="470"/>
      <c r="M10" s="76"/>
      <c r="N10" s="79"/>
      <c r="O10" s="80"/>
      <c r="P10" s="82"/>
      <c r="Q10" s="79"/>
      <c r="R10" s="76"/>
      <c r="S10" s="78"/>
      <c r="T10" s="83"/>
      <c r="U10" s="76"/>
      <c r="V10" s="79"/>
      <c r="W10" s="80"/>
      <c r="X10" s="80"/>
      <c r="Y10" s="80"/>
    </row>
    <row r="11" spans="1:25" s="84" customFormat="1" ht="15" customHeight="1">
      <c r="A11" s="471" t="s">
        <v>107</v>
      </c>
      <c r="B11" s="97">
        <v>9017743</v>
      </c>
      <c r="C11" s="92">
        <v>79.7</v>
      </c>
      <c r="D11" s="86">
        <v>121</v>
      </c>
      <c r="E11" s="88">
        <v>28</v>
      </c>
      <c r="F11" s="86">
        <v>149</v>
      </c>
      <c r="G11" s="92">
        <v>64.8</v>
      </c>
      <c r="H11" s="89">
        <v>20</v>
      </c>
      <c r="I11" s="97">
        <v>913628</v>
      </c>
      <c r="J11" s="92">
        <v>40.4</v>
      </c>
      <c r="K11" s="86">
        <v>356</v>
      </c>
      <c r="L11" s="472">
        <v>11</v>
      </c>
      <c r="M11" s="86">
        <v>367</v>
      </c>
      <c r="N11" s="92">
        <v>41.8</v>
      </c>
      <c r="O11" s="89">
        <v>13</v>
      </c>
      <c r="P11" s="97">
        <v>9931371</v>
      </c>
      <c r="Q11" s="92">
        <v>73.2</v>
      </c>
      <c r="R11" s="86">
        <v>477</v>
      </c>
      <c r="S11" s="88">
        <v>39</v>
      </c>
      <c r="T11" s="215">
        <v>0</v>
      </c>
      <c r="U11" s="86">
        <v>516</v>
      </c>
      <c r="V11" s="92">
        <v>46.5</v>
      </c>
      <c r="W11" s="89">
        <v>38</v>
      </c>
      <c r="X11" s="89">
        <v>33</v>
      </c>
      <c r="Y11" s="89">
        <v>13</v>
      </c>
    </row>
    <row r="12" spans="1:25" s="84" customFormat="1" ht="15" customHeight="1">
      <c r="A12" s="471" t="s">
        <v>108</v>
      </c>
      <c r="B12" s="473">
        <v>0</v>
      </c>
      <c r="C12" s="474">
        <v>0</v>
      </c>
      <c r="D12" s="475">
        <v>0</v>
      </c>
      <c r="E12" s="476">
        <v>0</v>
      </c>
      <c r="F12" s="475">
        <v>0</v>
      </c>
      <c r="G12" s="474">
        <v>0</v>
      </c>
      <c r="H12" s="477">
        <v>0</v>
      </c>
      <c r="I12" s="473">
        <v>14559</v>
      </c>
      <c r="J12" s="474">
        <v>0.6</v>
      </c>
      <c r="K12" s="475">
        <v>10</v>
      </c>
      <c r="L12" s="478">
        <v>0</v>
      </c>
      <c r="M12" s="475">
        <v>10</v>
      </c>
      <c r="N12" s="474">
        <v>1.1</v>
      </c>
      <c r="O12" s="477">
        <v>0</v>
      </c>
      <c r="P12" s="473">
        <v>14559</v>
      </c>
      <c r="Q12" s="474">
        <v>0.1</v>
      </c>
      <c r="R12" s="475">
        <v>10</v>
      </c>
      <c r="S12" s="476">
        <v>0</v>
      </c>
      <c r="T12" s="479">
        <v>0</v>
      </c>
      <c r="U12" s="475">
        <v>10</v>
      </c>
      <c r="V12" s="474">
        <v>0.9</v>
      </c>
      <c r="W12" s="477">
        <v>0</v>
      </c>
      <c r="X12" s="477">
        <v>0</v>
      </c>
      <c r="Y12" s="477">
        <v>0</v>
      </c>
    </row>
    <row r="13" spans="1:25" s="84" customFormat="1" ht="15" customHeight="1" thickBot="1">
      <c r="A13" s="480" t="s">
        <v>109</v>
      </c>
      <c r="B13" s="481">
        <v>1355748</v>
      </c>
      <c r="C13" s="144">
        <v>12</v>
      </c>
      <c r="D13" s="138">
        <v>44</v>
      </c>
      <c r="E13" s="140">
        <v>3</v>
      </c>
      <c r="F13" s="138">
        <v>47</v>
      </c>
      <c r="G13" s="144">
        <v>20.4</v>
      </c>
      <c r="H13" s="141">
        <v>10</v>
      </c>
      <c r="I13" s="481">
        <v>395972</v>
      </c>
      <c r="J13" s="144">
        <v>17.5</v>
      </c>
      <c r="K13" s="138">
        <v>128</v>
      </c>
      <c r="L13" s="482">
        <v>6</v>
      </c>
      <c r="M13" s="138">
        <v>134</v>
      </c>
      <c r="N13" s="144">
        <v>15.2</v>
      </c>
      <c r="O13" s="141">
        <v>5</v>
      </c>
      <c r="P13" s="481">
        <v>1751720</v>
      </c>
      <c r="Q13" s="144">
        <v>12.9</v>
      </c>
      <c r="R13" s="138">
        <v>172</v>
      </c>
      <c r="S13" s="140">
        <v>9</v>
      </c>
      <c r="T13" s="149">
        <v>0</v>
      </c>
      <c r="U13" s="138">
        <v>181</v>
      </c>
      <c r="V13" s="144">
        <v>16.3</v>
      </c>
      <c r="W13" s="141">
        <v>14</v>
      </c>
      <c r="X13" s="141">
        <v>15</v>
      </c>
      <c r="Y13" s="141">
        <v>6</v>
      </c>
    </row>
    <row r="14" spans="1:25" s="84" customFormat="1" ht="15" customHeight="1" thickBot="1">
      <c r="A14" s="483" t="s">
        <v>21</v>
      </c>
      <c r="B14" s="484">
        <f aca="true" t="shared" si="0" ref="B14:Y14">SUM(B11:B13)</f>
        <v>10373491</v>
      </c>
      <c r="C14" s="485">
        <f t="shared" si="0"/>
        <v>91.7</v>
      </c>
      <c r="D14" s="486">
        <f t="shared" si="0"/>
        <v>165</v>
      </c>
      <c r="E14" s="487">
        <f t="shared" si="0"/>
        <v>31</v>
      </c>
      <c r="F14" s="486">
        <f t="shared" si="0"/>
        <v>196</v>
      </c>
      <c r="G14" s="485">
        <f t="shared" si="0"/>
        <v>85.19999999999999</v>
      </c>
      <c r="H14" s="488">
        <f t="shared" si="0"/>
        <v>30</v>
      </c>
      <c r="I14" s="484">
        <f t="shared" si="0"/>
        <v>1324159</v>
      </c>
      <c r="J14" s="485">
        <f t="shared" si="0"/>
        <v>58.5</v>
      </c>
      <c r="K14" s="486">
        <f t="shared" si="0"/>
        <v>494</v>
      </c>
      <c r="L14" s="489">
        <f t="shared" si="0"/>
        <v>17</v>
      </c>
      <c r="M14" s="486">
        <f t="shared" si="0"/>
        <v>511</v>
      </c>
      <c r="N14" s="485">
        <f t="shared" si="0"/>
        <v>58.099999999999994</v>
      </c>
      <c r="O14" s="488">
        <f t="shared" si="0"/>
        <v>18</v>
      </c>
      <c r="P14" s="484">
        <f t="shared" si="0"/>
        <v>11697650</v>
      </c>
      <c r="Q14" s="485">
        <f t="shared" si="0"/>
        <v>86.2</v>
      </c>
      <c r="R14" s="486">
        <f t="shared" si="0"/>
        <v>659</v>
      </c>
      <c r="S14" s="487">
        <f t="shared" si="0"/>
        <v>48</v>
      </c>
      <c r="T14" s="490">
        <f t="shared" si="0"/>
        <v>0</v>
      </c>
      <c r="U14" s="486">
        <f t="shared" si="0"/>
        <v>707</v>
      </c>
      <c r="V14" s="485">
        <f t="shared" si="0"/>
        <v>63.7</v>
      </c>
      <c r="W14" s="488">
        <f t="shared" si="0"/>
        <v>52</v>
      </c>
      <c r="X14" s="488">
        <f t="shared" si="0"/>
        <v>48</v>
      </c>
      <c r="Y14" s="488">
        <f t="shared" si="0"/>
        <v>19</v>
      </c>
    </row>
    <row r="15" spans="1:25" s="84" customFormat="1" ht="9.75" customHeight="1">
      <c r="A15" s="515"/>
      <c r="B15" s="516"/>
      <c r="C15" s="176"/>
      <c r="D15" s="170"/>
      <c r="E15" s="172"/>
      <c r="F15" s="170"/>
      <c r="G15" s="176"/>
      <c r="H15" s="173"/>
      <c r="I15" s="516"/>
      <c r="J15" s="176"/>
      <c r="K15" s="170"/>
      <c r="L15" s="517"/>
      <c r="M15" s="170"/>
      <c r="N15" s="176"/>
      <c r="O15" s="173"/>
      <c r="P15" s="516"/>
      <c r="Q15" s="176"/>
      <c r="R15" s="170"/>
      <c r="S15" s="172"/>
      <c r="T15" s="220"/>
      <c r="U15" s="170"/>
      <c r="V15" s="176"/>
      <c r="W15" s="173"/>
      <c r="X15" s="173"/>
      <c r="Y15" s="173"/>
    </row>
    <row r="16" spans="1:25" s="84" customFormat="1" ht="15" customHeight="1">
      <c r="A16" s="469" t="s">
        <v>110</v>
      </c>
      <c r="B16" s="82"/>
      <c r="C16" s="79"/>
      <c r="D16" s="123"/>
      <c r="E16" s="125"/>
      <c r="F16" s="123"/>
      <c r="G16" s="79"/>
      <c r="H16" s="126"/>
      <c r="I16" s="82"/>
      <c r="J16" s="79"/>
      <c r="K16" s="123"/>
      <c r="L16" s="499"/>
      <c r="M16" s="123"/>
      <c r="N16" s="79"/>
      <c r="O16" s="126"/>
      <c r="P16" s="82"/>
      <c r="Q16" s="79"/>
      <c r="R16" s="123"/>
      <c r="S16" s="125"/>
      <c r="T16" s="217"/>
      <c r="U16" s="123"/>
      <c r="V16" s="79"/>
      <c r="W16" s="126"/>
      <c r="X16" s="126"/>
      <c r="Y16" s="126"/>
    </row>
    <row r="17" spans="1:25" s="84" customFormat="1" ht="15" customHeight="1">
      <c r="A17" s="471" t="s">
        <v>111</v>
      </c>
      <c r="B17" s="97">
        <v>793040</v>
      </c>
      <c r="C17" s="92">
        <v>7</v>
      </c>
      <c r="D17" s="86">
        <v>22</v>
      </c>
      <c r="E17" s="88">
        <v>2</v>
      </c>
      <c r="F17" s="86">
        <v>24</v>
      </c>
      <c r="G17" s="92">
        <v>10.4</v>
      </c>
      <c r="H17" s="89">
        <v>7</v>
      </c>
      <c r="I17" s="97">
        <v>545677</v>
      </c>
      <c r="J17" s="92">
        <v>24.1</v>
      </c>
      <c r="K17" s="86">
        <v>234</v>
      </c>
      <c r="L17" s="472">
        <v>8</v>
      </c>
      <c r="M17" s="86">
        <v>242</v>
      </c>
      <c r="N17" s="92">
        <v>27.5</v>
      </c>
      <c r="O17" s="89">
        <v>11</v>
      </c>
      <c r="P17" s="97">
        <v>1338717</v>
      </c>
      <c r="Q17" s="92">
        <v>9.9</v>
      </c>
      <c r="R17" s="86">
        <v>256</v>
      </c>
      <c r="S17" s="88">
        <v>10</v>
      </c>
      <c r="T17" s="215">
        <v>0</v>
      </c>
      <c r="U17" s="86">
        <v>266</v>
      </c>
      <c r="V17" s="92">
        <v>24</v>
      </c>
      <c r="W17" s="89">
        <v>9</v>
      </c>
      <c r="X17" s="89">
        <v>18</v>
      </c>
      <c r="Y17" s="89">
        <v>6</v>
      </c>
    </row>
    <row r="18" spans="1:25" s="84" customFormat="1" ht="15" customHeight="1">
      <c r="A18" s="500" t="s">
        <v>112</v>
      </c>
      <c r="B18" s="97">
        <v>16140</v>
      </c>
      <c r="C18" s="92">
        <v>0.1</v>
      </c>
      <c r="D18" s="86">
        <v>2</v>
      </c>
      <c r="E18" s="88">
        <v>0</v>
      </c>
      <c r="F18" s="86">
        <v>2</v>
      </c>
      <c r="G18" s="92">
        <v>0.9</v>
      </c>
      <c r="H18" s="89">
        <v>0</v>
      </c>
      <c r="I18" s="97">
        <v>0</v>
      </c>
      <c r="J18" s="92">
        <v>0</v>
      </c>
      <c r="K18" s="86">
        <v>0</v>
      </c>
      <c r="L18" s="472">
        <v>0</v>
      </c>
      <c r="M18" s="86">
        <v>0</v>
      </c>
      <c r="N18" s="92">
        <v>0</v>
      </c>
      <c r="O18" s="89">
        <v>0</v>
      </c>
      <c r="P18" s="97">
        <v>16140</v>
      </c>
      <c r="Q18" s="92">
        <v>0.1</v>
      </c>
      <c r="R18" s="86">
        <v>2</v>
      </c>
      <c r="S18" s="88">
        <v>0</v>
      </c>
      <c r="T18" s="215">
        <v>0</v>
      </c>
      <c r="U18" s="86">
        <v>2</v>
      </c>
      <c r="V18" s="92">
        <v>0.2</v>
      </c>
      <c r="W18" s="89">
        <v>0</v>
      </c>
      <c r="X18" s="89">
        <v>0</v>
      </c>
      <c r="Y18" s="89">
        <v>0</v>
      </c>
    </row>
    <row r="19" spans="1:25" s="84" customFormat="1" ht="15" customHeight="1">
      <c r="A19" s="471" t="s">
        <v>109</v>
      </c>
      <c r="B19" s="473">
        <v>41450</v>
      </c>
      <c r="C19" s="474">
        <v>0.4</v>
      </c>
      <c r="D19" s="475">
        <v>2</v>
      </c>
      <c r="E19" s="476">
        <v>0</v>
      </c>
      <c r="F19" s="475">
        <v>2</v>
      </c>
      <c r="G19" s="474">
        <v>0.9</v>
      </c>
      <c r="H19" s="477">
        <v>0</v>
      </c>
      <c r="I19" s="473">
        <v>145679</v>
      </c>
      <c r="J19" s="474">
        <v>6.4</v>
      </c>
      <c r="K19" s="475">
        <v>42</v>
      </c>
      <c r="L19" s="478">
        <v>0</v>
      </c>
      <c r="M19" s="475">
        <v>42</v>
      </c>
      <c r="N19" s="474">
        <v>4.8</v>
      </c>
      <c r="O19" s="477">
        <v>2</v>
      </c>
      <c r="P19" s="473">
        <v>187129</v>
      </c>
      <c r="Q19" s="474">
        <v>1.4</v>
      </c>
      <c r="R19" s="475">
        <v>44</v>
      </c>
      <c r="S19" s="476">
        <v>0</v>
      </c>
      <c r="T19" s="479">
        <v>0</v>
      </c>
      <c r="U19" s="475">
        <v>44</v>
      </c>
      <c r="V19" s="474">
        <v>4</v>
      </c>
      <c r="W19" s="477">
        <v>4</v>
      </c>
      <c r="X19" s="477">
        <v>2</v>
      </c>
      <c r="Y19" s="477">
        <v>1</v>
      </c>
    </row>
    <row r="20" spans="1:25" s="84" customFormat="1" ht="15" customHeight="1" thickBot="1">
      <c r="A20" s="501" t="s">
        <v>113</v>
      </c>
      <c r="B20" s="481">
        <v>23939</v>
      </c>
      <c r="C20" s="144">
        <v>0.2</v>
      </c>
      <c r="D20" s="138">
        <v>2</v>
      </c>
      <c r="E20" s="140">
        <v>0</v>
      </c>
      <c r="F20" s="138">
        <v>2</v>
      </c>
      <c r="G20" s="144">
        <v>0.9</v>
      </c>
      <c r="H20" s="141">
        <v>0</v>
      </c>
      <c r="I20" s="481">
        <v>20281</v>
      </c>
      <c r="J20" s="144">
        <v>1</v>
      </c>
      <c r="K20" s="138">
        <v>7</v>
      </c>
      <c r="L20" s="482">
        <v>0</v>
      </c>
      <c r="M20" s="138">
        <v>7</v>
      </c>
      <c r="N20" s="144">
        <v>0.8</v>
      </c>
      <c r="O20" s="141">
        <v>0</v>
      </c>
      <c r="P20" s="481">
        <v>44220</v>
      </c>
      <c r="Q20" s="144">
        <v>0.3</v>
      </c>
      <c r="R20" s="138">
        <v>9</v>
      </c>
      <c r="S20" s="140">
        <v>0</v>
      </c>
      <c r="T20" s="149">
        <v>0</v>
      </c>
      <c r="U20" s="138">
        <v>9</v>
      </c>
      <c r="V20" s="144">
        <v>0.8</v>
      </c>
      <c r="W20" s="141">
        <v>0</v>
      </c>
      <c r="X20" s="141">
        <v>0</v>
      </c>
      <c r="Y20" s="141">
        <v>1</v>
      </c>
    </row>
    <row r="21" spans="1:25" s="84" customFormat="1" ht="15" customHeight="1" thickBot="1">
      <c r="A21" s="483" t="s">
        <v>114</v>
      </c>
      <c r="B21" s="484">
        <f aca="true" t="shared" si="1" ref="B21:Y21">SUM(B17:B20)</f>
        <v>874569</v>
      </c>
      <c r="C21" s="485">
        <f t="shared" si="1"/>
        <v>7.7</v>
      </c>
      <c r="D21" s="486">
        <f t="shared" si="1"/>
        <v>28</v>
      </c>
      <c r="E21" s="487">
        <f t="shared" si="1"/>
        <v>2</v>
      </c>
      <c r="F21" s="486">
        <f t="shared" si="1"/>
        <v>30</v>
      </c>
      <c r="G21" s="485">
        <f t="shared" si="1"/>
        <v>13.100000000000001</v>
      </c>
      <c r="H21" s="488">
        <f t="shared" si="1"/>
        <v>7</v>
      </c>
      <c r="I21" s="484">
        <f t="shared" si="1"/>
        <v>711637</v>
      </c>
      <c r="J21" s="485">
        <f t="shared" si="1"/>
        <v>31.5</v>
      </c>
      <c r="K21" s="486">
        <f t="shared" si="1"/>
        <v>283</v>
      </c>
      <c r="L21" s="489">
        <f t="shared" si="1"/>
        <v>8</v>
      </c>
      <c r="M21" s="486">
        <f t="shared" si="1"/>
        <v>291</v>
      </c>
      <c r="N21" s="485">
        <f t="shared" si="1"/>
        <v>33.099999999999994</v>
      </c>
      <c r="O21" s="488">
        <f t="shared" si="1"/>
        <v>13</v>
      </c>
      <c r="P21" s="484">
        <f t="shared" si="1"/>
        <v>1586206</v>
      </c>
      <c r="Q21" s="485">
        <f t="shared" si="1"/>
        <v>11.700000000000001</v>
      </c>
      <c r="R21" s="486">
        <f t="shared" si="1"/>
        <v>311</v>
      </c>
      <c r="S21" s="487">
        <f t="shared" si="1"/>
        <v>10</v>
      </c>
      <c r="T21" s="490">
        <f t="shared" si="1"/>
        <v>0</v>
      </c>
      <c r="U21" s="486">
        <f t="shared" si="1"/>
        <v>321</v>
      </c>
      <c r="V21" s="485">
        <f t="shared" si="1"/>
        <v>29</v>
      </c>
      <c r="W21" s="488">
        <f t="shared" si="1"/>
        <v>13</v>
      </c>
      <c r="X21" s="488">
        <f t="shared" si="1"/>
        <v>20</v>
      </c>
      <c r="Y21" s="488">
        <f t="shared" si="1"/>
        <v>8</v>
      </c>
    </row>
    <row r="22" spans="1:25" s="84" customFormat="1" ht="9.75" customHeight="1" thickBot="1">
      <c r="A22" s="524"/>
      <c r="B22" s="525"/>
      <c r="C22" s="526"/>
      <c r="D22" s="527"/>
      <c r="E22" s="528"/>
      <c r="F22" s="527"/>
      <c r="G22" s="526"/>
      <c r="H22" s="529"/>
      <c r="I22" s="525"/>
      <c r="J22" s="526"/>
      <c r="K22" s="527"/>
      <c r="L22" s="530"/>
      <c r="M22" s="527"/>
      <c r="N22" s="526"/>
      <c r="O22" s="529"/>
      <c r="P22" s="525"/>
      <c r="Q22" s="526"/>
      <c r="R22" s="527"/>
      <c r="S22" s="528"/>
      <c r="T22" s="531"/>
      <c r="U22" s="527"/>
      <c r="V22" s="526"/>
      <c r="W22" s="529"/>
      <c r="X22" s="529"/>
      <c r="Y22" s="529"/>
    </row>
    <row r="23" spans="1:25" s="84" customFormat="1" ht="15" customHeight="1" thickBot="1">
      <c r="A23" s="521" t="s">
        <v>23</v>
      </c>
      <c r="B23" s="522">
        <v>11248060</v>
      </c>
      <c r="C23" s="161">
        <v>99.4</v>
      </c>
      <c r="D23" s="156">
        <v>193</v>
      </c>
      <c r="E23" s="219">
        <v>33</v>
      </c>
      <c r="F23" s="156">
        <v>226</v>
      </c>
      <c r="G23" s="161">
        <v>98.3</v>
      </c>
      <c r="H23" s="158">
        <v>37</v>
      </c>
      <c r="I23" s="522">
        <v>2035796</v>
      </c>
      <c r="J23" s="161">
        <v>90</v>
      </c>
      <c r="K23" s="156">
        <v>777</v>
      </c>
      <c r="L23" s="532">
        <v>25</v>
      </c>
      <c r="M23" s="156">
        <v>802</v>
      </c>
      <c r="N23" s="161">
        <v>91.2</v>
      </c>
      <c r="O23" s="165">
        <v>31</v>
      </c>
      <c r="P23" s="522">
        <v>13283856</v>
      </c>
      <c r="Q23" s="161">
        <v>97.9</v>
      </c>
      <c r="R23" s="156">
        <v>970</v>
      </c>
      <c r="S23" s="219">
        <v>58</v>
      </c>
      <c r="T23" s="167">
        <v>0</v>
      </c>
      <c r="U23" s="156">
        <v>1028</v>
      </c>
      <c r="V23" s="161">
        <v>92.7</v>
      </c>
      <c r="W23" s="158">
        <v>65</v>
      </c>
      <c r="X23" s="158">
        <v>68</v>
      </c>
      <c r="Y23" s="158">
        <v>27</v>
      </c>
    </row>
    <row r="24" spans="1:25" s="84" customFormat="1" ht="9.75" customHeight="1">
      <c r="A24" s="515"/>
      <c r="B24" s="516"/>
      <c r="C24" s="176"/>
      <c r="D24" s="170"/>
      <c r="E24" s="172"/>
      <c r="F24" s="170"/>
      <c r="G24" s="176"/>
      <c r="H24" s="173"/>
      <c r="I24" s="516"/>
      <c r="J24" s="176"/>
      <c r="K24" s="170"/>
      <c r="L24" s="517"/>
      <c r="M24" s="170"/>
      <c r="N24" s="176"/>
      <c r="O24" s="173"/>
      <c r="P24" s="516"/>
      <c r="Q24" s="176"/>
      <c r="R24" s="170"/>
      <c r="S24" s="172"/>
      <c r="T24" s="220"/>
      <c r="U24" s="170"/>
      <c r="V24" s="176"/>
      <c r="W24" s="173"/>
      <c r="X24" s="173"/>
      <c r="Y24" s="173"/>
    </row>
    <row r="25" spans="1:25" s="84" customFormat="1" ht="15" customHeight="1">
      <c r="A25" s="469" t="s">
        <v>27</v>
      </c>
      <c r="B25" s="82"/>
      <c r="C25" s="79"/>
      <c r="D25" s="123"/>
      <c r="E25" s="125"/>
      <c r="F25" s="123"/>
      <c r="G25" s="79"/>
      <c r="H25" s="126"/>
      <c r="I25" s="82"/>
      <c r="J25" s="79"/>
      <c r="K25" s="123"/>
      <c r="L25" s="499"/>
      <c r="M25" s="123"/>
      <c r="N25" s="79"/>
      <c r="O25" s="126"/>
      <c r="P25" s="82"/>
      <c r="Q25" s="79"/>
      <c r="R25" s="123"/>
      <c r="S25" s="125"/>
      <c r="T25" s="217"/>
      <c r="U25" s="123"/>
      <c r="V25" s="79"/>
      <c r="W25" s="126"/>
      <c r="X25" s="126"/>
      <c r="Y25" s="126"/>
    </row>
    <row r="26" spans="1:25" s="84" customFormat="1" ht="15" customHeight="1">
      <c r="A26" s="471" t="s">
        <v>115</v>
      </c>
      <c r="B26" s="97">
        <v>65040</v>
      </c>
      <c r="C26" s="92">
        <v>0.6</v>
      </c>
      <c r="D26" s="86">
        <v>4</v>
      </c>
      <c r="E26" s="88">
        <v>0</v>
      </c>
      <c r="F26" s="86">
        <v>4</v>
      </c>
      <c r="G26" s="92">
        <v>1.7</v>
      </c>
      <c r="H26" s="89">
        <v>1</v>
      </c>
      <c r="I26" s="97">
        <v>223862</v>
      </c>
      <c r="J26" s="92">
        <v>10</v>
      </c>
      <c r="K26" s="86">
        <v>72</v>
      </c>
      <c r="L26" s="472">
        <v>5</v>
      </c>
      <c r="M26" s="86">
        <v>77</v>
      </c>
      <c r="N26" s="92">
        <v>8.8</v>
      </c>
      <c r="O26" s="89">
        <v>0</v>
      </c>
      <c r="P26" s="97">
        <v>288902</v>
      </c>
      <c r="Q26" s="92">
        <v>2.1</v>
      </c>
      <c r="R26" s="86">
        <v>76</v>
      </c>
      <c r="S26" s="88">
        <v>5</v>
      </c>
      <c r="T26" s="215">
        <v>0</v>
      </c>
      <c r="U26" s="86">
        <v>81</v>
      </c>
      <c r="V26" s="92">
        <v>7.3</v>
      </c>
      <c r="W26" s="89">
        <v>0</v>
      </c>
      <c r="X26" s="89">
        <v>1</v>
      </c>
      <c r="Y26" s="89">
        <v>0</v>
      </c>
    </row>
    <row r="27" spans="1:25" s="84" customFormat="1" ht="15" customHeight="1" thickBot="1">
      <c r="A27" s="483" t="s">
        <v>42</v>
      </c>
      <c r="B27" s="484">
        <f aca="true" t="shared" si="2" ref="B27:Y27">SUM(B26)</f>
        <v>65040</v>
      </c>
      <c r="C27" s="485">
        <f t="shared" si="2"/>
        <v>0.6</v>
      </c>
      <c r="D27" s="486">
        <f t="shared" si="2"/>
        <v>4</v>
      </c>
      <c r="E27" s="487">
        <f t="shared" si="2"/>
        <v>0</v>
      </c>
      <c r="F27" s="486">
        <f t="shared" si="2"/>
        <v>4</v>
      </c>
      <c r="G27" s="485">
        <f t="shared" si="2"/>
        <v>1.7</v>
      </c>
      <c r="H27" s="488">
        <f t="shared" si="2"/>
        <v>1</v>
      </c>
      <c r="I27" s="484">
        <f t="shared" si="2"/>
        <v>223862</v>
      </c>
      <c r="J27" s="485">
        <f t="shared" si="2"/>
        <v>10</v>
      </c>
      <c r="K27" s="486">
        <f t="shared" si="2"/>
        <v>72</v>
      </c>
      <c r="L27" s="489">
        <f t="shared" si="2"/>
        <v>5</v>
      </c>
      <c r="M27" s="486">
        <f t="shared" si="2"/>
        <v>77</v>
      </c>
      <c r="N27" s="485">
        <f t="shared" si="2"/>
        <v>8.8</v>
      </c>
      <c r="O27" s="488">
        <f t="shared" si="2"/>
        <v>0</v>
      </c>
      <c r="P27" s="484">
        <f t="shared" si="2"/>
        <v>288902</v>
      </c>
      <c r="Q27" s="485">
        <f t="shared" si="2"/>
        <v>2.1</v>
      </c>
      <c r="R27" s="486">
        <f t="shared" si="2"/>
        <v>76</v>
      </c>
      <c r="S27" s="487">
        <f t="shared" si="2"/>
        <v>5</v>
      </c>
      <c r="T27" s="490">
        <f t="shared" si="2"/>
        <v>0</v>
      </c>
      <c r="U27" s="486">
        <f t="shared" si="2"/>
        <v>81</v>
      </c>
      <c r="V27" s="485">
        <f t="shared" si="2"/>
        <v>7.3</v>
      </c>
      <c r="W27" s="488">
        <f t="shared" si="2"/>
        <v>0</v>
      </c>
      <c r="X27" s="488">
        <f t="shared" si="2"/>
        <v>1</v>
      </c>
      <c r="Y27" s="488">
        <f t="shared" si="2"/>
        <v>0</v>
      </c>
    </row>
    <row r="28" spans="1:25" s="84" customFormat="1" ht="9.75" customHeight="1" thickBot="1">
      <c r="A28" s="480"/>
      <c r="B28" s="516"/>
      <c r="C28" s="176"/>
      <c r="D28" s="170"/>
      <c r="E28" s="172"/>
      <c r="F28" s="170"/>
      <c r="G28" s="176"/>
      <c r="H28" s="173"/>
      <c r="I28" s="516"/>
      <c r="J28" s="176"/>
      <c r="K28" s="518"/>
      <c r="L28" s="517"/>
      <c r="M28" s="170"/>
      <c r="N28" s="176"/>
      <c r="O28" s="173"/>
      <c r="P28" s="519"/>
      <c r="Q28" s="176"/>
      <c r="R28" s="170"/>
      <c r="S28" s="520"/>
      <c r="T28" s="220"/>
      <c r="U28" s="170"/>
      <c r="V28" s="176"/>
      <c r="W28" s="173"/>
      <c r="X28" s="173"/>
      <c r="Y28" s="173"/>
    </row>
    <row r="29" spans="1:25" s="84" customFormat="1" ht="15" customHeight="1" thickBot="1">
      <c r="A29" s="521" t="s">
        <v>225</v>
      </c>
      <c r="B29" s="522">
        <v>11313100</v>
      </c>
      <c r="C29" s="161">
        <v>100</v>
      </c>
      <c r="D29" s="156">
        <v>197</v>
      </c>
      <c r="E29" s="219">
        <v>33</v>
      </c>
      <c r="F29" s="156">
        <v>230</v>
      </c>
      <c r="G29" s="161">
        <v>100</v>
      </c>
      <c r="H29" s="158">
        <v>38</v>
      </c>
      <c r="I29" s="522">
        <v>2259658</v>
      </c>
      <c r="J29" s="161">
        <v>100</v>
      </c>
      <c r="K29" s="158">
        <v>849</v>
      </c>
      <c r="L29" s="156">
        <v>30</v>
      </c>
      <c r="M29" s="156">
        <v>879</v>
      </c>
      <c r="N29" s="161">
        <v>100</v>
      </c>
      <c r="O29" s="158">
        <v>31</v>
      </c>
      <c r="P29" s="522">
        <v>13572758</v>
      </c>
      <c r="Q29" s="161">
        <v>100</v>
      </c>
      <c r="R29" s="156">
        <v>1046</v>
      </c>
      <c r="S29" s="219">
        <v>63</v>
      </c>
      <c r="T29" s="167">
        <v>0</v>
      </c>
      <c r="U29" s="156">
        <v>1109</v>
      </c>
      <c r="V29" s="161">
        <v>100</v>
      </c>
      <c r="W29" s="158">
        <v>65</v>
      </c>
      <c r="X29" s="158">
        <v>69</v>
      </c>
      <c r="Y29" s="158">
        <v>27</v>
      </c>
    </row>
    <row r="30" spans="1:7" s="206" customFormat="1" ht="13.5">
      <c r="A30" s="204" t="s">
        <v>28</v>
      </c>
      <c r="B30" s="207"/>
      <c r="C30" s="205"/>
      <c r="D30" s="205"/>
      <c r="E30" s="205"/>
      <c r="F30" s="205"/>
      <c r="G30" s="205"/>
    </row>
    <row r="31" s="207" customFormat="1" ht="13.5">
      <c r="A31" s="207" t="s">
        <v>30</v>
      </c>
    </row>
    <row r="32" s="207" customFormat="1" ht="13.5">
      <c r="A32" s="207" t="s">
        <v>214</v>
      </c>
    </row>
    <row r="33" s="207" customFormat="1" ht="13.5">
      <c r="A33" s="207" t="s">
        <v>31</v>
      </c>
    </row>
    <row r="34" s="207" customFormat="1" ht="13.5">
      <c r="A34" s="207" t="s">
        <v>32</v>
      </c>
    </row>
    <row r="35" s="207" customFormat="1" ht="13.5">
      <c r="A35" s="207" t="s">
        <v>33</v>
      </c>
    </row>
    <row r="36" s="207" customFormat="1" ht="13.5">
      <c r="A36" s="207" t="s">
        <v>116</v>
      </c>
    </row>
    <row r="37" s="84" customFormat="1" ht="12.75">
      <c r="D37" s="450"/>
    </row>
    <row r="38" spans="1:16" s="84" customFormat="1" ht="13.5">
      <c r="A38" s="209"/>
      <c r="B38" s="210"/>
      <c r="D38" s="450"/>
      <c r="I38" s="210"/>
      <c r="P38" s="210"/>
    </row>
    <row r="39" spans="1:16" s="84" customFormat="1" ht="13.5">
      <c r="A39" s="209"/>
      <c r="B39" s="210"/>
      <c r="D39" s="450"/>
      <c r="I39" s="210"/>
      <c r="P39" s="210"/>
    </row>
    <row r="40" spans="1:16" s="84" customFormat="1" ht="13.5">
      <c r="A40" s="209"/>
      <c r="B40" s="210"/>
      <c r="D40" s="450"/>
      <c r="I40" s="210"/>
      <c r="P40" s="210"/>
    </row>
    <row r="41" spans="1:16" s="84" customFormat="1" ht="13.5">
      <c r="A41" s="209"/>
      <c r="B41" s="210"/>
      <c r="D41" s="450"/>
      <c r="I41" s="210"/>
      <c r="P41" s="210"/>
    </row>
    <row r="42" spans="1:16" s="84" customFormat="1" ht="13.5">
      <c r="A42" s="209"/>
      <c r="B42" s="210"/>
      <c r="D42" s="450"/>
      <c r="I42" s="210"/>
      <c r="P42" s="210"/>
    </row>
    <row r="43" spans="1:16" s="84" customFormat="1" ht="13.5">
      <c r="A43" s="209"/>
      <c r="B43" s="210"/>
      <c r="D43" s="450"/>
      <c r="I43" s="210"/>
      <c r="P43" s="210"/>
    </row>
    <row r="44" spans="1:16" s="84" customFormat="1" ht="13.5">
      <c r="A44" s="211"/>
      <c r="B44" s="210"/>
      <c r="D44" s="450"/>
      <c r="I44" s="210"/>
      <c r="P44" s="210"/>
    </row>
    <row r="45" spans="1:16" s="84" customFormat="1" ht="13.5">
      <c r="A45" s="211"/>
      <c r="B45" s="210"/>
      <c r="D45" s="450"/>
      <c r="I45" s="210"/>
      <c r="P45" s="210"/>
    </row>
    <row r="46" spans="1:16" s="84" customFormat="1" ht="13.5">
      <c r="A46" s="211"/>
      <c r="B46" s="210"/>
      <c r="D46" s="450"/>
      <c r="I46" s="210"/>
      <c r="P46" s="210"/>
    </row>
    <row r="47" spans="1:16" s="84" customFormat="1" ht="13.5">
      <c r="A47" s="211"/>
      <c r="B47" s="210"/>
      <c r="D47" s="450"/>
      <c r="I47" s="210"/>
      <c r="P47" s="210"/>
    </row>
    <row r="48" spans="1:16" s="84" customFormat="1" ht="13.5">
      <c r="A48" s="211"/>
      <c r="B48" s="210"/>
      <c r="D48" s="450"/>
      <c r="I48" s="210"/>
      <c r="P48" s="210"/>
    </row>
    <row r="49" spans="1:16" s="84" customFormat="1" ht="13.5">
      <c r="A49" s="211"/>
      <c r="B49" s="210"/>
      <c r="D49" s="450"/>
      <c r="I49" s="210"/>
      <c r="P49" s="210"/>
    </row>
    <row r="50" spans="1:16" s="84" customFormat="1" ht="13.5">
      <c r="A50" s="211"/>
      <c r="B50" s="210"/>
      <c r="D50" s="450"/>
      <c r="I50" s="210"/>
      <c r="P50" s="210"/>
    </row>
    <row r="51" spans="1:16" s="84" customFormat="1" ht="13.5">
      <c r="A51" s="211"/>
      <c r="B51" s="210"/>
      <c r="D51" s="450"/>
      <c r="I51" s="210"/>
      <c r="P51" s="210"/>
    </row>
    <row r="52" spans="1:16" s="84" customFormat="1" ht="13.5">
      <c r="A52" s="211"/>
      <c r="B52" s="210"/>
      <c r="D52" s="450"/>
      <c r="I52" s="210"/>
      <c r="P52" s="210"/>
    </row>
    <row r="53" spans="1:16" s="84" customFormat="1" ht="13.5">
      <c r="A53" s="211"/>
      <c r="B53" s="210"/>
      <c r="D53" s="450"/>
      <c r="I53" s="210"/>
      <c r="P53" s="210"/>
    </row>
    <row r="54" spans="1:16" s="84" customFormat="1" ht="13.5">
      <c r="A54" s="211"/>
      <c r="B54" s="210"/>
      <c r="D54" s="450"/>
      <c r="I54" s="210"/>
      <c r="P54" s="210"/>
    </row>
    <row r="55" spans="1:16" s="84" customFormat="1" ht="13.5">
      <c r="A55" s="211"/>
      <c r="B55" s="210"/>
      <c r="D55" s="450"/>
      <c r="I55" s="210"/>
      <c r="P55" s="210"/>
    </row>
    <row r="56" spans="1:16" s="84" customFormat="1" ht="13.5">
      <c r="A56" s="211"/>
      <c r="B56" s="210"/>
      <c r="D56" s="450"/>
      <c r="I56" s="210"/>
      <c r="P56" s="210"/>
    </row>
    <row r="57" spans="1:16" s="84" customFormat="1" ht="13.5">
      <c r="A57" s="211"/>
      <c r="B57" s="210"/>
      <c r="D57" s="450"/>
      <c r="I57" s="210"/>
      <c r="P57" s="210"/>
    </row>
    <row r="58" spans="1:16" ht="13.5">
      <c r="A58" s="211"/>
      <c r="B58" s="210"/>
      <c r="I58" s="210"/>
      <c r="P58" s="210"/>
    </row>
    <row r="59" spans="1:16" ht="13.5">
      <c r="A59" s="211"/>
      <c r="B59" s="210"/>
      <c r="I59" s="210"/>
      <c r="P59" s="210"/>
    </row>
    <row r="60" spans="1:16" ht="13.5">
      <c r="A60" s="211"/>
      <c r="B60" s="210"/>
      <c r="I60" s="210"/>
      <c r="P60" s="210"/>
    </row>
    <row r="61" spans="1:16" ht="13.5">
      <c r="A61" s="211"/>
      <c r="B61" s="210"/>
      <c r="I61" s="210"/>
      <c r="P61" s="210"/>
    </row>
    <row r="62" spans="1:16" ht="13.5">
      <c r="A62" s="211"/>
      <c r="B62" s="210"/>
      <c r="I62" s="210"/>
      <c r="P62" s="210"/>
    </row>
    <row r="63" spans="1:16" ht="13.5">
      <c r="A63" s="211"/>
      <c r="B63" s="210"/>
      <c r="I63" s="210"/>
      <c r="P63" s="210"/>
    </row>
    <row r="64" spans="1:16" ht="13.5">
      <c r="A64" s="211"/>
      <c r="B64" s="210"/>
      <c r="I64" s="210"/>
      <c r="P64" s="210"/>
    </row>
    <row r="65" spans="1:16" ht="13.5">
      <c r="A65" s="211"/>
      <c r="B65" s="210"/>
      <c r="I65" s="210"/>
      <c r="P65" s="210"/>
    </row>
    <row r="66" spans="1:16" ht="13.5">
      <c r="A66" s="211"/>
      <c r="B66" s="210"/>
      <c r="I66" s="210"/>
      <c r="P66" s="210"/>
    </row>
    <row r="67" spans="1:16" ht="13.5">
      <c r="A67" s="211"/>
      <c r="B67" s="210"/>
      <c r="I67" s="210"/>
      <c r="P67" s="210"/>
    </row>
    <row r="68" spans="1:16" ht="13.5">
      <c r="A68" s="211"/>
      <c r="B68" s="210"/>
      <c r="I68" s="210"/>
      <c r="P68" s="210"/>
    </row>
    <row r="69" spans="1:16" ht="13.5">
      <c r="A69" s="211"/>
      <c r="B69" s="210"/>
      <c r="I69" s="210"/>
      <c r="P69" s="210"/>
    </row>
    <row r="70" spans="1:16" ht="13.5">
      <c r="A70" s="211"/>
      <c r="B70" s="210"/>
      <c r="I70" s="210"/>
      <c r="P70" s="210"/>
    </row>
    <row r="71" spans="1:16" ht="13.5">
      <c r="A71" s="211"/>
      <c r="B71" s="210"/>
      <c r="I71" s="210"/>
      <c r="P71" s="210"/>
    </row>
    <row r="72" spans="1:16" ht="13.5">
      <c r="A72" s="211"/>
      <c r="B72" s="210"/>
      <c r="I72" s="210"/>
      <c r="P72" s="210"/>
    </row>
    <row r="73" spans="1:16" ht="13.5">
      <c r="A73" s="211"/>
      <c r="B73" s="210"/>
      <c r="I73" s="210"/>
      <c r="P73" s="210"/>
    </row>
    <row r="74" spans="1:16" ht="13.5">
      <c r="A74" s="211"/>
      <c r="B74" s="210"/>
      <c r="I74" s="210"/>
      <c r="P74" s="210"/>
    </row>
    <row r="75" spans="1:16" ht="13.5">
      <c r="A75" s="211"/>
      <c r="B75" s="210"/>
      <c r="I75" s="210"/>
      <c r="P75" s="210"/>
    </row>
    <row r="76" spans="1:16" ht="13.5">
      <c r="A76" s="211"/>
      <c r="B76" s="210"/>
      <c r="I76" s="210"/>
      <c r="P76" s="210"/>
    </row>
    <row r="77" spans="1:16" ht="13.5">
      <c r="A77" s="211"/>
      <c r="B77" s="210"/>
      <c r="I77" s="210"/>
      <c r="P77" s="210"/>
    </row>
    <row r="78" spans="1:16" ht="13.5">
      <c r="A78" s="211"/>
      <c r="B78" s="210"/>
      <c r="I78" s="210"/>
      <c r="P78" s="210"/>
    </row>
    <row r="79" spans="1:16" ht="13.5">
      <c r="A79" s="211"/>
      <c r="B79" s="210"/>
      <c r="I79" s="210"/>
      <c r="P79" s="210"/>
    </row>
    <row r="80" ht="13.5">
      <c r="P80" s="210"/>
    </row>
    <row r="81" ht="13.5">
      <c r="P81" s="210"/>
    </row>
  </sheetData>
  <mergeCells count="6">
    <mergeCell ref="B1:K1"/>
    <mergeCell ref="B2:G2"/>
    <mergeCell ref="B3:Q3"/>
    <mergeCell ref="B5:H5"/>
    <mergeCell ref="I5:O5"/>
    <mergeCell ref="P5:Y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B4" sqref="B4"/>
    </sheetView>
  </sheetViews>
  <sheetFormatPr defaultColWidth="9.00390625" defaultRowHeight="12.75"/>
  <cols>
    <col min="1" max="1" width="30.00390625" style="0" customWidth="1"/>
    <col min="2" max="2" width="9.25390625" style="0" customWidth="1"/>
    <col min="3" max="3" width="4.75390625" style="0" customWidth="1"/>
    <col min="4" max="4" width="4.75390625" style="452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" customFormat="1" ht="18" customHeight="1">
      <c r="A1" s="2"/>
      <c r="B1" s="888" t="s">
        <v>0</v>
      </c>
      <c r="C1" s="888"/>
      <c r="D1" s="888"/>
      <c r="E1" s="888"/>
      <c r="F1" s="888"/>
      <c r="G1" s="888"/>
      <c r="H1" s="888"/>
      <c r="I1" s="888"/>
      <c r="J1" s="888"/>
      <c r="K1" s="888"/>
      <c r="L1" s="4"/>
      <c r="M1" s="4"/>
      <c r="P1" s="7"/>
      <c r="Q1" s="4"/>
      <c r="R1" s="4"/>
      <c r="S1" s="4"/>
      <c r="T1" s="4"/>
      <c r="U1" s="4"/>
      <c r="W1" s="5"/>
      <c r="Y1" s="8" t="s">
        <v>119</v>
      </c>
    </row>
    <row r="2" spans="1:25" s="1" customFormat="1" ht="18" customHeight="1">
      <c r="A2" s="2"/>
      <c r="B2" s="905" t="s">
        <v>105</v>
      </c>
      <c r="C2" s="905"/>
      <c r="D2" s="905"/>
      <c r="E2" s="905"/>
      <c r="F2" s="905"/>
      <c r="G2" s="905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06" t="s">
        <v>223</v>
      </c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454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455" t="s">
        <v>4</v>
      </c>
    </row>
    <row r="5" spans="1:25" s="457" customFormat="1" ht="18.75" customHeight="1">
      <c r="A5" s="456" t="s">
        <v>211</v>
      </c>
      <c r="B5" s="893" t="s">
        <v>212</v>
      </c>
      <c r="C5" s="894"/>
      <c r="D5" s="894"/>
      <c r="E5" s="894"/>
      <c r="F5" s="894"/>
      <c r="G5" s="894"/>
      <c r="H5" s="896"/>
      <c r="I5" s="893" t="s">
        <v>213</v>
      </c>
      <c r="J5" s="894"/>
      <c r="K5" s="894"/>
      <c r="L5" s="894"/>
      <c r="M5" s="894"/>
      <c r="N5" s="894"/>
      <c r="O5" s="896"/>
      <c r="P5" s="893" t="s">
        <v>219</v>
      </c>
      <c r="Q5" s="894"/>
      <c r="R5" s="894"/>
      <c r="S5" s="894"/>
      <c r="T5" s="894"/>
      <c r="U5" s="894"/>
      <c r="V5" s="894"/>
      <c r="W5" s="894"/>
      <c r="X5" s="894"/>
      <c r="Y5" s="895"/>
    </row>
    <row r="6" spans="1:25" s="39" customFormat="1" ht="15" customHeight="1">
      <c r="A6" s="461" t="s">
        <v>7</v>
      </c>
      <c r="B6" s="459" t="s">
        <v>8</v>
      </c>
      <c r="C6" s="30"/>
      <c r="D6" s="44" t="s">
        <v>9</v>
      </c>
      <c r="E6" s="45" t="s">
        <v>10</v>
      </c>
      <c r="F6" s="460" t="s">
        <v>11</v>
      </c>
      <c r="G6" s="43"/>
      <c r="H6" s="49" t="s">
        <v>13</v>
      </c>
      <c r="I6" s="459" t="s">
        <v>8</v>
      </c>
      <c r="J6" s="30"/>
      <c r="K6" s="44" t="s">
        <v>9</v>
      </c>
      <c r="L6" s="45" t="s">
        <v>10</v>
      </c>
      <c r="M6" s="460" t="s">
        <v>11</v>
      </c>
      <c r="N6" s="43"/>
      <c r="O6" s="49" t="s">
        <v>13</v>
      </c>
      <c r="P6" s="459" t="s">
        <v>8</v>
      </c>
      <c r="Q6" s="30"/>
      <c r="R6" s="44" t="s">
        <v>9</v>
      </c>
      <c r="S6" s="45" t="s">
        <v>10</v>
      </c>
      <c r="T6" s="43" t="s">
        <v>15</v>
      </c>
      <c r="U6" s="460" t="s">
        <v>11</v>
      </c>
      <c r="V6" s="43"/>
      <c r="W6" s="47" t="s">
        <v>12</v>
      </c>
      <c r="X6" s="462" t="s">
        <v>13</v>
      </c>
      <c r="Y6" s="48" t="s">
        <v>14</v>
      </c>
    </row>
    <row r="7" spans="1:25" s="39" customFormat="1" ht="13.5" customHeight="1">
      <c r="A7" s="463" t="s">
        <v>16</v>
      </c>
      <c r="B7" s="42">
        <v>0</v>
      </c>
      <c r="C7" s="43" t="s">
        <v>17</v>
      </c>
      <c r="D7" s="44" t="s">
        <v>18</v>
      </c>
      <c r="E7" s="45" t="s">
        <v>18</v>
      </c>
      <c r="F7" s="44" t="s">
        <v>18</v>
      </c>
      <c r="G7" s="46" t="s">
        <v>17</v>
      </c>
      <c r="H7" s="49" t="s">
        <v>18</v>
      </c>
      <c r="I7" s="42">
        <v>0</v>
      </c>
      <c r="J7" s="43" t="s">
        <v>17</v>
      </c>
      <c r="K7" s="44" t="s">
        <v>18</v>
      </c>
      <c r="L7" s="45" t="s">
        <v>18</v>
      </c>
      <c r="M7" s="44" t="s">
        <v>18</v>
      </c>
      <c r="N7" s="46" t="s">
        <v>17</v>
      </c>
      <c r="O7" s="49" t="s">
        <v>18</v>
      </c>
      <c r="P7" s="42">
        <v>0</v>
      </c>
      <c r="Q7" s="43" t="s">
        <v>17</v>
      </c>
      <c r="R7" s="44" t="s">
        <v>18</v>
      </c>
      <c r="S7" s="45" t="s">
        <v>18</v>
      </c>
      <c r="T7" s="43" t="s">
        <v>18</v>
      </c>
      <c r="U7" s="44" t="s">
        <v>18</v>
      </c>
      <c r="V7" s="46" t="s">
        <v>17</v>
      </c>
      <c r="W7" s="47" t="s">
        <v>18</v>
      </c>
      <c r="X7" s="48" t="s">
        <v>18</v>
      </c>
      <c r="Y7" s="48" t="s">
        <v>18</v>
      </c>
    </row>
    <row r="8" spans="1:25" s="62" customFormat="1" ht="9.75" customHeight="1" thickBot="1">
      <c r="A8" s="464" t="s">
        <v>19</v>
      </c>
      <c r="B8" s="60">
        <v>1</v>
      </c>
      <c r="C8" s="51">
        <v>2</v>
      </c>
      <c r="D8" s="52">
        <v>3</v>
      </c>
      <c r="E8" s="53">
        <v>4</v>
      </c>
      <c r="F8" s="54">
        <v>5</v>
      </c>
      <c r="G8" s="55">
        <v>6</v>
      </c>
      <c r="H8" s="464">
        <v>7</v>
      </c>
      <c r="I8" s="60">
        <v>8</v>
      </c>
      <c r="J8" s="51">
        <v>9</v>
      </c>
      <c r="K8" s="52">
        <v>10</v>
      </c>
      <c r="L8" s="53">
        <v>11</v>
      </c>
      <c r="M8" s="54">
        <v>12</v>
      </c>
      <c r="N8" s="55">
        <v>13</v>
      </c>
      <c r="O8" s="464">
        <v>14</v>
      </c>
      <c r="P8" s="60">
        <v>15</v>
      </c>
      <c r="Q8" s="51">
        <v>16</v>
      </c>
      <c r="R8" s="52">
        <v>17</v>
      </c>
      <c r="S8" s="53">
        <v>18</v>
      </c>
      <c r="T8" s="51">
        <v>19</v>
      </c>
      <c r="U8" s="54">
        <v>20</v>
      </c>
      <c r="V8" s="55">
        <v>21</v>
      </c>
      <c r="W8" s="56">
        <v>22</v>
      </c>
      <c r="X8" s="57">
        <v>23</v>
      </c>
      <c r="Y8" s="61">
        <v>24</v>
      </c>
    </row>
    <row r="9" spans="1:25" s="39" customFormat="1" ht="9.75" customHeight="1">
      <c r="A9" s="465"/>
      <c r="B9" s="71"/>
      <c r="C9" s="66"/>
      <c r="D9" s="466"/>
      <c r="E9" s="67"/>
      <c r="F9" s="68"/>
      <c r="G9" s="66"/>
      <c r="H9" s="467"/>
      <c r="I9" s="468"/>
      <c r="J9" s="66"/>
      <c r="K9" s="65"/>
      <c r="L9" s="468"/>
      <c r="M9" s="68"/>
      <c r="N9" s="66"/>
      <c r="O9" s="467"/>
      <c r="P9" s="468"/>
      <c r="Q9" s="66"/>
      <c r="R9" s="65"/>
      <c r="S9" s="67"/>
      <c r="T9" s="72"/>
      <c r="U9" s="68"/>
      <c r="V9" s="66"/>
      <c r="W9" s="69"/>
      <c r="X9" s="69"/>
      <c r="Y9" s="73"/>
    </row>
    <row r="10" spans="1:25" s="84" customFormat="1" ht="15" customHeight="1">
      <c r="A10" s="469" t="s">
        <v>106</v>
      </c>
      <c r="B10" s="82"/>
      <c r="C10" s="79"/>
      <c r="D10" s="129"/>
      <c r="E10" s="78"/>
      <c r="F10" s="76"/>
      <c r="G10" s="79"/>
      <c r="H10" s="80"/>
      <c r="I10" s="82"/>
      <c r="J10" s="79"/>
      <c r="K10" s="76"/>
      <c r="L10" s="470"/>
      <c r="M10" s="76"/>
      <c r="N10" s="79"/>
      <c r="O10" s="80"/>
      <c r="P10" s="82"/>
      <c r="Q10" s="79"/>
      <c r="R10" s="76"/>
      <c r="S10" s="78"/>
      <c r="T10" s="83"/>
      <c r="U10" s="76"/>
      <c r="V10" s="79"/>
      <c r="W10" s="80"/>
      <c r="X10" s="80"/>
      <c r="Y10" s="80"/>
    </row>
    <row r="11" spans="1:25" s="84" customFormat="1" ht="15" customHeight="1">
      <c r="A11" s="471" t="s">
        <v>107</v>
      </c>
      <c r="B11" s="97">
        <v>226688</v>
      </c>
      <c r="C11" s="92">
        <v>9</v>
      </c>
      <c r="D11" s="86">
        <v>1</v>
      </c>
      <c r="E11" s="88">
        <v>0</v>
      </c>
      <c r="F11" s="86">
        <v>1</v>
      </c>
      <c r="G11" s="92">
        <v>14.2</v>
      </c>
      <c r="H11" s="89">
        <v>4</v>
      </c>
      <c r="I11" s="97">
        <v>2511906</v>
      </c>
      <c r="J11" s="92">
        <v>18.6</v>
      </c>
      <c r="K11" s="86">
        <v>119</v>
      </c>
      <c r="L11" s="472">
        <v>2</v>
      </c>
      <c r="M11" s="86">
        <v>121</v>
      </c>
      <c r="N11" s="92">
        <v>15.1</v>
      </c>
      <c r="O11" s="89">
        <v>14</v>
      </c>
      <c r="P11" s="97">
        <v>2738594</v>
      </c>
      <c r="Q11" s="92">
        <v>17.1</v>
      </c>
      <c r="R11" s="86">
        <v>120</v>
      </c>
      <c r="S11" s="88">
        <v>2</v>
      </c>
      <c r="T11" s="215">
        <v>0</v>
      </c>
      <c r="U11" s="86">
        <v>122</v>
      </c>
      <c r="V11" s="92">
        <v>15.1</v>
      </c>
      <c r="W11" s="89">
        <v>2</v>
      </c>
      <c r="X11" s="89">
        <v>18</v>
      </c>
      <c r="Y11" s="89">
        <v>2</v>
      </c>
    </row>
    <row r="12" spans="1:25" s="84" customFormat="1" ht="15" customHeight="1">
      <c r="A12" s="471" t="s">
        <v>108</v>
      </c>
      <c r="B12" s="473">
        <v>0</v>
      </c>
      <c r="C12" s="474">
        <v>0</v>
      </c>
      <c r="D12" s="475">
        <v>0</v>
      </c>
      <c r="E12" s="476">
        <v>0</v>
      </c>
      <c r="F12" s="475">
        <v>0</v>
      </c>
      <c r="G12" s="474">
        <v>0</v>
      </c>
      <c r="H12" s="477">
        <v>0</v>
      </c>
      <c r="I12" s="473">
        <v>14077</v>
      </c>
      <c r="J12" s="474">
        <v>0.1</v>
      </c>
      <c r="K12" s="475">
        <v>1</v>
      </c>
      <c r="L12" s="478">
        <v>0</v>
      </c>
      <c r="M12" s="475">
        <v>1</v>
      </c>
      <c r="N12" s="474">
        <v>0.1</v>
      </c>
      <c r="O12" s="477">
        <v>0</v>
      </c>
      <c r="P12" s="473">
        <v>14077</v>
      </c>
      <c r="Q12" s="474">
        <v>0.1</v>
      </c>
      <c r="R12" s="475">
        <v>1</v>
      </c>
      <c r="S12" s="476">
        <v>0</v>
      </c>
      <c r="T12" s="479">
        <v>0</v>
      </c>
      <c r="U12" s="475">
        <v>1</v>
      </c>
      <c r="V12" s="474">
        <v>0.1</v>
      </c>
      <c r="W12" s="477">
        <v>0</v>
      </c>
      <c r="X12" s="477">
        <v>0</v>
      </c>
      <c r="Y12" s="477">
        <v>0</v>
      </c>
    </row>
    <row r="13" spans="1:25" s="84" customFormat="1" ht="15" customHeight="1" thickBot="1">
      <c r="A13" s="480" t="s">
        <v>109</v>
      </c>
      <c r="B13" s="481">
        <v>1536521</v>
      </c>
      <c r="C13" s="144">
        <v>61.3</v>
      </c>
      <c r="D13" s="138">
        <v>3</v>
      </c>
      <c r="E13" s="140">
        <v>0</v>
      </c>
      <c r="F13" s="138">
        <v>3</v>
      </c>
      <c r="G13" s="144">
        <v>42.9</v>
      </c>
      <c r="H13" s="141">
        <v>2</v>
      </c>
      <c r="I13" s="481">
        <v>1674415</v>
      </c>
      <c r="J13" s="144">
        <v>12.5</v>
      </c>
      <c r="K13" s="138">
        <v>92</v>
      </c>
      <c r="L13" s="482">
        <v>1</v>
      </c>
      <c r="M13" s="138">
        <v>93</v>
      </c>
      <c r="N13" s="144">
        <v>11.6</v>
      </c>
      <c r="O13" s="141">
        <v>6</v>
      </c>
      <c r="P13" s="481">
        <v>3210936</v>
      </c>
      <c r="Q13" s="144">
        <v>20.1</v>
      </c>
      <c r="R13" s="138">
        <v>95</v>
      </c>
      <c r="S13" s="140">
        <v>1</v>
      </c>
      <c r="T13" s="149">
        <v>0</v>
      </c>
      <c r="U13" s="138">
        <v>96</v>
      </c>
      <c r="V13" s="144">
        <v>11.9</v>
      </c>
      <c r="W13" s="141">
        <v>4</v>
      </c>
      <c r="X13" s="141">
        <v>8</v>
      </c>
      <c r="Y13" s="141">
        <v>1</v>
      </c>
    </row>
    <row r="14" spans="1:25" s="84" customFormat="1" ht="15" customHeight="1" thickBot="1">
      <c r="A14" s="483" t="s">
        <v>21</v>
      </c>
      <c r="B14" s="484">
        <f aca="true" t="shared" si="0" ref="B14:Y14">SUM(B11:B13)</f>
        <v>1763209</v>
      </c>
      <c r="C14" s="485">
        <f t="shared" si="0"/>
        <v>70.3</v>
      </c>
      <c r="D14" s="486">
        <f t="shared" si="0"/>
        <v>4</v>
      </c>
      <c r="E14" s="487">
        <f t="shared" si="0"/>
        <v>0</v>
      </c>
      <c r="F14" s="486">
        <f t="shared" si="0"/>
        <v>4</v>
      </c>
      <c r="G14" s="485">
        <f t="shared" si="0"/>
        <v>57.099999999999994</v>
      </c>
      <c r="H14" s="488">
        <f t="shared" si="0"/>
        <v>6</v>
      </c>
      <c r="I14" s="484">
        <f t="shared" si="0"/>
        <v>4200398</v>
      </c>
      <c r="J14" s="485">
        <f t="shared" si="0"/>
        <v>31.200000000000003</v>
      </c>
      <c r="K14" s="486">
        <f t="shared" si="0"/>
        <v>212</v>
      </c>
      <c r="L14" s="489">
        <f t="shared" si="0"/>
        <v>3</v>
      </c>
      <c r="M14" s="486">
        <f t="shared" si="0"/>
        <v>215</v>
      </c>
      <c r="N14" s="485">
        <f t="shared" si="0"/>
        <v>26.799999999999997</v>
      </c>
      <c r="O14" s="488">
        <f t="shared" si="0"/>
        <v>20</v>
      </c>
      <c r="P14" s="484">
        <f t="shared" si="0"/>
        <v>5963607</v>
      </c>
      <c r="Q14" s="485">
        <f t="shared" si="0"/>
        <v>37.300000000000004</v>
      </c>
      <c r="R14" s="486">
        <f t="shared" si="0"/>
        <v>216</v>
      </c>
      <c r="S14" s="487">
        <f t="shared" si="0"/>
        <v>3</v>
      </c>
      <c r="T14" s="490">
        <f t="shared" si="0"/>
        <v>0</v>
      </c>
      <c r="U14" s="486">
        <f t="shared" si="0"/>
        <v>219</v>
      </c>
      <c r="V14" s="485">
        <f t="shared" si="0"/>
        <v>27.1</v>
      </c>
      <c r="W14" s="488">
        <f t="shared" si="0"/>
        <v>6</v>
      </c>
      <c r="X14" s="488">
        <f t="shared" si="0"/>
        <v>26</v>
      </c>
      <c r="Y14" s="488">
        <f t="shared" si="0"/>
        <v>3</v>
      </c>
    </row>
    <row r="15" spans="1:25" s="84" customFormat="1" ht="9.75" customHeight="1">
      <c r="A15" s="515"/>
      <c r="B15" s="516"/>
      <c r="C15" s="176"/>
      <c r="D15" s="170"/>
      <c r="E15" s="172"/>
      <c r="F15" s="170"/>
      <c r="G15" s="176"/>
      <c r="H15" s="173"/>
      <c r="I15" s="516"/>
      <c r="J15" s="176"/>
      <c r="K15" s="170"/>
      <c r="L15" s="517"/>
      <c r="M15" s="170"/>
      <c r="N15" s="176"/>
      <c r="O15" s="173"/>
      <c r="P15" s="516"/>
      <c r="Q15" s="176"/>
      <c r="R15" s="170"/>
      <c r="S15" s="172"/>
      <c r="T15" s="220"/>
      <c r="U15" s="170"/>
      <c r="V15" s="176"/>
      <c r="W15" s="173"/>
      <c r="X15" s="173"/>
      <c r="Y15" s="173"/>
    </row>
    <row r="16" spans="1:25" s="84" customFormat="1" ht="15" customHeight="1">
      <c r="A16" s="469" t="s">
        <v>110</v>
      </c>
      <c r="B16" s="82"/>
      <c r="C16" s="79"/>
      <c r="D16" s="123"/>
      <c r="E16" s="125"/>
      <c r="F16" s="123"/>
      <c r="G16" s="79"/>
      <c r="H16" s="126"/>
      <c r="I16" s="82"/>
      <c r="J16" s="79"/>
      <c r="K16" s="123"/>
      <c r="L16" s="499"/>
      <c r="M16" s="123"/>
      <c r="N16" s="79"/>
      <c r="O16" s="126"/>
      <c r="P16" s="82"/>
      <c r="Q16" s="79"/>
      <c r="R16" s="123"/>
      <c r="S16" s="125"/>
      <c r="T16" s="217"/>
      <c r="U16" s="123"/>
      <c r="V16" s="79"/>
      <c r="W16" s="126"/>
      <c r="X16" s="126"/>
      <c r="Y16" s="126"/>
    </row>
    <row r="17" spans="1:25" s="84" customFormat="1" ht="15" customHeight="1">
      <c r="A17" s="471" t="s">
        <v>111</v>
      </c>
      <c r="B17" s="97">
        <v>743324</v>
      </c>
      <c r="C17" s="92">
        <v>29.7</v>
      </c>
      <c r="D17" s="86">
        <v>3</v>
      </c>
      <c r="E17" s="88">
        <v>0</v>
      </c>
      <c r="F17" s="86">
        <v>3</v>
      </c>
      <c r="G17" s="92">
        <v>42.9</v>
      </c>
      <c r="H17" s="89">
        <v>2</v>
      </c>
      <c r="I17" s="97">
        <v>8089795</v>
      </c>
      <c r="J17" s="92">
        <v>60</v>
      </c>
      <c r="K17" s="86">
        <v>525</v>
      </c>
      <c r="L17" s="472">
        <v>4</v>
      </c>
      <c r="M17" s="86">
        <v>529</v>
      </c>
      <c r="N17" s="92">
        <v>66.1</v>
      </c>
      <c r="O17" s="89">
        <v>34</v>
      </c>
      <c r="P17" s="97">
        <v>8833119</v>
      </c>
      <c r="Q17" s="92">
        <v>55.3</v>
      </c>
      <c r="R17" s="86">
        <v>528</v>
      </c>
      <c r="S17" s="88">
        <v>4</v>
      </c>
      <c r="T17" s="215">
        <v>0</v>
      </c>
      <c r="U17" s="86">
        <v>532</v>
      </c>
      <c r="V17" s="92">
        <v>65.9</v>
      </c>
      <c r="W17" s="89">
        <v>9</v>
      </c>
      <c r="X17" s="89">
        <v>36</v>
      </c>
      <c r="Y17" s="89">
        <v>4</v>
      </c>
    </row>
    <row r="18" spans="1:25" s="84" customFormat="1" ht="15" customHeight="1">
      <c r="A18" s="500" t="s">
        <v>112</v>
      </c>
      <c r="B18" s="97">
        <v>0</v>
      </c>
      <c r="C18" s="92">
        <v>0</v>
      </c>
      <c r="D18" s="86">
        <v>0</v>
      </c>
      <c r="E18" s="88">
        <v>0</v>
      </c>
      <c r="F18" s="86">
        <v>0</v>
      </c>
      <c r="G18" s="92">
        <v>0</v>
      </c>
      <c r="H18" s="89">
        <v>0</v>
      </c>
      <c r="I18" s="97">
        <v>0</v>
      </c>
      <c r="J18" s="92">
        <v>0</v>
      </c>
      <c r="K18" s="86">
        <v>0</v>
      </c>
      <c r="L18" s="472">
        <v>0</v>
      </c>
      <c r="M18" s="86">
        <v>0</v>
      </c>
      <c r="N18" s="92">
        <v>0</v>
      </c>
      <c r="O18" s="89">
        <v>0</v>
      </c>
      <c r="P18" s="97">
        <v>0</v>
      </c>
      <c r="Q18" s="92">
        <v>0</v>
      </c>
      <c r="R18" s="86">
        <v>0</v>
      </c>
      <c r="S18" s="88">
        <v>0</v>
      </c>
      <c r="T18" s="215">
        <v>0</v>
      </c>
      <c r="U18" s="86">
        <v>0</v>
      </c>
      <c r="V18" s="92">
        <v>0</v>
      </c>
      <c r="W18" s="89">
        <v>0</v>
      </c>
      <c r="X18" s="89">
        <v>0</v>
      </c>
      <c r="Y18" s="89">
        <v>0</v>
      </c>
    </row>
    <row r="19" spans="1:25" s="84" customFormat="1" ht="15" customHeight="1">
      <c r="A19" s="471" t="s">
        <v>109</v>
      </c>
      <c r="B19" s="473">
        <v>0</v>
      </c>
      <c r="C19" s="474">
        <v>0</v>
      </c>
      <c r="D19" s="475">
        <v>0</v>
      </c>
      <c r="E19" s="476">
        <v>0</v>
      </c>
      <c r="F19" s="475">
        <v>0</v>
      </c>
      <c r="G19" s="474">
        <v>0</v>
      </c>
      <c r="H19" s="477">
        <v>0</v>
      </c>
      <c r="I19" s="473">
        <v>578238</v>
      </c>
      <c r="J19" s="474">
        <v>4.3</v>
      </c>
      <c r="K19" s="475">
        <v>34</v>
      </c>
      <c r="L19" s="478">
        <v>0</v>
      </c>
      <c r="M19" s="475">
        <v>34</v>
      </c>
      <c r="N19" s="474">
        <v>4.3</v>
      </c>
      <c r="O19" s="477">
        <v>0</v>
      </c>
      <c r="P19" s="473">
        <v>578238</v>
      </c>
      <c r="Q19" s="474">
        <v>3.6</v>
      </c>
      <c r="R19" s="475">
        <v>34</v>
      </c>
      <c r="S19" s="476">
        <v>0</v>
      </c>
      <c r="T19" s="479">
        <v>0</v>
      </c>
      <c r="U19" s="475">
        <v>34</v>
      </c>
      <c r="V19" s="474">
        <v>4.2</v>
      </c>
      <c r="W19" s="477">
        <v>1</v>
      </c>
      <c r="X19" s="477">
        <v>0</v>
      </c>
      <c r="Y19" s="477">
        <v>0</v>
      </c>
    </row>
    <row r="20" spans="1:25" s="84" customFormat="1" ht="15" customHeight="1" thickBot="1">
      <c r="A20" s="501" t="s">
        <v>113</v>
      </c>
      <c r="B20" s="481">
        <v>0</v>
      </c>
      <c r="C20" s="144">
        <v>0</v>
      </c>
      <c r="D20" s="138">
        <v>0</v>
      </c>
      <c r="E20" s="140">
        <v>0</v>
      </c>
      <c r="F20" s="138">
        <v>0</v>
      </c>
      <c r="G20" s="144">
        <v>0</v>
      </c>
      <c r="H20" s="141">
        <v>0</v>
      </c>
      <c r="I20" s="481">
        <v>218136</v>
      </c>
      <c r="J20" s="144">
        <v>1.6</v>
      </c>
      <c r="K20" s="138">
        <v>3</v>
      </c>
      <c r="L20" s="482">
        <v>0</v>
      </c>
      <c r="M20" s="138">
        <v>3</v>
      </c>
      <c r="N20" s="144">
        <v>0.4</v>
      </c>
      <c r="O20" s="141">
        <v>1</v>
      </c>
      <c r="P20" s="481">
        <v>218136</v>
      </c>
      <c r="Q20" s="144">
        <v>1.4</v>
      </c>
      <c r="R20" s="138">
        <v>3</v>
      </c>
      <c r="S20" s="140">
        <v>0</v>
      </c>
      <c r="T20" s="149">
        <v>0</v>
      </c>
      <c r="U20" s="138">
        <v>3</v>
      </c>
      <c r="V20" s="144">
        <v>0.4</v>
      </c>
      <c r="W20" s="141">
        <v>0</v>
      </c>
      <c r="X20" s="141">
        <v>1</v>
      </c>
      <c r="Y20" s="141">
        <v>0</v>
      </c>
    </row>
    <row r="21" spans="1:25" s="84" customFormat="1" ht="15" customHeight="1" thickBot="1">
      <c r="A21" s="483" t="s">
        <v>114</v>
      </c>
      <c r="B21" s="484">
        <f aca="true" t="shared" si="1" ref="B21:Y21">SUM(B17:B20)</f>
        <v>743324</v>
      </c>
      <c r="C21" s="485">
        <f t="shared" si="1"/>
        <v>29.7</v>
      </c>
      <c r="D21" s="486">
        <f t="shared" si="1"/>
        <v>3</v>
      </c>
      <c r="E21" s="487">
        <f t="shared" si="1"/>
        <v>0</v>
      </c>
      <c r="F21" s="486">
        <f t="shared" si="1"/>
        <v>3</v>
      </c>
      <c r="G21" s="485">
        <f t="shared" si="1"/>
        <v>42.9</v>
      </c>
      <c r="H21" s="488">
        <f t="shared" si="1"/>
        <v>2</v>
      </c>
      <c r="I21" s="484">
        <f t="shared" si="1"/>
        <v>8886169</v>
      </c>
      <c r="J21" s="485">
        <f t="shared" si="1"/>
        <v>65.89999999999999</v>
      </c>
      <c r="K21" s="486">
        <f t="shared" si="1"/>
        <v>562</v>
      </c>
      <c r="L21" s="489">
        <f t="shared" si="1"/>
        <v>4</v>
      </c>
      <c r="M21" s="486">
        <f t="shared" si="1"/>
        <v>566</v>
      </c>
      <c r="N21" s="485">
        <f t="shared" si="1"/>
        <v>70.8</v>
      </c>
      <c r="O21" s="488">
        <f t="shared" si="1"/>
        <v>35</v>
      </c>
      <c r="P21" s="484">
        <f t="shared" si="1"/>
        <v>9629493</v>
      </c>
      <c r="Q21" s="485">
        <f t="shared" si="1"/>
        <v>60.3</v>
      </c>
      <c r="R21" s="486">
        <f t="shared" si="1"/>
        <v>565</v>
      </c>
      <c r="S21" s="487">
        <f t="shared" si="1"/>
        <v>4</v>
      </c>
      <c r="T21" s="490">
        <f t="shared" si="1"/>
        <v>0</v>
      </c>
      <c r="U21" s="486">
        <f t="shared" si="1"/>
        <v>569</v>
      </c>
      <c r="V21" s="485">
        <f t="shared" si="1"/>
        <v>70.50000000000001</v>
      </c>
      <c r="W21" s="488">
        <f t="shared" si="1"/>
        <v>10</v>
      </c>
      <c r="X21" s="488">
        <f t="shared" si="1"/>
        <v>37</v>
      </c>
      <c r="Y21" s="488">
        <f t="shared" si="1"/>
        <v>4</v>
      </c>
    </row>
    <row r="22" spans="1:25" s="84" customFormat="1" ht="9.75" customHeight="1" thickBot="1">
      <c r="A22" s="524"/>
      <c r="B22" s="525"/>
      <c r="C22" s="526"/>
      <c r="D22" s="527"/>
      <c r="E22" s="528"/>
      <c r="F22" s="527"/>
      <c r="G22" s="526"/>
      <c r="H22" s="529"/>
      <c r="I22" s="525"/>
      <c r="J22" s="526"/>
      <c r="K22" s="527"/>
      <c r="L22" s="530"/>
      <c r="M22" s="527"/>
      <c r="N22" s="526"/>
      <c r="O22" s="529"/>
      <c r="P22" s="525"/>
      <c r="Q22" s="526"/>
      <c r="R22" s="527"/>
      <c r="S22" s="528"/>
      <c r="T22" s="531"/>
      <c r="U22" s="527"/>
      <c r="V22" s="526"/>
      <c r="W22" s="529"/>
      <c r="X22" s="529"/>
      <c r="Y22" s="529"/>
    </row>
    <row r="23" spans="1:25" s="84" customFormat="1" ht="15" customHeight="1" thickBot="1">
      <c r="A23" s="521" t="s">
        <v>23</v>
      </c>
      <c r="B23" s="522">
        <v>2506533</v>
      </c>
      <c r="C23" s="161">
        <v>100</v>
      </c>
      <c r="D23" s="156">
        <v>7</v>
      </c>
      <c r="E23" s="219">
        <v>0</v>
      </c>
      <c r="F23" s="156">
        <v>7</v>
      </c>
      <c r="G23" s="161">
        <v>100</v>
      </c>
      <c r="H23" s="158">
        <v>8</v>
      </c>
      <c r="I23" s="522">
        <v>13086567</v>
      </c>
      <c r="J23" s="161">
        <v>97.1</v>
      </c>
      <c r="K23" s="156">
        <v>774</v>
      </c>
      <c r="L23" s="532">
        <v>7</v>
      </c>
      <c r="M23" s="156">
        <v>781</v>
      </c>
      <c r="N23" s="161">
        <v>97.6</v>
      </c>
      <c r="O23" s="158">
        <v>55</v>
      </c>
      <c r="P23" s="522">
        <v>15593100</v>
      </c>
      <c r="Q23" s="161">
        <v>97.6</v>
      </c>
      <c r="R23" s="156">
        <v>781</v>
      </c>
      <c r="S23" s="219">
        <v>7</v>
      </c>
      <c r="T23" s="167">
        <v>0</v>
      </c>
      <c r="U23" s="156">
        <v>788</v>
      </c>
      <c r="V23" s="161">
        <v>97.6</v>
      </c>
      <c r="W23" s="158">
        <v>16</v>
      </c>
      <c r="X23" s="158">
        <v>63</v>
      </c>
      <c r="Y23" s="158">
        <v>7</v>
      </c>
    </row>
    <row r="24" spans="1:25" s="84" customFormat="1" ht="9.75" customHeight="1">
      <c r="A24" s="515"/>
      <c r="B24" s="516"/>
      <c r="C24" s="176"/>
      <c r="D24" s="170"/>
      <c r="E24" s="172"/>
      <c r="F24" s="170"/>
      <c r="G24" s="176"/>
      <c r="H24" s="173"/>
      <c r="I24" s="516"/>
      <c r="J24" s="176"/>
      <c r="K24" s="170"/>
      <c r="L24" s="517"/>
      <c r="M24" s="170"/>
      <c r="N24" s="176"/>
      <c r="O24" s="173"/>
      <c r="P24" s="516"/>
      <c r="Q24" s="176"/>
      <c r="R24" s="170"/>
      <c r="S24" s="172"/>
      <c r="T24" s="220"/>
      <c r="U24" s="170"/>
      <c r="V24" s="176"/>
      <c r="W24" s="173"/>
      <c r="X24" s="173"/>
      <c r="Y24" s="173"/>
    </row>
    <row r="25" spans="1:25" s="84" customFormat="1" ht="15" customHeight="1">
      <c r="A25" s="469" t="s">
        <v>27</v>
      </c>
      <c r="B25" s="82"/>
      <c r="C25" s="79"/>
      <c r="D25" s="123"/>
      <c r="E25" s="125"/>
      <c r="F25" s="123"/>
      <c r="G25" s="79"/>
      <c r="H25" s="126"/>
      <c r="I25" s="82"/>
      <c r="J25" s="79"/>
      <c r="K25" s="123"/>
      <c r="L25" s="499"/>
      <c r="M25" s="123"/>
      <c r="N25" s="79"/>
      <c r="O25" s="126"/>
      <c r="P25" s="82"/>
      <c r="Q25" s="79"/>
      <c r="R25" s="123"/>
      <c r="S25" s="125"/>
      <c r="T25" s="217"/>
      <c r="U25" s="123"/>
      <c r="V25" s="79"/>
      <c r="W25" s="126"/>
      <c r="X25" s="126"/>
      <c r="Y25" s="126"/>
    </row>
    <row r="26" spans="1:25" s="84" customFormat="1" ht="15" customHeight="1">
      <c r="A26" s="471" t="s">
        <v>115</v>
      </c>
      <c r="B26" s="97">
        <v>0</v>
      </c>
      <c r="C26" s="535">
        <v>0</v>
      </c>
      <c r="D26" s="536">
        <v>0</v>
      </c>
      <c r="E26" s="537">
        <v>0</v>
      </c>
      <c r="F26" s="86">
        <v>0</v>
      </c>
      <c r="G26" s="92">
        <v>0</v>
      </c>
      <c r="H26" s="89">
        <v>0</v>
      </c>
      <c r="I26" s="97">
        <v>389744</v>
      </c>
      <c r="J26" s="92">
        <v>2.9</v>
      </c>
      <c r="K26" s="86">
        <v>19</v>
      </c>
      <c r="L26" s="472">
        <v>0</v>
      </c>
      <c r="M26" s="86">
        <v>19</v>
      </c>
      <c r="N26" s="92">
        <v>2.4</v>
      </c>
      <c r="O26" s="90">
        <v>2</v>
      </c>
      <c r="P26" s="97">
        <v>389744</v>
      </c>
      <c r="Q26" s="92">
        <v>2.4</v>
      </c>
      <c r="R26" s="86">
        <v>19</v>
      </c>
      <c r="S26" s="88">
        <v>0</v>
      </c>
      <c r="T26" s="215">
        <v>0</v>
      </c>
      <c r="U26" s="86">
        <v>19</v>
      </c>
      <c r="V26" s="92">
        <v>2.4</v>
      </c>
      <c r="W26" s="89">
        <v>0</v>
      </c>
      <c r="X26" s="89">
        <v>2</v>
      </c>
      <c r="Y26" s="89">
        <v>0</v>
      </c>
    </row>
    <row r="27" spans="1:25" s="84" customFormat="1" ht="15" customHeight="1" thickBot="1">
      <c r="A27" s="483" t="s">
        <v>27</v>
      </c>
      <c r="B27" s="484">
        <v>0</v>
      </c>
      <c r="C27" s="485">
        <v>0</v>
      </c>
      <c r="D27" s="486">
        <v>0</v>
      </c>
      <c r="E27" s="487">
        <v>0</v>
      </c>
      <c r="F27" s="486">
        <v>0</v>
      </c>
      <c r="G27" s="485">
        <v>0</v>
      </c>
      <c r="H27" s="488">
        <v>0</v>
      </c>
      <c r="I27" s="484">
        <f aca="true" t="shared" si="2" ref="I27:Y27">SUM(I26)</f>
        <v>389744</v>
      </c>
      <c r="J27" s="485">
        <f t="shared" si="2"/>
        <v>2.9</v>
      </c>
      <c r="K27" s="486">
        <f t="shared" si="2"/>
        <v>19</v>
      </c>
      <c r="L27" s="489">
        <f t="shared" si="2"/>
        <v>0</v>
      </c>
      <c r="M27" s="486">
        <f t="shared" si="2"/>
        <v>19</v>
      </c>
      <c r="N27" s="485">
        <f t="shared" si="2"/>
        <v>2.4</v>
      </c>
      <c r="O27" s="488">
        <f t="shared" si="2"/>
        <v>2</v>
      </c>
      <c r="P27" s="484">
        <f t="shared" si="2"/>
        <v>389744</v>
      </c>
      <c r="Q27" s="485">
        <f t="shared" si="2"/>
        <v>2.4</v>
      </c>
      <c r="R27" s="486">
        <f t="shared" si="2"/>
        <v>19</v>
      </c>
      <c r="S27" s="487">
        <f t="shared" si="2"/>
        <v>0</v>
      </c>
      <c r="T27" s="490">
        <f t="shared" si="2"/>
        <v>0</v>
      </c>
      <c r="U27" s="486">
        <f t="shared" si="2"/>
        <v>19</v>
      </c>
      <c r="V27" s="485">
        <f t="shared" si="2"/>
        <v>2.4</v>
      </c>
      <c r="W27" s="488">
        <f t="shared" si="2"/>
        <v>0</v>
      </c>
      <c r="X27" s="488">
        <f t="shared" si="2"/>
        <v>2</v>
      </c>
      <c r="Y27" s="488">
        <f t="shared" si="2"/>
        <v>0</v>
      </c>
    </row>
    <row r="28" spans="1:25" s="84" customFormat="1" ht="9.75" customHeight="1" thickBot="1">
      <c r="A28" s="480"/>
      <c r="B28" s="516"/>
      <c r="C28" s="176"/>
      <c r="D28" s="170"/>
      <c r="E28" s="172"/>
      <c r="F28" s="170"/>
      <c r="G28" s="176"/>
      <c r="H28" s="173"/>
      <c r="I28" s="516"/>
      <c r="J28" s="176"/>
      <c r="K28" s="518"/>
      <c r="L28" s="517"/>
      <c r="M28" s="170"/>
      <c r="N28" s="176"/>
      <c r="O28" s="173"/>
      <c r="P28" s="519"/>
      <c r="Q28" s="176"/>
      <c r="R28" s="170"/>
      <c r="S28" s="520"/>
      <c r="T28" s="220"/>
      <c r="U28" s="170"/>
      <c r="V28" s="176"/>
      <c r="W28" s="173"/>
      <c r="X28" s="173"/>
      <c r="Y28" s="173"/>
    </row>
    <row r="29" spans="1:25" s="84" customFormat="1" ht="15" customHeight="1" thickBot="1">
      <c r="A29" s="521" t="s">
        <v>225</v>
      </c>
      <c r="B29" s="522">
        <v>2506533</v>
      </c>
      <c r="C29" s="161">
        <v>100</v>
      </c>
      <c r="D29" s="156">
        <v>7</v>
      </c>
      <c r="E29" s="219">
        <v>0</v>
      </c>
      <c r="F29" s="156">
        <v>7</v>
      </c>
      <c r="G29" s="161">
        <v>100</v>
      </c>
      <c r="H29" s="158">
        <v>8</v>
      </c>
      <c r="I29" s="522">
        <v>13476311</v>
      </c>
      <c r="J29" s="161">
        <v>100</v>
      </c>
      <c r="K29" s="158">
        <v>793</v>
      </c>
      <c r="L29" s="156">
        <v>7</v>
      </c>
      <c r="M29" s="156">
        <v>800</v>
      </c>
      <c r="N29" s="161">
        <v>100</v>
      </c>
      <c r="O29" s="158">
        <v>57</v>
      </c>
      <c r="P29" s="522">
        <v>15982844</v>
      </c>
      <c r="Q29" s="161">
        <v>100</v>
      </c>
      <c r="R29" s="156">
        <v>800</v>
      </c>
      <c r="S29" s="219">
        <v>7</v>
      </c>
      <c r="T29" s="167">
        <v>0</v>
      </c>
      <c r="U29" s="156">
        <v>807</v>
      </c>
      <c r="V29" s="161">
        <v>100</v>
      </c>
      <c r="W29" s="158">
        <v>16</v>
      </c>
      <c r="X29" s="158">
        <v>65</v>
      </c>
      <c r="Y29" s="158">
        <v>7</v>
      </c>
    </row>
    <row r="30" spans="1:7" s="206" customFormat="1" ht="13.5">
      <c r="A30" s="204" t="s">
        <v>28</v>
      </c>
      <c r="B30" s="207"/>
      <c r="C30" s="205"/>
      <c r="D30" s="205"/>
      <c r="E30" s="205"/>
      <c r="F30" s="205"/>
      <c r="G30" s="205"/>
    </row>
    <row r="31" s="207" customFormat="1" ht="13.5">
      <c r="A31" s="207" t="s">
        <v>30</v>
      </c>
    </row>
    <row r="32" s="207" customFormat="1" ht="13.5">
      <c r="A32" s="207" t="s">
        <v>214</v>
      </c>
    </row>
    <row r="33" s="207" customFormat="1" ht="13.5">
      <c r="A33" s="207" t="s">
        <v>31</v>
      </c>
    </row>
    <row r="34" s="207" customFormat="1" ht="13.5">
      <c r="A34" s="207" t="s">
        <v>32</v>
      </c>
    </row>
    <row r="35" s="207" customFormat="1" ht="13.5">
      <c r="A35" s="207" t="s">
        <v>33</v>
      </c>
    </row>
    <row r="36" s="207" customFormat="1" ht="13.5">
      <c r="A36" s="207" t="s">
        <v>116</v>
      </c>
    </row>
    <row r="37" s="84" customFormat="1" ht="12.75">
      <c r="D37" s="450"/>
    </row>
    <row r="38" spans="1:16" s="84" customFormat="1" ht="13.5">
      <c r="A38" s="209"/>
      <c r="B38" s="210"/>
      <c r="D38" s="450"/>
      <c r="I38" s="210"/>
      <c r="P38" s="210"/>
    </row>
    <row r="39" spans="1:16" s="84" customFormat="1" ht="13.5">
      <c r="A39" s="209"/>
      <c r="B39" s="210"/>
      <c r="D39" s="450"/>
      <c r="I39" s="210"/>
      <c r="P39" s="210"/>
    </row>
    <row r="40" spans="1:16" s="84" customFormat="1" ht="13.5">
      <c r="A40" s="209"/>
      <c r="B40" s="210"/>
      <c r="D40" s="450"/>
      <c r="I40" s="210"/>
      <c r="P40" s="210"/>
    </row>
    <row r="41" spans="1:16" s="84" customFormat="1" ht="13.5">
      <c r="A41" s="209"/>
      <c r="B41" s="210"/>
      <c r="D41" s="450"/>
      <c r="I41" s="210"/>
      <c r="P41" s="210"/>
    </row>
    <row r="42" spans="1:16" s="84" customFormat="1" ht="13.5">
      <c r="A42" s="209"/>
      <c r="B42" s="210"/>
      <c r="D42" s="450"/>
      <c r="I42" s="210"/>
      <c r="P42" s="210"/>
    </row>
    <row r="43" spans="1:16" s="84" customFormat="1" ht="13.5">
      <c r="A43" s="209"/>
      <c r="B43" s="210"/>
      <c r="D43" s="450"/>
      <c r="I43" s="210"/>
      <c r="P43" s="210"/>
    </row>
    <row r="44" spans="1:16" s="84" customFormat="1" ht="13.5">
      <c r="A44" s="211"/>
      <c r="B44" s="210"/>
      <c r="D44" s="450"/>
      <c r="I44" s="210"/>
      <c r="P44" s="210"/>
    </row>
    <row r="45" spans="1:16" s="84" customFormat="1" ht="13.5">
      <c r="A45" s="211"/>
      <c r="B45" s="210"/>
      <c r="D45" s="450"/>
      <c r="I45" s="210"/>
      <c r="P45" s="210"/>
    </row>
    <row r="46" spans="1:16" s="84" customFormat="1" ht="13.5">
      <c r="A46" s="211"/>
      <c r="B46" s="210"/>
      <c r="D46" s="450"/>
      <c r="I46" s="210"/>
      <c r="P46" s="210"/>
    </row>
    <row r="47" spans="1:16" s="84" customFormat="1" ht="13.5">
      <c r="A47" s="211"/>
      <c r="B47" s="210"/>
      <c r="D47" s="450"/>
      <c r="I47" s="210"/>
      <c r="P47" s="210"/>
    </row>
    <row r="48" spans="1:16" s="84" customFormat="1" ht="13.5">
      <c r="A48" s="211"/>
      <c r="B48" s="210"/>
      <c r="D48" s="450"/>
      <c r="I48" s="210"/>
      <c r="P48" s="210"/>
    </row>
    <row r="49" spans="1:16" s="84" customFormat="1" ht="13.5">
      <c r="A49" s="211"/>
      <c r="B49" s="210"/>
      <c r="D49" s="450"/>
      <c r="I49" s="210"/>
      <c r="P49" s="210"/>
    </row>
    <row r="50" spans="1:16" s="84" customFormat="1" ht="13.5">
      <c r="A50" s="211"/>
      <c r="B50" s="210"/>
      <c r="D50" s="450"/>
      <c r="I50" s="210"/>
      <c r="P50" s="210"/>
    </row>
    <row r="51" spans="1:16" s="84" customFormat="1" ht="13.5">
      <c r="A51" s="211"/>
      <c r="B51" s="210"/>
      <c r="D51" s="450"/>
      <c r="I51" s="210"/>
      <c r="P51" s="210"/>
    </row>
    <row r="52" spans="1:16" s="84" customFormat="1" ht="13.5">
      <c r="A52" s="211"/>
      <c r="B52" s="210"/>
      <c r="D52" s="450"/>
      <c r="I52" s="210"/>
      <c r="P52" s="210"/>
    </row>
    <row r="53" spans="1:16" s="84" customFormat="1" ht="13.5">
      <c r="A53" s="211"/>
      <c r="B53" s="210"/>
      <c r="D53" s="450"/>
      <c r="I53" s="210"/>
      <c r="P53" s="210"/>
    </row>
    <row r="54" spans="1:16" s="84" customFormat="1" ht="13.5">
      <c r="A54" s="211"/>
      <c r="B54" s="210"/>
      <c r="D54" s="450"/>
      <c r="I54" s="210"/>
      <c r="P54" s="210"/>
    </row>
    <row r="55" spans="1:16" s="84" customFormat="1" ht="13.5">
      <c r="A55" s="211"/>
      <c r="B55" s="210"/>
      <c r="D55" s="450"/>
      <c r="I55" s="210"/>
      <c r="P55" s="210"/>
    </row>
    <row r="56" spans="1:16" s="84" customFormat="1" ht="13.5">
      <c r="A56" s="211"/>
      <c r="B56" s="210"/>
      <c r="D56" s="450"/>
      <c r="I56" s="210"/>
      <c r="P56" s="210"/>
    </row>
    <row r="57" spans="1:16" s="84" customFormat="1" ht="13.5">
      <c r="A57" s="211"/>
      <c r="B57" s="210"/>
      <c r="D57" s="450"/>
      <c r="I57" s="210"/>
      <c r="P57" s="210"/>
    </row>
    <row r="58" spans="1:16" ht="13.5">
      <c r="A58" s="211"/>
      <c r="B58" s="210"/>
      <c r="I58" s="210"/>
      <c r="P58" s="210"/>
    </row>
    <row r="59" spans="1:16" ht="13.5">
      <c r="A59" s="211"/>
      <c r="B59" s="210"/>
      <c r="I59" s="210"/>
      <c r="P59" s="210"/>
    </row>
    <row r="60" spans="1:16" ht="13.5">
      <c r="A60" s="211"/>
      <c r="B60" s="210"/>
      <c r="I60" s="210"/>
      <c r="P60" s="210"/>
    </row>
    <row r="61" spans="1:16" ht="13.5">
      <c r="A61" s="211"/>
      <c r="B61" s="210"/>
      <c r="I61" s="210"/>
      <c r="P61" s="210"/>
    </row>
    <row r="62" spans="1:16" ht="13.5">
      <c r="A62" s="211"/>
      <c r="B62" s="210"/>
      <c r="I62" s="210"/>
      <c r="P62" s="210"/>
    </row>
    <row r="63" spans="1:16" ht="13.5">
      <c r="A63" s="211"/>
      <c r="B63" s="210"/>
      <c r="I63" s="210"/>
      <c r="P63" s="210"/>
    </row>
    <row r="64" spans="1:16" ht="13.5">
      <c r="A64" s="211"/>
      <c r="B64" s="210"/>
      <c r="I64" s="210"/>
      <c r="P64" s="210"/>
    </row>
    <row r="65" spans="1:16" ht="13.5">
      <c r="A65" s="211"/>
      <c r="B65" s="210"/>
      <c r="I65" s="210"/>
      <c r="P65" s="210"/>
    </row>
    <row r="66" spans="1:16" ht="13.5">
      <c r="A66" s="211"/>
      <c r="B66" s="210"/>
      <c r="I66" s="210"/>
      <c r="P66" s="210"/>
    </row>
    <row r="67" spans="1:16" ht="13.5">
      <c r="A67" s="211"/>
      <c r="B67" s="210"/>
      <c r="I67" s="210"/>
      <c r="P67" s="210"/>
    </row>
    <row r="68" spans="1:16" ht="13.5">
      <c r="A68" s="211"/>
      <c r="B68" s="210"/>
      <c r="I68" s="210"/>
      <c r="P68" s="210"/>
    </row>
    <row r="69" spans="1:16" ht="13.5">
      <c r="A69" s="211"/>
      <c r="B69" s="210"/>
      <c r="I69" s="210"/>
      <c r="P69" s="210"/>
    </row>
    <row r="70" spans="1:16" ht="13.5">
      <c r="A70" s="211"/>
      <c r="B70" s="210"/>
      <c r="I70" s="210"/>
      <c r="P70" s="210"/>
    </row>
    <row r="71" spans="1:16" ht="13.5">
      <c r="A71" s="211"/>
      <c r="B71" s="210"/>
      <c r="I71" s="210"/>
      <c r="P71" s="210"/>
    </row>
    <row r="72" spans="1:16" ht="13.5">
      <c r="A72" s="211"/>
      <c r="B72" s="210"/>
      <c r="I72" s="210"/>
      <c r="P72" s="210"/>
    </row>
    <row r="73" spans="1:16" ht="13.5">
      <c r="A73" s="211"/>
      <c r="B73" s="210"/>
      <c r="I73" s="210"/>
      <c r="P73" s="210"/>
    </row>
    <row r="74" spans="1:16" ht="13.5">
      <c r="A74" s="211"/>
      <c r="B74" s="210"/>
      <c r="I74" s="210"/>
      <c r="P74" s="210"/>
    </row>
    <row r="75" spans="1:16" ht="13.5">
      <c r="A75" s="211"/>
      <c r="B75" s="210"/>
      <c r="I75" s="210"/>
      <c r="P75" s="210"/>
    </row>
    <row r="76" spans="1:16" ht="13.5">
      <c r="A76" s="211"/>
      <c r="B76" s="210"/>
      <c r="I76" s="210"/>
      <c r="P76" s="210"/>
    </row>
    <row r="77" spans="1:16" ht="13.5">
      <c r="A77" s="211"/>
      <c r="B77" s="210"/>
      <c r="I77" s="210"/>
      <c r="P77" s="210"/>
    </row>
    <row r="78" spans="1:16" ht="13.5">
      <c r="A78" s="211"/>
      <c r="B78" s="210"/>
      <c r="I78" s="210"/>
      <c r="P78" s="210"/>
    </row>
    <row r="79" spans="1:16" ht="13.5">
      <c r="A79" s="211"/>
      <c r="B79" s="210"/>
      <c r="I79" s="210"/>
      <c r="P79" s="210"/>
    </row>
    <row r="80" ht="13.5">
      <c r="P80" s="210"/>
    </row>
    <row r="81" ht="13.5">
      <c r="P81" s="210"/>
    </row>
  </sheetData>
  <mergeCells count="6">
    <mergeCell ref="B1:K1"/>
    <mergeCell ref="B2:G2"/>
    <mergeCell ref="B3:S3"/>
    <mergeCell ref="B5:H5"/>
    <mergeCell ref="I5:O5"/>
    <mergeCell ref="P5:Y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workbookViewId="0" topLeftCell="A1">
      <selection activeCell="C5" sqref="C5"/>
    </sheetView>
  </sheetViews>
  <sheetFormatPr defaultColWidth="9.00390625" defaultRowHeight="12.75"/>
  <cols>
    <col min="1" max="1" width="24.875" style="39" customWidth="1"/>
    <col min="2" max="2" width="8.75390625" style="39" customWidth="1"/>
    <col min="3" max="3" width="4.75390625" style="39" customWidth="1"/>
    <col min="4" max="4" width="8.75390625" style="39" customWidth="1"/>
    <col min="5" max="5" width="4.75390625" style="39" customWidth="1"/>
    <col min="6" max="6" width="8.75390625" style="39" customWidth="1"/>
    <col min="7" max="7" width="4.75390625" style="39" customWidth="1"/>
    <col min="8" max="8" width="8.75390625" style="39" customWidth="1"/>
    <col min="9" max="9" width="4.75390625" style="39" customWidth="1"/>
    <col min="10" max="10" width="8.75390625" style="39" customWidth="1"/>
    <col min="11" max="11" width="4.75390625" style="39" customWidth="1"/>
    <col min="12" max="12" width="8.75390625" style="39" customWidth="1"/>
    <col min="13" max="13" width="4.75390625" style="39" customWidth="1"/>
    <col min="14" max="14" width="8.75390625" style="39" customWidth="1"/>
    <col min="15" max="15" width="4.75390625" style="39" customWidth="1"/>
    <col min="16" max="16" width="8.75390625" style="39" customWidth="1"/>
    <col min="17" max="19" width="4.75390625" style="39" customWidth="1"/>
    <col min="20" max="25" width="9.125" style="39" customWidth="1"/>
  </cols>
  <sheetData>
    <row r="1" spans="1:25" s="540" customFormat="1" ht="18" customHeight="1">
      <c r="A1" s="538"/>
      <c r="B1" s="888" t="s">
        <v>0</v>
      </c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539"/>
      <c r="N1" s="539"/>
      <c r="O1" s="539"/>
      <c r="P1" s="539"/>
      <c r="Q1" s="945" t="s">
        <v>120</v>
      </c>
      <c r="R1" s="945"/>
      <c r="S1" s="945"/>
      <c r="T1" s="539"/>
      <c r="U1" s="539"/>
      <c r="V1" s="539"/>
      <c r="W1" s="539"/>
      <c r="X1" s="539"/>
      <c r="Y1" s="539"/>
    </row>
    <row r="2" spans="1:25" s="542" customFormat="1" ht="18" customHeight="1">
      <c r="A2" s="3"/>
      <c r="B2" s="905" t="s">
        <v>105</v>
      </c>
      <c r="C2" s="905"/>
      <c r="D2" s="905"/>
      <c r="E2" s="905"/>
      <c r="F2" s="905"/>
      <c r="G2" s="905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</row>
    <row r="3" spans="1:25" s="542" customFormat="1" ht="18" customHeight="1">
      <c r="A3" s="541"/>
      <c r="B3" s="940" t="s">
        <v>133</v>
      </c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543"/>
      <c r="T3" s="544"/>
      <c r="U3" s="541"/>
      <c r="V3" s="541"/>
      <c r="W3" s="541"/>
      <c r="X3" s="541"/>
      <c r="Y3" s="541"/>
    </row>
    <row r="4" spans="1:25" s="206" customFormat="1" ht="12" customHeight="1">
      <c r="A4" s="545"/>
      <c r="B4" s="301"/>
      <c r="C4" s="546"/>
      <c r="D4" s="546"/>
      <c r="E4" s="54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548"/>
      <c r="U4" s="457"/>
      <c r="V4" s="457"/>
      <c r="W4" s="457"/>
      <c r="X4" s="457"/>
      <c r="Y4" s="457"/>
    </row>
    <row r="5" spans="1:25" s="549" customFormat="1" ht="16.5" customHeight="1">
      <c r="A5" s="24" t="s">
        <v>3</v>
      </c>
      <c r="C5" s="22"/>
      <c r="D5" s="303"/>
      <c r="E5" s="212"/>
      <c r="F5" s="22"/>
      <c r="G5" s="22"/>
      <c r="I5" s="24"/>
      <c r="J5" s="550"/>
      <c r="L5" s="212"/>
      <c r="M5" s="212"/>
      <c r="N5" s="212"/>
      <c r="O5" s="212"/>
      <c r="P5" s="22"/>
      <c r="Q5" s="22"/>
      <c r="R5" s="455" t="s">
        <v>121</v>
      </c>
      <c r="S5" s="455"/>
      <c r="T5" s="551"/>
      <c r="U5" s="1"/>
      <c r="V5" s="1"/>
      <c r="W5" s="1"/>
      <c r="X5" s="1"/>
      <c r="Y5" s="1"/>
    </row>
    <row r="6" spans="1:25" s="555" customFormat="1" ht="15" customHeight="1">
      <c r="A6" s="552" t="s">
        <v>122</v>
      </c>
      <c r="B6" s="305" t="s">
        <v>134</v>
      </c>
      <c r="C6" s="313"/>
      <c r="D6" s="305" t="s">
        <v>135</v>
      </c>
      <c r="E6" s="313"/>
      <c r="F6" s="305" t="s">
        <v>136</v>
      </c>
      <c r="G6" s="313"/>
      <c r="H6" s="305" t="s">
        <v>137</v>
      </c>
      <c r="I6" s="313"/>
      <c r="J6" s="305" t="s">
        <v>138</v>
      </c>
      <c r="K6" s="313"/>
      <c r="L6" s="305" t="s">
        <v>139</v>
      </c>
      <c r="M6" s="313"/>
      <c r="N6" s="305" t="s">
        <v>140</v>
      </c>
      <c r="O6" s="553"/>
      <c r="P6" s="942" t="s">
        <v>123</v>
      </c>
      <c r="Q6" s="943"/>
      <c r="R6" s="943"/>
      <c r="S6" s="944"/>
      <c r="T6" s="554"/>
      <c r="U6" s="554"/>
      <c r="V6" s="554"/>
      <c r="W6" s="554"/>
      <c r="X6" s="554"/>
      <c r="Y6" s="554"/>
    </row>
    <row r="7" spans="1:25" s="555" customFormat="1" ht="15" customHeight="1">
      <c r="A7" s="556" t="s">
        <v>124</v>
      </c>
      <c r="B7" s="168" t="s">
        <v>141</v>
      </c>
      <c r="C7" s="557"/>
      <c r="D7" s="168" t="s">
        <v>142</v>
      </c>
      <c r="E7" s="557"/>
      <c r="F7" s="168" t="s">
        <v>135</v>
      </c>
      <c r="G7" s="557"/>
      <c r="H7" s="168" t="s">
        <v>143</v>
      </c>
      <c r="I7" s="557"/>
      <c r="J7" s="168" t="s">
        <v>139</v>
      </c>
      <c r="K7" s="557"/>
      <c r="L7" s="168" t="s">
        <v>144</v>
      </c>
      <c r="M7" s="557"/>
      <c r="N7" s="168" t="s">
        <v>136</v>
      </c>
      <c r="O7" s="558"/>
      <c r="P7" s="559"/>
      <c r="Q7" s="559"/>
      <c r="R7" s="557"/>
      <c r="S7" s="558"/>
      <c r="T7" s="554"/>
      <c r="U7" s="554"/>
      <c r="V7" s="554"/>
      <c r="W7" s="554"/>
      <c r="X7" s="554"/>
      <c r="Y7" s="554"/>
    </row>
    <row r="8" spans="1:25" s="564" customFormat="1" ht="13.5" customHeight="1">
      <c r="A8" s="560"/>
      <c r="B8" s="561" t="s">
        <v>8</v>
      </c>
      <c r="C8" s="562" t="s">
        <v>65</v>
      </c>
      <c r="D8" s="563" t="s">
        <v>8</v>
      </c>
      <c r="E8" s="562" t="s">
        <v>65</v>
      </c>
      <c r="F8" s="563" t="s">
        <v>8</v>
      </c>
      <c r="G8" s="562" t="s">
        <v>65</v>
      </c>
      <c r="H8" s="561" t="s">
        <v>8</v>
      </c>
      <c r="I8" s="562" t="s">
        <v>65</v>
      </c>
      <c r="J8" s="563" t="s">
        <v>8</v>
      </c>
      <c r="K8" s="562" t="s">
        <v>65</v>
      </c>
      <c r="L8" s="563" t="s">
        <v>8</v>
      </c>
      <c r="M8" s="562" t="s">
        <v>65</v>
      </c>
      <c r="N8" s="561" t="s">
        <v>8</v>
      </c>
      <c r="O8" s="562" t="s">
        <v>65</v>
      </c>
      <c r="P8" s="938" t="s">
        <v>8</v>
      </c>
      <c r="Q8" s="939"/>
      <c r="R8" s="938" t="s">
        <v>65</v>
      </c>
      <c r="S8" s="939"/>
      <c r="T8" s="9"/>
      <c r="U8" s="9"/>
      <c r="V8" s="9"/>
      <c r="W8" s="9"/>
      <c r="X8" s="9"/>
      <c r="Y8" s="9"/>
    </row>
    <row r="9" spans="1:19" s="62" customFormat="1" ht="12.75">
      <c r="A9" s="565" t="s">
        <v>16</v>
      </c>
      <c r="B9" s="566">
        <v>0</v>
      </c>
      <c r="C9" s="329" t="s">
        <v>18</v>
      </c>
      <c r="D9" s="566">
        <v>0</v>
      </c>
      <c r="E9" s="329" t="s">
        <v>18</v>
      </c>
      <c r="F9" s="566">
        <v>0</v>
      </c>
      <c r="G9" s="329" t="s">
        <v>18</v>
      </c>
      <c r="H9" s="566">
        <v>0</v>
      </c>
      <c r="I9" s="329" t="s">
        <v>18</v>
      </c>
      <c r="J9" s="566">
        <v>0</v>
      </c>
      <c r="K9" s="329" t="s">
        <v>18</v>
      </c>
      <c r="L9" s="566">
        <v>0</v>
      </c>
      <c r="M9" s="329" t="s">
        <v>18</v>
      </c>
      <c r="N9" s="566">
        <v>0</v>
      </c>
      <c r="O9" s="329" t="s">
        <v>18</v>
      </c>
      <c r="P9" s="567">
        <v>0</v>
      </c>
      <c r="Q9" s="568" t="s">
        <v>17</v>
      </c>
      <c r="R9" s="329" t="s">
        <v>18</v>
      </c>
      <c r="S9" s="569" t="s">
        <v>17</v>
      </c>
    </row>
    <row r="10" spans="1:25" s="356" customFormat="1" ht="9.75" customHeight="1" thickBot="1">
      <c r="A10" s="570" t="s">
        <v>19</v>
      </c>
      <c r="B10" s="571">
        <v>1</v>
      </c>
      <c r="C10" s="572">
        <v>2</v>
      </c>
      <c r="D10" s="573">
        <v>3</v>
      </c>
      <c r="E10" s="572">
        <v>4</v>
      </c>
      <c r="F10" s="573">
        <v>5</v>
      </c>
      <c r="G10" s="572">
        <v>6</v>
      </c>
      <c r="H10" s="573">
        <v>7</v>
      </c>
      <c r="I10" s="572">
        <v>8</v>
      </c>
      <c r="J10" s="573">
        <v>9</v>
      </c>
      <c r="K10" s="572">
        <v>10</v>
      </c>
      <c r="L10" s="573">
        <v>11</v>
      </c>
      <c r="M10" s="572">
        <v>12</v>
      </c>
      <c r="N10" s="573">
        <v>13</v>
      </c>
      <c r="O10" s="572">
        <v>14</v>
      </c>
      <c r="P10" s="574">
        <v>15</v>
      </c>
      <c r="Q10" s="574">
        <v>16</v>
      </c>
      <c r="R10" s="574">
        <v>17</v>
      </c>
      <c r="S10" s="574">
        <v>18</v>
      </c>
      <c r="T10" s="39"/>
      <c r="U10" s="39"/>
      <c r="V10" s="39"/>
      <c r="W10" s="39"/>
      <c r="X10" s="39"/>
      <c r="Y10" s="39"/>
    </row>
    <row r="11" spans="1:25" s="356" customFormat="1" ht="9.75" customHeight="1">
      <c r="A11" s="33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2"/>
      <c r="Q11" s="72"/>
      <c r="R11" s="69"/>
      <c r="S11" s="69"/>
      <c r="T11" s="39"/>
      <c r="U11" s="39"/>
      <c r="V11" s="39"/>
      <c r="W11" s="39"/>
      <c r="X11" s="39"/>
      <c r="Y11" s="39"/>
    </row>
    <row r="12" spans="1:25" s="84" customFormat="1" ht="15" customHeight="1">
      <c r="A12" s="575" t="s">
        <v>106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3"/>
      <c r="Q12" s="83"/>
      <c r="R12" s="80"/>
      <c r="S12" s="80"/>
      <c r="T12" s="39"/>
      <c r="U12" s="39"/>
      <c r="V12" s="39"/>
      <c r="W12" s="39"/>
      <c r="X12" s="39"/>
      <c r="Y12" s="39"/>
    </row>
    <row r="13" spans="1:25" s="84" customFormat="1" ht="15" customHeight="1">
      <c r="A13" s="341" t="s">
        <v>125</v>
      </c>
      <c r="B13" s="95">
        <v>55489</v>
      </c>
      <c r="C13" s="122">
        <v>8</v>
      </c>
      <c r="D13" s="95">
        <v>2448283</v>
      </c>
      <c r="E13" s="122">
        <v>111</v>
      </c>
      <c r="F13" s="95">
        <v>92643</v>
      </c>
      <c r="G13" s="122">
        <v>5</v>
      </c>
      <c r="H13" s="95">
        <v>32198</v>
      </c>
      <c r="I13" s="122">
        <v>7</v>
      </c>
      <c r="J13" s="95">
        <v>42007</v>
      </c>
      <c r="K13" s="122">
        <v>5</v>
      </c>
      <c r="L13" s="95">
        <v>140488</v>
      </c>
      <c r="M13" s="122">
        <v>3</v>
      </c>
      <c r="N13" s="95">
        <v>70024</v>
      </c>
      <c r="O13" s="122">
        <v>12</v>
      </c>
      <c r="P13" s="576">
        <v>2881132</v>
      </c>
      <c r="Q13" s="577">
        <v>51.1</v>
      </c>
      <c r="R13" s="122">
        <v>151</v>
      </c>
      <c r="S13" s="577">
        <v>49.8</v>
      </c>
      <c r="T13" s="39"/>
      <c r="U13" s="39"/>
      <c r="V13" s="39"/>
      <c r="W13" s="39"/>
      <c r="X13" s="39"/>
      <c r="Y13" s="39"/>
    </row>
    <row r="14" spans="1:25" s="84" customFormat="1" ht="15" customHeight="1" thickBot="1">
      <c r="A14" s="396" t="s">
        <v>109</v>
      </c>
      <c r="B14" s="147">
        <v>152699</v>
      </c>
      <c r="C14" s="578">
        <v>9</v>
      </c>
      <c r="D14" s="147">
        <v>870281</v>
      </c>
      <c r="E14" s="578">
        <v>54</v>
      </c>
      <c r="F14" s="147">
        <v>699368</v>
      </c>
      <c r="G14" s="578">
        <v>18</v>
      </c>
      <c r="H14" s="147">
        <v>41148</v>
      </c>
      <c r="I14" s="578">
        <v>13</v>
      </c>
      <c r="J14" s="147">
        <v>6540</v>
      </c>
      <c r="K14" s="578">
        <v>1</v>
      </c>
      <c r="L14" s="147">
        <v>0</v>
      </c>
      <c r="M14" s="578">
        <v>0</v>
      </c>
      <c r="N14" s="147">
        <v>34395</v>
      </c>
      <c r="O14" s="578">
        <v>5</v>
      </c>
      <c r="P14" s="579">
        <v>1804431</v>
      </c>
      <c r="Q14" s="577">
        <v>32</v>
      </c>
      <c r="R14" s="578">
        <v>100</v>
      </c>
      <c r="S14" s="577">
        <v>33</v>
      </c>
      <c r="T14" s="39"/>
      <c r="U14" s="39"/>
      <c r="V14" s="39"/>
      <c r="W14" s="39"/>
      <c r="X14" s="39"/>
      <c r="Y14" s="39"/>
    </row>
    <row r="15" spans="1:25" s="84" customFormat="1" ht="15" customHeight="1" thickBot="1">
      <c r="A15" s="580" t="s">
        <v>21</v>
      </c>
      <c r="B15" s="581">
        <f aca="true" t="shared" si="0" ref="B15:S15">SUM(B13:B14)</f>
        <v>208188</v>
      </c>
      <c r="C15" s="582">
        <f t="shared" si="0"/>
        <v>17</v>
      </c>
      <c r="D15" s="581">
        <f t="shared" si="0"/>
        <v>3318564</v>
      </c>
      <c r="E15" s="582">
        <f t="shared" si="0"/>
        <v>165</v>
      </c>
      <c r="F15" s="581">
        <f t="shared" si="0"/>
        <v>792011</v>
      </c>
      <c r="G15" s="582">
        <f t="shared" si="0"/>
        <v>23</v>
      </c>
      <c r="H15" s="581">
        <f t="shared" si="0"/>
        <v>73346</v>
      </c>
      <c r="I15" s="582">
        <f t="shared" si="0"/>
        <v>20</v>
      </c>
      <c r="J15" s="581">
        <f t="shared" si="0"/>
        <v>48547</v>
      </c>
      <c r="K15" s="582">
        <f t="shared" si="0"/>
        <v>6</v>
      </c>
      <c r="L15" s="581">
        <f t="shared" si="0"/>
        <v>140488</v>
      </c>
      <c r="M15" s="582">
        <f t="shared" si="0"/>
        <v>3</v>
      </c>
      <c r="N15" s="581">
        <f t="shared" si="0"/>
        <v>104419</v>
      </c>
      <c r="O15" s="582">
        <f t="shared" si="0"/>
        <v>17</v>
      </c>
      <c r="P15" s="583">
        <f t="shared" si="0"/>
        <v>4685563</v>
      </c>
      <c r="Q15" s="584">
        <f t="shared" si="0"/>
        <v>83.1</v>
      </c>
      <c r="R15" s="582">
        <f t="shared" si="0"/>
        <v>251</v>
      </c>
      <c r="S15" s="584">
        <f t="shared" si="0"/>
        <v>82.8</v>
      </c>
      <c r="T15" s="39"/>
      <c r="U15" s="39"/>
      <c r="V15" s="39"/>
      <c r="W15" s="39"/>
      <c r="X15" s="39"/>
      <c r="Y15" s="39"/>
    </row>
    <row r="16" spans="1:25" s="84" customFormat="1" ht="9.75" customHeight="1">
      <c r="A16" s="348"/>
      <c r="B16" s="179"/>
      <c r="C16" s="185"/>
      <c r="D16" s="179"/>
      <c r="E16" s="185"/>
      <c r="F16" s="179"/>
      <c r="G16" s="185"/>
      <c r="H16" s="179"/>
      <c r="I16" s="185"/>
      <c r="J16" s="179"/>
      <c r="K16" s="185"/>
      <c r="L16" s="179"/>
      <c r="M16" s="185"/>
      <c r="N16" s="179"/>
      <c r="O16" s="185"/>
      <c r="P16" s="585"/>
      <c r="Q16" s="585"/>
      <c r="R16" s="185"/>
      <c r="S16" s="585"/>
      <c r="T16" s="39"/>
      <c r="U16" s="39"/>
      <c r="V16" s="39"/>
      <c r="W16" s="39"/>
      <c r="X16" s="39"/>
      <c r="Y16" s="39"/>
    </row>
    <row r="17" spans="1:25" s="84" customFormat="1" ht="15" customHeight="1">
      <c r="A17" s="575" t="s">
        <v>110</v>
      </c>
      <c r="B17" s="80"/>
      <c r="C17" s="133"/>
      <c r="D17" s="80"/>
      <c r="E17" s="133"/>
      <c r="F17" s="80"/>
      <c r="G17" s="133"/>
      <c r="H17" s="80"/>
      <c r="I17" s="133"/>
      <c r="J17" s="80"/>
      <c r="K17" s="133"/>
      <c r="L17" s="80"/>
      <c r="M17" s="133"/>
      <c r="N17" s="80"/>
      <c r="O17" s="133"/>
      <c r="P17" s="83"/>
      <c r="Q17" s="83"/>
      <c r="R17" s="133"/>
      <c r="S17" s="83"/>
      <c r="T17" s="39"/>
      <c r="U17" s="39"/>
      <c r="V17" s="39"/>
      <c r="W17" s="39"/>
      <c r="X17" s="39"/>
      <c r="Y17" s="39"/>
    </row>
    <row r="18" spans="1:25" s="84" customFormat="1" ht="15" customHeight="1">
      <c r="A18" s="341" t="s">
        <v>126</v>
      </c>
      <c r="B18" s="95">
        <v>136382</v>
      </c>
      <c r="C18" s="122">
        <v>7</v>
      </c>
      <c r="D18" s="95">
        <v>230731</v>
      </c>
      <c r="E18" s="122">
        <v>14</v>
      </c>
      <c r="F18" s="95">
        <v>69910</v>
      </c>
      <c r="G18" s="122">
        <v>4</v>
      </c>
      <c r="H18" s="95">
        <v>0</v>
      </c>
      <c r="I18" s="122">
        <v>0</v>
      </c>
      <c r="J18" s="95">
        <v>9374</v>
      </c>
      <c r="K18" s="122">
        <v>1</v>
      </c>
      <c r="L18" s="95">
        <v>0</v>
      </c>
      <c r="M18" s="122">
        <v>0</v>
      </c>
      <c r="N18" s="95">
        <v>34620</v>
      </c>
      <c r="O18" s="122">
        <v>4</v>
      </c>
      <c r="P18" s="576">
        <v>481017</v>
      </c>
      <c r="Q18" s="577">
        <v>8.5</v>
      </c>
      <c r="R18" s="122">
        <v>30</v>
      </c>
      <c r="S18" s="577">
        <v>9.9</v>
      </c>
      <c r="T18" s="39"/>
      <c r="U18" s="39"/>
      <c r="V18" s="39"/>
      <c r="W18" s="39"/>
      <c r="X18" s="39"/>
      <c r="Y18" s="39"/>
    </row>
    <row r="19" spans="1:25" s="84" customFormat="1" ht="15" customHeight="1" thickBot="1">
      <c r="A19" s="341" t="s">
        <v>109</v>
      </c>
      <c r="B19" s="95">
        <v>15010</v>
      </c>
      <c r="C19" s="122">
        <v>4</v>
      </c>
      <c r="D19" s="95">
        <v>59484</v>
      </c>
      <c r="E19" s="122">
        <v>4</v>
      </c>
      <c r="F19" s="95">
        <v>359047</v>
      </c>
      <c r="G19" s="122">
        <v>9</v>
      </c>
      <c r="H19" s="95">
        <v>0</v>
      </c>
      <c r="I19" s="122">
        <v>0</v>
      </c>
      <c r="J19" s="95">
        <v>0</v>
      </c>
      <c r="K19" s="122">
        <v>0</v>
      </c>
      <c r="L19" s="95">
        <v>0</v>
      </c>
      <c r="M19" s="122">
        <v>0</v>
      </c>
      <c r="N19" s="95">
        <v>5200</v>
      </c>
      <c r="O19" s="122">
        <v>1</v>
      </c>
      <c r="P19" s="576">
        <v>438741</v>
      </c>
      <c r="Q19" s="577">
        <v>7.8</v>
      </c>
      <c r="R19" s="122">
        <v>18</v>
      </c>
      <c r="S19" s="577">
        <v>6</v>
      </c>
      <c r="T19" s="39"/>
      <c r="U19" s="39"/>
      <c r="V19" s="39"/>
      <c r="W19" s="39"/>
      <c r="X19" s="39"/>
      <c r="Y19" s="39"/>
    </row>
    <row r="20" spans="1:25" s="84" customFormat="1" ht="15" customHeight="1" thickBot="1">
      <c r="A20" s="580" t="s">
        <v>114</v>
      </c>
      <c r="B20" s="581">
        <f aca="true" t="shared" si="1" ref="B20:S20">SUM(B18:B19)</f>
        <v>151392</v>
      </c>
      <c r="C20" s="582">
        <f t="shared" si="1"/>
        <v>11</v>
      </c>
      <c r="D20" s="581">
        <f t="shared" si="1"/>
        <v>290215</v>
      </c>
      <c r="E20" s="582">
        <f t="shared" si="1"/>
        <v>18</v>
      </c>
      <c r="F20" s="581">
        <f t="shared" si="1"/>
        <v>428957</v>
      </c>
      <c r="G20" s="582">
        <f t="shared" si="1"/>
        <v>13</v>
      </c>
      <c r="H20" s="581">
        <f t="shared" si="1"/>
        <v>0</v>
      </c>
      <c r="I20" s="582">
        <f t="shared" si="1"/>
        <v>0</v>
      </c>
      <c r="J20" s="581">
        <f t="shared" si="1"/>
        <v>9374</v>
      </c>
      <c r="K20" s="582">
        <f t="shared" si="1"/>
        <v>1</v>
      </c>
      <c r="L20" s="581">
        <f t="shared" si="1"/>
        <v>0</v>
      </c>
      <c r="M20" s="582">
        <f t="shared" si="1"/>
        <v>0</v>
      </c>
      <c r="N20" s="581">
        <f t="shared" si="1"/>
        <v>39820</v>
      </c>
      <c r="O20" s="582">
        <f t="shared" si="1"/>
        <v>5</v>
      </c>
      <c r="P20" s="583">
        <f t="shared" si="1"/>
        <v>919758</v>
      </c>
      <c r="Q20" s="584">
        <f t="shared" si="1"/>
        <v>16.3</v>
      </c>
      <c r="R20" s="582">
        <f t="shared" si="1"/>
        <v>48</v>
      </c>
      <c r="S20" s="584">
        <f t="shared" si="1"/>
        <v>15.9</v>
      </c>
      <c r="T20" s="39"/>
      <c r="U20" s="39"/>
      <c r="V20" s="39"/>
      <c r="W20" s="39"/>
      <c r="X20" s="39"/>
      <c r="Y20" s="39"/>
    </row>
    <row r="21" spans="1:25" s="84" customFormat="1" ht="9.75" customHeight="1" thickBot="1">
      <c r="A21" s="424"/>
      <c r="B21" s="586"/>
      <c r="C21" s="587"/>
      <c r="D21" s="586"/>
      <c r="E21" s="587"/>
      <c r="F21" s="586"/>
      <c r="G21" s="587"/>
      <c r="H21" s="586"/>
      <c r="I21" s="587"/>
      <c r="J21" s="586"/>
      <c r="K21" s="587"/>
      <c r="L21" s="586"/>
      <c r="M21" s="587"/>
      <c r="N21" s="586"/>
      <c r="O21" s="587"/>
      <c r="P21" s="588"/>
      <c r="Q21" s="588"/>
      <c r="R21" s="587"/>
      <c r="S21" s="588"/>
      <c r="T21" s="39"/>
      <c r="U21" s="39"/>
      <c r="V21" s="39"/>
      <c r="W21" s="39"/>
      <c r="X21" s="39"/>
      <c r="Y21" s="39"/>
    </row>
    <row r="22" spans="1:25" s="84" customFormat="1" ht="15" customHeight="1" thickBot="1">
      <c r="A22" s="589" t="s">
        <v>23</v>
      </c>
      <c r="B22" s="164">
        <v>359580</v>
      </c>
      <c r="C22" s="590">
        <v>28</v>
      </c>
      <c r="D22" s="164">
        <v>3608779</v>
      </c>
      <c r="E22" s="590">
        <v>183</v>
      </c>
      <c r="F22" s="164">
        <v>1220968</v>
      </c>
      <c r="G22" s="590">
        <v>36</v>
      </c>
      <c r="H22" s="164">
        <v>73346</v>
      </c>
      <c r="I22" s="590">
        <v>20</v>
      </c>
      <c r="J22" s="164">
        <v>57921</v>
      </c>
      <c r="K22" s="590">
        <v>7</v>
      </c>
      <c r="L22" s="164">
        <v>140488</v>
      </c>
      <c r="M22" s="590">
        <v>3</v>
      </c>
      <c r="N22" s="164">
        <v>144239</v>
      </c>
      <c r="O22" s="590">
        <v>22</v>
      </c>
      <c r="P22" s="203">
        <v>5605321</v>
      </c>
      <c r="Q22" s="157">
        <v>99.4</v>
      </c>
      <c r="R22" s="590">
        <v>299</v>
      </c>
      <c r="S22" s="157">
        <v>98.7</v>
      </c>
      <c r="T22" s="39"/>
      <c r="U22" s="39"/>
      <c r="V22" s="39"/>
      <c r="W22" s="39"/>
      <c r="X22" s="39"/>
      <c r="Y22" s="39"/>
    </row>
    <row r="23" spans="1:25" s="84" customFormat="1" ht="15" customHeight="1">
      <c r="A23" s="348"/>
      <c r="B23" s="179"/>
      <c r="C23" s="185"/>
      <c r="D23" s="179"/>
      <c r="E23" s="185"/>
      <c r="F23" s="179"/>
      <c r="G23" s="185"/>
      <c r="H23" s="179"/>
      <c r="I23" s="185"/>
      <c r="J23" s="179"/>
      <c r="K23" s="185"/>
      <c r="L23" s="179"/>
      <c r="M23" s="185"/>
      <c r="N23" s="179"/>
      <c r="O23" s="185"/>
      <c r="P23" s="585"/>
      <c r="Q23" s="585"/>
      <c r="R23" s="185"/>
      <c r="S23" s="585"/>
      <c r="T23" s="39"/>
      <c r="U23" s="39"/>
      <c r="V23" s="39"/>
      <c r="W23" s="39"/>
      <c r="X23" s="39"/>
      <c r="Y23" s="39"/>
    </row>
    <row r="24" spans="1:25" s="84" customFormat="1" ht="15" customHeight="1">
      <c r="A24" s="575" t="s">
        <v>27</v>
      </c>
      <c r="B24" s="80"/>
      <c r="C24" s="133"/>
      <c r="D24" s="80"/>
      <c r="E24" s="133"/>
      <c r="F24" s="80"/>
      <c r="G24" s="133"/>
      <c r="H24" s="80"/>
      <c r="I24" s="133"/>
      <c r="J24" s="80"/>
      <c r="K24" s="133"/>
      <c r="L24" s="80"/>
      <c r="M24" s="133"/>
      <c r="N24" s="80"/>
      <c r="O24" s="133"/>
      <c r="P24" s="83"/>
      <c r="Q24" s="83"/>
      <c r="R24" s="133"/>
      <c r="S24" s="83"/>
      <c r="T24" s="39"/>
      <c r="U24" s="39"/>
      <c r="V24" s="39"/>
      <c r="W24" s="39"/>
      <c r="X24" s="39"/>
      <c r="Y24" s="39"/>
    </row>
    <row r="25" spans="1:25" s="84" customFormat="1" ht="15" customHeight="1">
      <c r="A25" s="341" t="s">
        <v>115</v>
      </c>
      <c r="B25" s="95">
        <v>8123</v>
      </c>
      <c r="C25" s="122">
        <v>1</v>
      </c>
      <c r="D25" s="95">
        <v>2521</v>
      </c>
      <c r="E25" s="122">
        <v>1</v>
      </c>
      <c r="F25" s="95">
        <v>0</v>
      </c>
      <c r="G25" s="122">
        <v>0</v>
      </c>
      <c r="H25" s="95">
        <v>0</v>
      </c>
      <c r="I25" s="122">
        <v>0</v>
      </c>
      <c r="J25" s="95">
        <v>24987</v>
      </c>
      <c r="K25" s="122">
        <v>2</v>
      </c>
      <c r="L25" s="95">
        <v>0</v>
      </c>
      <c r="M25" s="185">
        <v>0</v>
      </c>
      <c r="N25" s="95">
        <v>0</v>
      </c>
      <c r="O25" s="122">
        <v>0</v>
      </c>
      <c r="P25" s="576">
        <v>35631</v>
      </c>
      <c r="Q25" s="577">
        <v>0.6</v>
      </c>
      <c r="R25" s="122">
        <v>4</v>
      </c>
      <c r="S25" s="577">
        <v>1.3</v>
      </c>
      <c r="T25" s="39"/>
      <c r="U25" s="39"/>
      <c r="V25" s="39"/>
      <c r="W25" s="39"/>
      <c r="X25" s="39"/>
      <c r="Y25" s="39"/>
    </row>
    <row r="26" spans="1:25" s="84" customFormat="1" ht="15" customHeight="1" thickBot="1">
      <c r="A26" s="591" t="s">
        <v>27</v>
      </c>
      <c r="B26" s="592">
        <f aca="true" t="shared" si="2" ref="B26:G26">SUM(B25)</f>
        <v>8123</v>
      </c>
      <c r="C26" s="593">
        <f t="shared" si="2"/>
        <v>1</v>
      </c>
      <c r="D26" s="592">
        <f t="shared" si="2"/>
        <v>2521</v>
      </c>
      <c r="E26" s="593">
        <f t="shared" si="2"/>
        <v>1</v>
      </c>
      <c r="F26" s="592">
        <f t="shared" si="2"/>
        <v>0</v>
      </c>
      <c r="G26" s="593">
        <f t="shared" si="2"/>
        <v>0</v>
      </c>
      <c r="H26" s="592">
        <v>0</v>
      </c>
      <c r="I26" s="593">
        <v>0</v>
      </c>
      <c r="J26" s="592">
        <f>SUM(J25)</f>
        <v>24987</v>
      </c>
      <c r="K26" s="593">
        <f>SUM(K25)</f>
        <v>2</v>
      </c>
      <c r="L26" s="592">
        <v>0</v>
      </c>
      <c r="M26" s="593">
        <v>0</v>
      </c>
      <c r="N26" s="592">
        <f aca="true" t="shared" si="3" ref="N26:S26">SUM(N25)</f>
        <v>0</v>
      </c>
      <c r="O26" s="593">
        <f t="shared" si="3"/>
        <v>0</v>
      </c>
      <c r="P26" s="594">
        <f t="shared" si="3"/>
        <v>35631</v>
      </c>
      <c r="Q26" s="595">
        <f t="shared" si="3"/>
        <v>0.6</v>
      </c>
      <c r="R26" s="593">
        <f t="shared" si="3"/>
        <v>4</v>
      </c>
      <c r="S26" s="595">
        <f t="shared" si="3"/>
        <v>1.3</v>
      </c>
      <c r="T26" s="39"/>
      <c r="U26" s="39"/>
      <c r="V26" s="39"/>
      <c r="W26" s="39"/>
      <c r="X26" s="39"/>
      <c r="Y26" s="39"/>
    </row>
    <row r="27" spans="1:25" s="84" customFormat="1" ht="9.75" customHeight="1" thickBot="1">
      <c r="A27" s="596"/>
      <c r="B27" s="597"/>
      <c r="C27" s="598"/>
      <c r="D27" s="597"/>
      <c r="E27" s="598"/>
      <c r="F27" s="597"/>
      <c r="G27" s="598"/>
      <c r="H27" s="597"/>
      <c r="I27" s="598"/>
      <c r="J27" s="597"/>
      <c r="K27" s="598"/>
      <c r="L27" s="597"/>
      <c r="M27" s="598"/>
      <c r="N27" s="597"/>
      <c r="O27" s="598"/>
      <c r="P27" s="599"/>
      <c r="Q27" s="599"/>
      <c r="R27" s="598"/>
      <c r="S27" s="599"/>
      <c r="T27" s="39"/>
      <c r="U27" s="39"/>
      <c r="V27" s="39"/>
      <c r="W27" s="39"/>
      <c r="X27" s="39"/>
      <c r="Y27" s="39"/>
    </row>
    <row r="28" spans="1:25" s="84" customFormat="1" ht="15" customHeight="1" thickBot="1">
      <c r="A28" s="589" t="s">
        <v>225</v>
      </c>
      <c r="B28" s="164">
        <v>367703</v>
      </c>
      <c r="C28" s="590">
        <v>29</v>
      </c>
      <c r="D28" s="164">
        <v>3611300</v>
      </c>
      <c r="E28" s="590">
        <v>184</v>
      </c>
      <c r="F28" s="164">
        <v>1220968</v>
      </c>
      <c r="G28" s="590">
        <v>36</v>
      </c>
      <c r="H28" s="164">
        <v>73346</v>
      </c>
      <c r="I28" s="590">
        <v>20</v>
      </c>
      <c r="J28" s="164">
        <v>82908</v>
      </c>
      <c r="K28" s="590">
        <v>9</v>
      </c>
      <c r="L28" s="164">
        <v>140488</v>
      </c>
      <c r="M28" s="590">
        <v>3</v>
      </c>
      <c r="N28" s="164">
        <v>144239</v>
      </c>
      <c r="O28" s="590">
        <v>22</v>
      </c>
      <c r="P28" s="203">
        <v>5640952</v>
      </c>
      <c r="Q28" s="157">
        <v>100</v>
      </c>
      <c r="R28" s="590">
        <v>303</v>
      </c>
      <c r="S28" s="157">
        <v>100</v>
      </c>
      <c r="T28" s="39"/>
      <c r="U28" s="39"/>
      <c r="V28" s="39"/>
      <c r="W28" s="39"/>
      <c r="X28" s="39"/>
      <c r="Y28" s="39"/>
    </row>
    <row r="29" spans="1:25" s="206" customFormat="1" ht="13.5">
      <c r="A29" s="204" t="s">
        <v>28</v>
      </c>
      <c r="B29" s="208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</row>
    <row r="30" spans="1:25" s="206" customFormat="1" ht="13.5">
      <c r="A30" s="207" t="s">
        <v>29</v>
      </c>
      <c r="B30" s="208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</row>
    <row r="31" spans="1:25" s="206" customFormat="1" ht="13.5">
      <c r="A31" s="207" t="s">
        <v>127</v>
      </c>
      <c r="B31" s="208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</row>
    <row r="32" spans="1:25" s="206" customFormat="1" ht="13.5">
      <c r="A32" s="207" t="s">
        <v>128</v>
      </c>
      <c r="B32" s="208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</row>
    <row r="33" spans="1:25" s="206" customFormat="1" ht="13.5">
      <c r="A33" s="207" t="s">
        <v>129</v>
      </c>
      <c r="B33" s="208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</row>
    <row r="34" spans="1:25" s="206" customFormat="1" ht="13.5">
      <c r="A34" s="207" t="s">
        <v>130</v>
      </c>
      <c r="B34" s="208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</row>
    <row r="35" spans="1:25" s="206" customFormat="1" ht="13.5">
      <c r="A35" s="207" t="s">
        <v>131</v>
      </c>
      <c r="B35" s="208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</row>
    <row r="36" spans="1:25" s="206" customFormat="1" ht="13.5">
      <c r="A36" s="207" t="s">
        <v>132</v>
      </c>
      <c r="B36" s="208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</row>
    <row r="37" spans="1:25" s="84" customFormat="1" ht="12.75">
      <c r="A37" s="600"/>
      <c r="B37" s="20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s="84" customFormat="1" ht="12.75">
      <c r="A38" s="600"/>
      <c r="B38" s="20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s="84" customFormat="1" ht="12.75">
      <c r="A39" s="600"/>
      <c r="B39" s="20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s="84" customFormat="1" ht="12.75">
      <c r="A40" s="39"/>
      <c r="B40" s="20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s="84" customFormat="1" ht="13.5">
      <c r="A41" s="207"/>
      <c r="B41" s="20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s="84" customFormat="1" ht="12.75">
      <c r="A42" s="600"/>
      <c r="B42" s="20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s="84" customFormat="1" ht="12.75">
      <c r="A43" s="600"/>
      <c r="B43" s="20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s="84" customFormat="1" ht="12.75">
      <c r="A44" s="600"/>
      <c r="B44" s="20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s="84" customFormat="1" ht="12.75">
      <c r="A45" s="600"/>
      <c r="B45" s="20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s="84" customFormat="1" ht="12.75">
      <c r="A46" s="600"/>
      <c r="B46" s="20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s="84" customFormat="1" ht="12.75">
      <c r="A47" s="600"/>
      <c r="B47" s="20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s="84" customFormat="1" ht="12.75">
      <c r="A48" s="600"/>
      <c r="B48" s="20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s="84" customFormat="1" ht="12.75">
      <c r="A49" s="600"/>
      <c r="B49" s="20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s="84" customFormat="1" ht="12.75">
      <c r="A50" s="600"/>
      <c r="B50" s="20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s="84" customFormat="1" ht="12.75">
      <c r="A51" s="600"/>
      <c r="B51" s="20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" ht="12.75">
      <c r="A52" s="600"/>
      <c r="B52" s="208"/>
    </row>
    <row r="53" spans="1:2" ht="12.75">
      <c r="A53" s="600"/>
      <c r="B53" s="208"/>
    </row>
    <row r="54" spans="1:2" ht="12.75">
      <c r="A54" s="600"/>
      <c r="B54" s="208"/>
    </row>
    <row r="55" spans="1:2" ht="12.75">
      <c r="A55" s="600"/>
      <c r="B55" s="208"/>
    </row>
    <row r="56" spans="1:2" ht="12.75">
      <c r="A56" s="600"/>
      <c r="B56" s="208"/>
    </row>
    <row r="57" spans="1:2" ht="12.75">
      <c r="A57" s="600"/>
      <c r="B57" s="208"/>
    </row>
    <row r="58" spans="1:2" ht="12.75">
      <c r="A58" s="600"/>
      <c r="B58" s="208"/>
    </row>
    <row r="59" spans="1:2" ht="12.75">
      <c r="A59" s="600"/>
      <c r="B59" s="208"/>
    </row>
    <row r="60" spans="1:2" ht="12.75">
      <c r="A60" s="600"/>
      <c r="B60" s="208"/>
    </row>
  </sheetData>
  <mergeCells count="7">
    <mergeCell ref="P8:Q8"/>
    <mergeCell ref="R8:S8"/>
    <mergeCell ref="B3:R3"/>
    <mergeCell ref="B1:L1"/>
    <mergeCell ref="B2:G2"/>
    <mergeCell ref="P6:S6"/>
    <mergeCell ref="Q1:S1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workbookViewId="0" topLeftCell="A1">
      <selection activeCell="C5" sqref="C5"/>
    </sheetView>
  </sheetViews>
  <sheetFormatPr defaultColWidth="9.00390625" defaultRowHeight="12.75"/>
  <cols>
    <col min="1" max="1" width="30.75390625" style="0" customWidth="1"/>
    <col min="2" max="2" width="9.25390625" style="0" customWidth="1"/>
    <col min="3" max="3" width="4.75390625" style="0" customWidth="1"/>
    <col min="4" max="4" width="4.75390625" style="452" customWidth="1"/>
    <col min="5" max="7" width="4.75390625" style="0" customWidth="1"/>
    <col min="8" max="8" width="9.25390625" style="0" customWidth="1"/>
    <col min="9" max="13" width="4.75390625" style="0" customWidth="1"/>
    <col min="14" max="14" width="9.25390625" style="0" customWidth="1"/>
    <col min="15" max="21" width="4.75390625" style="0" customWidth="1"/>
    <col min="23" max="23" width="9.75390625" style="0" customWidth="1"/>
  </cols>
  <sheetData>
    <row r="1" spans="1:21" s="1" customFormat="1" ht="16.5" customHeight="1">
      <c r="A1" s="2"/>
      <c r="B1" s="913" t="s">
        <v>66</v>
      </c>
      <c r="C1" s="946"/>
      <c r="D1" s="914"/>
      <c r="E1" s="914"/>
      <c r="F1" s="914"/>
      <c r="G1" s="914"/>
      <c r="H1" s="914"/>
      <c r="I1" s="914"/>
      <c r="J1" s="914"/>
      <c r="K1" s="914"/>
      <c r="L1" s="4"/>
      <c r="N1" s="7"/>
      <c r="O1" s="4"/>
      <c r="P1" s="4"/>
      <c r="Q1" s="4"/>
      <c r="R1" s="4"/>
      <c r="S1" s="4"/>
      <c r="U1" s="8" t="s">
        <v>145</v>
      </c>
    </row>
    <row r="2" spans="1:21" s="1" customFormat="1" ht="16.5" customHeight="1">
      <c r="A2" s="2"/>
      <c r="B2" s="905" t="s">
        <v>105</v>
      </c>
      <c r="C2" s="905"/>
      <c r="D2" s="905"/>
      <c r="E2" s="905"/>
      <c r="F2" s="905"/>
      <c r="G2" s="905"/>
      <c r="H2" s="7"/>
      <c r="I2" s="4"/>
      <c r="J2" s="4"/>
      <c r="K2" s="4"/>
      <c r="L2" s="4"/>
      <c r="N2" s="7"/>
      <c r="O2" s="4"/>
      <c r="P2" s="4"/>
      <c r="Q2" s="4"/>
      <c r="R2" s="4"/>
      <c r="S2" s="4"/>
      <c r="U2" s="6"/>
    </row>
    <row r="3" spans="1:21" s="1" customFormat="1" ht="16.5" customHeight="1">
      <c r="A3" s="2"/>
      <c r="B3" s="947" t="s">
        <v>215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4"/>
      <c r="R3" s="4"/>
      <c r="S3" s="4"/>
      <c r="T3" s="5"/>
      <c r="U3" s="6"/>
    </row>
    <row r="4" spans="1:21" s="9" customFormat="1" ht="12" customHeight="1">
      <c r="A4" s="10"/>
      <c r="B4" s="13"/>
      <c r="C4" s="601"/>
      <c r="D4" s="602"/>
      <c r="E4" s="601"/>
      <c r="F4" s="601"/>
      <c r="G4" s="601"/>
      <c r="H4" s="13"/>
      <c r="I4" s="601"/>
      <c r="J4" s="601"/>
      <c r="K4" s="601"/>
      <c r="L4" s="601"/>
      <c r="M4" s="601"/>
      <c r="N4" s="13"/>
      <c r="O4" s="601"/>
      <c r="P4" s="601"/>
      <c r="Q4" s="601"/>
      <c r="R4" s="601"/>
      <c r="S4" s="601"/>
      <c r="T4" s="601"/>
      <c r="U4" s="601"/>
    </row>
    <row r="5" spans="1:21" s="1" customFormat="1" ht="18.75" customHeight="1">
      <c r="A5" s="7" t="s">
        <v>3</v>
      </c>
      <c r="B5" s="5"/>
      <c r="C5" s="5"/>
      <c r="D5" s="454"/>
      <c r="E5" s="6"/>
      <c r="F5" s="6"/>
      <c r="G5" s="6"/>
      <c r="H5" s="5"/>
      <c r="I5" s="5"/>
      <c r="J5" s="11"/>
      <c r="K5" s="6"/>
      <c r="L5" s="6"/>
      <c r="M5" s="6"/>
      <c r="N5" s="5"/>
      <c r="O5" s="5"/>
      <c r="P5" s="11"/>
      <c r="Q5" s="6"/>
      <c r="R5" s="6"/>
      <c r="S5" s="6"/>
      <c r="T5" s="6"/>
      <c r="U5" s="455" t="s">
        <v>4</v>
      </c>
    </row>
    <row r="6" spans="1:21" s="603" customFormat="1" ht="18.75" customHeight="1">
      <c r="A6" s="456" t="s">
        <v>211</v>
      </c>
      <c r="B6" s="893" t="s">
        <v>212</v>
      </c>
      <c r="C6" s="894"/>
      <c r="D6" s="894"/>
      <c r="E6" s="894"/>
      <c r="F6" s="894"/>
      <c r="G6" s="896"/>
      <c r="H6" s="893" t="s">
        <v>213</v>
      </c>
      <c r="I6" s="894"/>
      <c r="J6" s="894"/>
      <c r="K6" s="894"/>
      <c r="L6" s="894"/>
      <c r="M6" s="896"/>
      <c r="N6" s="893" t="s">
        <v>6</v>
      </c>
      <c r="O6" s="894"/>
      <c r="P6" s="894"/>
      <c r="Q6" s="894"/>
      <c r="R6" s="894"/>
      <c r="S6" s="894"/>
      <c r="T6" s="894"/>
      <c r="U6" s="895"/>
    </row>
    <row r="7" spans="1:21" s="39" customFormat="1" ht="15" customHeight="1">
      <c r="A7" s="461" t="s">
        <v>7</v>
      </c>
      <c r="B7" s="459" t="s">
        <v>8</v>
      </c>
      <c r="C7" s="30"/>
      <c r="D7" s="44" t="s">
        <v>9</v>
      </c>
      <c r="E7" s="45" t="s">
        <v>10</v>
      </c>
      <c r="F7" s="460" t="s">
        <v>11</v>
      </c>
      <c r="G7" s="604"/>
      <c r="H7" s="459" t="s">
        <v>8</v>
      </c>
      <c r="I7" s="30"/>
      <c r="J7" s="44" t="s">
        <v>9</v>
      </c>
      <c r="K7" s="45" t="s">
        <v>10</v>
      </c>
      <c r="L7" s="460" t="s">
        <v>11</v>
      </c>
      <c r="M7" s="604"/>
      <c r="N7" s="459" t="s">
        <v>8</v>
      </c>
      <c r="O7" s="30"/>
      <c r="P7" s="44" t="s">
        <v>9</v>
      </c>
      <c r="Q7" s="45" t="s">
        <v>10</v>
      </c>
      <c r="R7" s="43" t="s">
        <v>15</v>
      </c>
      <c r="S7" s="460" t="s">
        <v>11</v>
      </c>
      <c r="T7" s="43"/>
      <c r="U7" s="48" t="s">
        <v>12</v>
      </c>
    </row>
    <row r="8" spans="1:21" s="39" customFormat="1" ht="13.5" customHeight="1">
      <c r="A8" s="463" t="s">
        <v>16</v>
      </c>
      <c r="B8" s="42">
        <v>0</v>
      </c>
      <c r="C8" s="43" t="s">
        <v>17</v>
      </c>
      <c r="D8" s="44" t="s">
        <v>18</v>
      </c>
      <c r="E8" s="45" t="s">
        <v>18</v>
      </c>
      <c r="F8" s="44" t="s">
        <v>18</v>
      </c>
      <c r="G8" s="604" t="s">
        <v>17</v>
      </c>
      <c r="H8" s="42">
        <v>0</v>
      </c>
      <c r="I8" s="43" t="s">
        <v>17</v>
      </c>
      <c r="J8" s="44" t="s">
        <v>18</v>
      </c>
      <c r="K8" s="45" t="s">
        <v>18</v>
      </c>
      <c r="L8" s="44" t="s">
        <v>18</v>
      </c>
      <c r="M8" s="604" t="s">
        <v>17</v>
      </c>
      <c r="N8" s="42">
        <v>0</v>
      </c>
      <c r="O8" s="43" t="s">
        <v>17</v>
      </c>
      <c r="P8" s="44" t="s">
        <v>18</v>
      </c>
      <c r="Q8" s="45" t="s">
        <v>18</v>
      </c>
      <c r="R8" s="43" t="s">
        <v>18</v>
      </c>
      <c r="S8" s="44" t="s">
        <v>18</v>
      </c>
      <c r="T8" s="46" t="s">
        <v>17</v>
      </c>
      <c r="U8" s="48" t="s">
        <v>18</v>
      </c>
    </row>
    <row r="9" spans="1:21" s="62" customFormat="1" ht="9.75" customHeight="1" thickBot="1">
      <c r="A9" s="464" t="s">
        <v>19</v>
      </c>
      <c r="B9" s="60">
        <v>1</v>
      </c>
      <c r="C9" s="51">
        <v>2</v>
      </c>
      <c r="D9" s="52">
        <v>3</v>
      </c>
      <c r="E9" s="53">
        <v>4</v>
      </c>
      <c r="F9" s="54">
        <v>5</v>
      </c>
      <c r="G9" s="605">
        <v>6</v>
      </c>
      <c r="H9" s="60">
        <v>7</v>
      </c>
      <c r="I9" s="51">
        <v>8</v>
      </c>
      <c r="J9" s="52">
        <v>9</v>
      </c>
      <c r="K9" s="53">
        <v>10</v>
      </c>
      <c r="L9" s="54">
        <v>11</v>
      </c>
      <c r="M9" s="605">
        <v>12</v>
      </c>
      <c r="N9" s="60">
        <v>13</v>
      </c>
      <c r="O9" s="51">
        <v>14</v>
      </c>
      <c r="P9" s="52">
        <v>15</v>
      </c>
      <c r="Q9" s="53">
        <v>16</v>
      </c>
      <c r="R9" s="51">
        <v>17</v>
      </c>
      <c r="S9" s="54">
        <v>18</v>
      </c>
      <c r="T9" s="55">
        <v>19</v>
      </c>
      <c r="U9" s="57">
        <v>20</v>
      </c>
    </row>
    <row r="10" spans="1:21" s="39" customFormat="1" ht="9.75" customHeight="1">
      <c r="A10" s="465"/>
      <c r="B10" s="71"/>
      <c r="C10" s="66"/>
      <c r="D10" s="466"/>
      <c r="E10" s="67"/>
      <c r="F10" s="68"/>
      <c r="G10" s="606"/>
      <c r="H10" s="468"/>
      <c r="I10" s="66"/>
      <c r="J10" s="65"/>
      <c r="K10" s="468"/>
      <c r="L10" s="68"/>
      <c r="M10" s="606"/>
      <c r="N10" s="468"/>
      <c r="O10" s="66"/>
      <c r="P10" s="65"/>
      <c r="Q10" s="67"/>
      <c r="R10" s="72"/>
      <c r="S10" s="68"/>
      <c r="T10" s="66"/>
      <c r="U10" s="69"/>
    </row>
    <row r="11" spans="1:21" s="84" customFormat="1" ht="15" customHeight="1">
      <c r="A11" s="469" t="s">
        <v>106</v>
      </c>
      <c r="B11" s="82"/>
      <c r="C11" s="79"/>
      <c r="D11" s="129"/>
      <c r="E11" s="470"/>
      <c r="F11" s="76"/>
      <c r="G11" s="607"/>
      <c r="H11" s="82"/>
      <c r="I11" s="79"/>
      <c r="J11" s="76"/>
      <c r="K11" s="470"/>
      <c r="L11" s="76"/>
      <c r="M11" s="607"/>
      <c r="N11" s="470"/>
      <c r="O11" s="79"/>
      <c r="P11" s="76"/>
      <c r="Q11" s="78"/>
      <c r="R11" s="83"/>
      <c r="S11" s="76"/>
      <c r="T11" s="79"/>
      <c r="U11" s="80"/>
    </row>
    <row r="12" spans="1:21" s="84" customFormat="1" ht="15" customHeight="1">
      <c r="A12" s="471" t="s">
        <v>107</v>
      </c>
      <c r="B12" s="97">
        <v>158616</v>
      </c>
      <c r="C12" s="92">
        <v>32.1</v>
      </c>
      <c r="D12" s="118">
        <v>5</v>
      </c>
      <c r="E12" s="120">
        <v>1</v>
      </c>
      <c r="F12" s="118">
        <v>6</v>
      </c>
      <c r="G12" s="608">
        <v>35.3</v>
      </c>
      <c r="H12" s="97">
        <v>117449</v>
      </c>
      <c r="I12" s="92">
        <v>33.6</v>
      </c>
      <c r="J12" s="118">
        <v>25</v>
      </c>
      <c r="K12" s="120">
        <v>0</v>
      </c>
      <c r="L12" s="118">
        <v>25</v>
      </c>
      <c r="M12" s="608">
        <v>29.4</v>
      </c>
      <c r="N12" s="609">
        <v>276065</v>
      </c>
      <c r="O12" s="92">
        <v>32.8</v>
      </c>
      <c r="P12" s="118">
        <v>30</v>
      </c>
      <c r="Q12" s="119">
        <v>1</v>
      </c>
      <c r="R12" s="120">
        <v>0</v>
      </c>
      <c r="S12" s="93">
        <v>31</v>
      </c>
      <c r="T12" s="92">
        <v>30.4</v>
      </c>
      <c r="U12" s="122">
        <v>0</v>
      </c>
    </row>
    <row r="13" spans="1:21" s="84" customFormat="1" ht="15" customHeight="1" thickBot="1">
      <c r="A13" s="471" t="s">
        <v>109</v>
      </c>
      <c r="B13" s="97">
        <v>268492</v>
      </c>
      <c r="C13" s="92">
        <v>54.4</v>
      </c>
      <c r="D13" s="118">
        <v>6</v>
      </c>
      <c r="E13" s="120">
        <v>0</v>
      </c>
      <c r="F13" s="118">
        <v>6</v>
      </c>
      <c r="G13" s="608">
        <v>35.3</v>
      </c>
      <c r="H13" s="97">
        <v>96810</v>
      </c>
      <c r="I13" s="92">
        <v>27.8</v>
      </c>
      <c r="J13" s="118">
        <v>25</v>
      </c>
      <c r="K13" s="120">
        <v>0</v>
      </c>
      <c r="L13" s="118">
        <v>25</v>
      </c>
      <c r="M13" s="608">
        <v>29.4</v>
      </c>
      <c r="N13" s="609">
        <v>365302</v>
      </c>
      <c r="O13" s="92">
        <v>43.4</v>
      </c>
      <c r="P13" s="118">
        <v>31</v>
      </c>
      <c r="Q13" s="119">
        <v>0</v>
      </c>
      <c r="R13" s="120">
        <v>0</v>
      </c>
      <c r="S13" s="93">
        <v>31</v>
      </c>
      <c r="T13" s="92">
        <v>30.4</v>
      </c>
      <c r="U13" s="122">
        <v>0</v>
      </c>
    </row>
    <row r="14" spans="1:21" s="84" customFormat="1" ht="15" customHeight="1" thickBot="1">
      <c r="A14" s="610" t="s">
        <v>21</v>
      </c>
      <c r="B14" s="611">
        <f aca="true" t="shared" si="0" ref="B14:Q14">SUM(B12:B13)</f>
        <v>427108</v>
      </c>
      <c r="C14" s="612">
        <f t="shared" si="0"/>
        <v>86.5</v>
      </c>
      <c r="D14" s="405">
        <f t="shared" si="0"/>
        <v>11</v>
      </c>
      <c r="E14" s="613">
        <f t="shared" si="0"/>
        <v>1</v>
      </c>
      <c r="F14" s="405">
        <f t="shared" si="0"/>
        <v>12</v>
      </c>
      <c r="G14" s="614">
        <f t="shared" si="0"/>
        <v>70.6</v>
      </c>
      <c r="H14" s="611">
        <f t="shared" si="0"/>
        <v>214259</v>
      </c>
      <c r="I14" s="612">
        <f t="shared" si="0"/>
        <v>61.400000000000006</v>
      </c>
      <c r="J14" s="405">
        <f t="shared" si="0"/>
        <v>50</v>
      </c>
      <c r="K14" s="613">
        <f t="shared" si="0"/>
        <v>0</v>
      </c>
      <c r="L14" s="405">
        <f t="shared" si="0"/>
        <v>50</v>
      </c>
      <c r="M14" s="614">
        <f t="shared" si="0"/>
        <v>58.8</v>
      </c>
      <c r="N14" s="615">
        <f t="shared" si="0"/>
        <v>641367</v>
      </c>
      <c r="O14" s="612">
        <f t="shared" si="0"/>
        <v>76.19999999999999</v>
      </c>
      <c r="P14" s="405">
        <f t="shared" si="0"/>
        <v>61</v>
      </c>
      <c r="Q14" s="616">
        <f t="shared" si="0"/>
        <v>1</v>
      </c>
      <c r="R14" s="613">
        <v>0</v>
      </c>
      <c r="S14" s="407">
        <f>SUM(S12:S13)</f>
        <v>62</v>
      </c>
      <c r="T14" s="612">
        <f>SUM(T12:T13)</f>
        <v>60.8</v>
      </c>
      <c r="U14" s="582">
        <v>0</v>
      </c>
    </row>
    <row r="15" spans="1:21" s="114" customFormat="1" ht="9.75" customHeight="1">
      <c r="A15" s="491"/>
      <c r="B15" s="516"/>
      <c r="C15" s="176"/>
      <c r="D15" s="181"/>
      <c r="E15" s="183"/>
      <c r="F15" s="181"/>
      <c r="G15" s="617"/>
      <c r="H15" s="516"/>
      <c r="I15" s="176"/>
      <c r="J15" s="181"/>
      <c r="K15" s="183"/>
      <c r="L15" s="181"/>
      <c r="M15" s="617"/>
      <c r="N15" s="618"/>
      <c r="O15" s="176"/>
      <c r="P15" s="181"/>
      <c r="Q15" s="182"/>
      <c r="R15" s="183"/>
      <c r="S15" s="177"/>
      <c r="T15" s="176"/>
      <c r="U15" s="185"/>
    </row>
    <row r="16" spans="1:21" s="84" customFormat="1" ht="15" customHeight="1">
      <c r="A16" s="469" t="s">
        <v>110</v>
      </c>
      <c r="B16" s="82"/>
      <c r="C16" s="79"/>
      <c r="D16" s="129"/>
      <c r="E16" s="131"/>
      <c r="F16" s="129"/>
      <c r="G16" s="607"/>
      <c r="H16" s="82"/>
      <c r="I16" s="79"/>
      <c r="J16" s="129"/>
      <c r="K16" s="131"/>
      <c r="L16" s="129"/>
      <c r="M16" s="607"/>
      <c r="N16" s="619"/>
      <c r="O16" s="79"/>
      <c r="P16" s="129"/>
      <c r="Q16" s="130"/>
      <c r="R16" s="131"/>
      <c r="S16" s="76"/>
      <c r="T16" s="79"/>
      <c r="U16" s="133"/>
    </row>
    <row r="17" spans="1:21" s="84" customFormat="1" ht="15" customHeight="1">
      <c r="A17" s="471" t="s">
        <v>111</v>
      </c>
      <c r="B17" s="97">
        <v>32968</v>
      </c>
      <c r="C17" s="92">
        <v>6.7</v>
      </c>
      <c r="D17" s="118">
        <v>1</v>
      </c>
      <c r="E17" s="120">
        <v>0</v>
      </c>
      <c r="F17" s="118">
        <v>1</v>
      </c>
      <c r="G17" s="608">
        <v>5.9</v>
      </c>
      <c r="H17" s="97">
        <v>59914</v>
      </c>
      <c r="I17" s="92">
        <v>17.2</v>
      </c>
      <c r="J17" s="118">
        <v>13</v>
      </c>
      <c r="K17" s="120">
        <v>0</v>
      </c>
      <c r="L17" s="118">
        <v>13</v>
      </c>
      <c r="M17" s="608">
        <v>15.3</v>
      </c>
      <c r="N17" s="97">
        <v>92882</v>
      </c>
      <c r="O17" s="92">
        <v>11</v>
      </c>
      <c r="P17" s="118">
        <v>14</v>
      </c>
      <c r="Q17" s="119">
        <v>0</v>
      </c>
      <c r="R17" s="120">
        <v>0</v>
      </c>
      <c r="S17" s="93">
        <v>14</v>
      </c>
      <c r="T17" s="92">
        <v>13.7</v>
      </c>
      <c r="U17" s="122">
        <v>0</v>
      </c>
    </row>
    <row r="18" spans="1:21" s="84" customFormat="1" ht="15" customHeight="1">
      <c r="A18" s="471" t="s">
        <v>112</v>
      </c>
      <c r="B18" s="97">
        <v>0</v>
      </c>
      <c r="C18" s="92">
        <v>0</v>
      </c>
      <c r="D18" s="118">
        <v>0</v>
      </c>
      <c r="E18" s="120">
        <v>0</v>
      </c>
      <c r="F18" s="118">
        <v>0</v>
      </c>
      <c r="G18" s="608">
        <v>0</v>
      </c>
      <c r="H18" s="97">
        <v>0</v>
      </c>
      <c r="I18" s="92">
        <v>0</v>
      </c>
      <c r="J18" s="118">
        <v>0</v>
      </c>
      <c r="K18" s="120">
        <v>0</v>
      </c>
      <c r="L18" s="118">
        <v>0</v>
      </c>
      <c r="M18" s="608">
        <v>0</v>
      </c>
      <c r="N18" s="97">
        <v>0</v>
      </c>
      <c r="O18" s="92">
        <v>0</v>
      </c>
      <c r="P18" s="118">
        <v>0</v>
      </c>
      <c r="Q18" s="119">
        <v>0</v>
      </c>
      <c r="R18" s="120">
        <v>0</v>
      </c>
      <c r="S18" s="93">
        <v>0</v>
      </c>
      <c r="T18" s="92">
        <v>0</v>
      </c>
      <c r="U18" s="122">
        <v>0</v>
      </c>
    </row>
    <row r="19" spans="1:21" s="84" customFormat="1" ht="15" customHeight="1">
      <c r="A19" s="471" t="s">
        <v>109</v>
      </c>
      <c r="B19" s="97">
        <v>0</v>
      </c>
      <c r="C19" s="92">
        <v>0</v>
      </c>
      <c r="D19" s="118">
        <v>0</v>
      </c>
      <c r="E19" s="120">
        <v>0</v>
      </c>
      <c r="F19" s="118">
        <v>0</v>
      </c>
      <c r="G19" s="608">
        <v>0</v>
      </c>
      <c r="H19" s="97">
        <v>8349</v>
      </c>
      <c r="I19" s="92">
        <v>2.4</v>
      </c>
      <c r="J19" s="118">
        <v>3</v>
      </c>
      <c r="K19" s="120">
        <v>0</v>
      </c>
      <c r="L19" s="118">
        <v>3</v>
      </c>
      <c r="M19" s="608">
        <v>3.5</v>
      </c>
      <c r="N19" s="97">
        <v>8349</v>
      </c>
      <c r="O19" s="92">
        <v>1</v>
      </c>
      <c r="P19" s="118">
        <v>3</v>
      </c>
      <c r="Q19" s="119">
        <v>0</v>
      </c>
      <c r="R19" s="120">
        <v>0</v>
      </c>
      <c r="S19" s="93">
        <v>3</v>
      </c>
      <c r="T19" s="92">
        <v>2.9</v>
      </c>
      <c r="U19" s="122">
        <v>0</v>
      </c>
    </row>
    <row r="20" spans="1:21" s="84" customFormat="1" ht="15" customHeight="1" thickBot="1">
      <c r="A20" s="501" t="s">
        <v>113</v>
      </c>
      <c r="B20" s="481">
        <v>6706</v>
      </c>
      <c r="C20" s="144">
        <v>1.4</v>
      </c>
      <c r="D20" s="620">
        <v>1</v>
      </c>
      <c r="E20" s="621">
        <v>0</v>
      </c>
      <c r="F20" s="620">
        <v>1</v>
      </c>
      <c r="G20" s="622">
        <v>5.9</v>
      </c>
      <c r="H20" s="481">
        <v>0</v>
      </c>
      <c r="I20" s="144">
        <v>0</v>
      </c>
      <c r="J20" s="620">
        <v>0</v>
      </c>
      <c r="K20" s="621">
        <v>0</v>
      </c>
      <c r="L20" s="620">
        <v>0</v>
      </c>
      <c r="M20" s="622">
        <v>0</v>
      </c>
      <c r="N20" s="481">
        <v>6706</v>
      </c>
      <c r="O20" s="144">
        <v>0.8</v>
      </c>
      <c r="P20" s="620">
        <v>1</v>
      </c>
      <c r="Q20" s="623">
        <v>0</v>
      </c>
      <c r="R20" s="621">
        <v>0</v>
      </c>
      <c r="S20" s="145">
        <v>1</v>
      </c>
      <c r="T20" s="144">
        <v>1</v>
      </c>
      <c r="U20" s="578">
        <v>0</v>
      </c>
    </row>
    <row r="21" spans="1:21" s="84" customFormat="1" ht="15" customHeight="1" thickBot="1">
      <c r="A21" s="610" t="s">
        <v>114</v>
      </c>
      <c r="B21" s="611">
        <f aca="true" t="shared" si="1" ref="B21:J21">SUM(B17:B20)</f>
        <v>39674</v>
      </c>
      <c r="C21" s="612">
        <f t="shared" si="1"/>
        <v>8.1</v>
      </c>
      <c r="D21" s="405">
        <f t="shared" si="1"/>
        <v>2</v>
      </c>
      <c r="E21" s="613">
        <f t="shared" si="1"/>
        <v>0</v>
      </c>
      <c r="F21" s="405">
        <f t="shared" si="1"/>
        <v>2</v>
      </c>
      <c r="G21" s="614">
        <f t="shared" si="1"/>
        <v>11.8</v>
      </c>
      <c r="H21" s="611">
        <f t="shared" si="1"/>
        <v>68263</v>
      </c>
      <c r="I21" s="612">
        <f t="shared" si="1"/>
        <v>19.599999999999998</v>
      </c>
      <c r="J21" s="405">
        <f t="shared" si="1"/>
        <v>16</v>
      </c>
      <c r="K21" s="613">
        <v>0</v>
      </c>
      <c r="L21" s="405">
        <f>SUM(L17:L20)</f>
        <v>16</v>
      </c>
      <c r="M21" s="614">
        <f>SUM(M17:M20)</f>
        <v>18.8</v>
      </c>
      <c r="N21" s="611">
        <f>SUM(N17:N20)</f>
        <v>107937</v>
      </c>
      <c r="O21" s="612">
        <f>SUM(O17:O20)</f>
        <v>12.8</v>
      </c>
      <c r="P21" s="405">
        <f>SUM(P17:P20)</f>
        <v>18</v>
      </c>
      <c r="Q21" s="616">
        <v>0</v>
      </c>
      <c r="R21" s="613">
        <v>0</v>
      </c>
      <c r="S21" s="407">
        <f>SUM(S17:S20)</f>
        <v>18</v>
      </c>
      <c r="T21" s="612">
        <f>SUM(T17:T20)</f>
        <v>17.599999999999998</v>
      </c>
      <c r="U21" s="582">
        <v>0</v>
      </c>
    </row>
    <row r="22" spans="1:21" s="114" customFormat="1" ht="9.75" customHeight="1" thickBot="1">
      <c r="A22" s="624"/>
      <c r="B22" s="525"/>
      <c r="C22" s="526"/>
      <c r="D22" s="625"/>
      <c r="E22" s="626"/>
      <c r="F22" s="625"/>
      <c r="G22" s="627"/>
      <c r="H22" s="525"/>
      <c r="I22" s="526"/>
      <c r="J22" s="625"/>
      <c r="K22" s="626"/>
      <c r="L22" s="625"/>
      <c r="M22" s="627"/>
      <c r="N22" s="525"/>
      <c r="O22" s="526"/>
      <c r="P22" s="625"/>
      <c r="Q22" s="628"/>
      <c r="R22" s="626"/>
      <c r="S22" s="427"/>
      <c r="T22" s="526"/>
      <c r="U22" s="587"/>
    </row>
    <row r="23" spans="1:21" s="84" customFormat="1" ht="15" customHeight="1" thickBot="1">
      <c r="A23" s="510" t="s">
        <v>23</v>
      </c>
      <c r="B23" s="522">
        <v>466782</v>
      </c>
      <c r="C23" s="512">
        <v>94.6</v>
      </c>
      <c r="D23" s="629">
        <v>13</v>
      </c>
      <c r="E23" s="630">
        <v>1</v>
      </c>
      <c r="F23" s="629">
        <v>14</v>
      </c>
      <c r="G23" s="631">
        <v>82.4</v>
      </c>
      <c r="H23" s="511">
        <v>282522</v>
      </c>
      <c r="I23" s="512">
        <v>81</v>
      </c>
      <c r="J23" s="629">
        <v>66</v>
      </c>
      <c r="K23" s="630">
        <v>0</v>
      </c>
      <c r="L23" s="629">
        <v>66</v>
      </c>
      <c r="M23" s="631">
        <v>77.6</v>
      </c>
      <c r="N23" s="511">
        <v>749304</v>
      </c>
      <c r="O23" s="512">
        <v>89</v>
      </c>
      <c r="P23" s="629">
        <v>79</v>
      </c>
      <c r="Q23" s="632">
        <v>1</v>
      </c>
      <c r="R23" s="630">
        <v>0</v>
      </c>
      <c r="S23" s="633">
        <v>80</v>
      </c>
      <c r="T23" s="512">
        <v>78.4</v>
      </c>
      <c r="U23" s="634">
        <v>0</v>
      </c>
    </row>
    <row r="24" spans="1:21" s="84" customFormat="1" ht="9.75" customHeight="1">
      <c r="A24" s="515"/>
      <c r="B24" s="516"/>
      <c r="C24" s="176"/>
      <c r="D24" s="181"/>
      <c r="E24" s="183"/>
      <c r="F24" s="181"/>
      <c r="G24" s="617"/>
      <c r="H24" s="516"/>
      <c r="I24" s="176"/>
      <c r="J24" s="181"/>
      <c r="K24" s="183"/>
      <c r="L24" s="181"/>
      <c r="M24" s="617"/>
      <c r="N24" s="516"/>
      <c r="O24" s="176"/>
      <c r="P24" s="181"/>
      <c r="Q24" s="182"/>
      <c r="R24" s="183"/>
      <c r="S24" s="177"/>
      <c r="T24" s="176"/>
      <c r="U24" s="185"/>
    </row>
    <row r="25" spans="1:21" s="84" customFormat="1" ht="15" customHeight="1">
      <c r="A25" s="635" t="s">
        <v>27</v>
      </c>
      <c r="B25" s="82"/>
      <c r="C25" s="79"/>
      <c r="D25" s="129"/>
      <c r="E25" s="131"/>
      <c r="F25" s="129"/>
      <c r="G25" s="607"/>
      <c r="H25" s="82"/>
      <c r="I25" s="79"/>
      <c r="J25" s="129"/>
      <c r="K25" s="131"/>
      <c r="L25" s="129"/>
      <c r="M25" s="607"/>
      <c r="N25" s="82"/>
      <c r="O25" s="79"/>
      <c r="P25" s="129"/>
      <c r="Q25" s="130"/>
      <c r="R25" s="131"/>
      <c r="S25" s="76"/>
      <c r="T25" s="79"/>
      <c r="U25" s="133"/>
    </row>
    <row r="26" spans="1:21" s="84" customFormat="1" ht="15" customHeight="1" thickBot="1">
      <c r="A26" s="515" t="s">
        <v>115</v>
      </c>
      <c r="B26" s="97">
        <v>26708</v>
      </c>
      <c r="C26" s="92">
        <v>5.4</v>
      </c>
      <c r="D26" s="118">
        <v>3</v>
      </c>
      <c r="E26" s="120">
        <v>0</v>
      </c>
      <c r="F26" s="118">
        <v>3</v>
      </c>
      <c r="G26" s="608">
        <v>17.6</v>
      </c>
      <c r="H26" s="97">
        <v>66140</v>
      </c>
      <c r="I26" s="92">
        <v>19</v>
      </c>
      <c r="J26" s="118">
        <v>19</v>
      </c>
      <c r="K26" s="120">
        <v>0</v>
      </c>
      <c r="L26" s="118">
        <v>19</v>
      </c>
      <c r="M26" s="608">
        <v>22.4</v>
      </c>
      <c r="N26" s="97">
        <v>92848</v>
      </c>
      <c r="O26" s="92">
        <v>11</v>
      </c>
      <c r="P26" s="118">
        <v>22</v>
      </c>
      <c r="Q26" s="119">
        <v>0</v>
      </c>
      <c r="R26" s="120">
        <v>0</v>
      </c>
      <c r="S26" s="93">
        <v>22</v>
      </c>
      <c r="T26" s="92">
        <v>21.6</v>
      </c>
      <c r="U26" s="122">
        <v>0</v>
      </c>
    </row>
    <row r="27" spans="1:21" s="84" customFormat="1" ht="15" customHeight="1" thickBot="1">
      <c r="A27" s="610" t="s">
        <v>146</v>
      </c>
      <c r="B27" s="611">
        <f aca="true" t="shared" si="2" ref="B27:Q27">SUM(B26)</f>
        <v>26708</v>
      </c>
      <c r="C27" s="612">
        <f t="shared" si="2"/>
        <v>5.4</v>
      </c>
      <c r="D27" s="405">
        <f t="shared" si="2"/>
        <v>3</v>
      </c>
      <c r="E27" s="613">
        <f t="shared" si="2"/>
        <v>0</v>
      </c>
      <c r="F27" s="405">
        <f t="shared" si="2"/>
        <v>3</v>
      </c>
      <c r="G27" s="614">
        <f t="shared" si="2"/>
        <v>17.6</v>
      </c>
      <c r="H27" s="611">
        <f t="shared" si="2"/>
        <v>66140</v>
      </c>
      <c r="I27" s="612">
        <f t="shared" si="2"/>
        <v>19</v>
      </c>
      <c r="J27" s="405">
        <f t="shared" si="2"/>
        <v>19</v>
      </c>
      <c r="K27" s="613">
        <f t="shared" si="2"/>
        <v>0</v>
      </c>
      <c r="L27" s="405">
        <f t="shared" si="2"/>
        <v>19</v>
      </c>
      <c r="M27" s="614">
        <f t="shared" si="2"/>
        <v>22.4</v>
      </c>
      <c r="N27" s="611">
        <f t="shared" si="2"/>
        <v>92848</v>
      </c>
      <c r="O27" s="612">
        <f t="shared" si="2"/>
        <v>11</v>
      </c>
      <c r="P27" s="405">
        <f t="shared" si="2"/>
        <v>22</v>
      </c>
      <c r="Q27" s="420">
        <f t="shared" si="2"/>
        <v>0</v>
      </c>
      <c r="R27" s="613">
        <v>0</v>
      </c>
      <c r="S27" s="407">
        <f>SUM(S26)</f>
        <v>22</v>
      </c>
      <c r="T27" s="612">
        <f>SUM(T26)</f>
        <v>21.6</v>
      </c>
      <c r="U27" s="582">
        <v>0</v>
      </c>
    </row>
    <row r="28" spans="1:21" s="84" customFormat="1" ht="9.75" customHeight="1" thickBot="1">
      <c r="A28" s="480"/>
      <c r="B28" s="516"/>
      <c r="C28" s="176"/>
      <c r="D28" s="181"/>
      <c r="E28" s="183"/>
      <c r="F28" s="181"/>
      <c r="G28" s="617"/>
      <c r="H28" s="516"/>
      <c r="I28" s="176"/>
      <c r="J28" s="181"/>
      <c r="K28" s="183"/>
      <c r="L28" s="181"/>
      <c r="M28" s="636"/>
      <c r="N28" s="516"/>
      <c r="O28" s="176"/>
      <c r="P28" s="637"/>
      <c r="Q28" s="638"/>
      <c r="R28" s="183"/>
      <c r="S28" s="177"/>
      <c r="T28" s="176"/>
      <c r="U28" s="185"/>
    </row>
    <row r="29" spans="1:21" s="84" customFormat="1" ht="15" customHeight="1" thickBot="1">
      <c r="A29" s="521" t="s">
        <v>225</v>
      </c>
      <c r="B29" s="522">
        <v>493490</v>
      </c>
      <c r="C29" s="161">
        <v>100</v>
      </c>
      <c r="D29" s="639">
        <v>16</v>
      </c>
      <c r="E29" s="640">
        <v>1</v>
      </c>
      <c r="F29" s="639">
        <v>17</v>
      </c>
      <c r="G29" s="641">
        <v>100</v>
      </c>
      <c r="H29" s="522">
        <v>348662</v>
      </c>
      <c r="I29" s="161">
        <v>100</v>
      </c>
      <c r="J29" s="639">
        <v>85</v>
      </c>
      <c r="K29" s="640">
        <v>0</v>
      </c>
      <c r="L29" s="639">
        <v>85</v>
      </c>
      <c r="M29" s="641">
        <v>100</v>
      </c>
      <c r="N29" s="522">
        <v>842152</v>
      </c>
      <c r="O29" s="161">
        <v>100</v>
      </c>
      <c r="P29" s="590">
        <v>101</v>
      </c>
      <c r="Q29" s="639">
        <v>1</v>
      </c>
      <c r="R29" s="640">
        <v>0</v>
      </c>
      <c r="S29" s="152">
        <v>102</v>
      </c>
      <c r="T29" s="161">
        <v>100</v>
      </c>
      <c r="U29" s="590">
        <v>0</v>
      </c>
    </row>
    <row r="30" spans="1:7" s="206" customFormat="1" ht="13.5">
      <c r="A30" s="204" t="s">
        <v>28</v>
      </c>
      <c r="B30" s="205"/>
      <c r="C30" s="205"/>
      <c r="D30" s="205"/>
      <c r="E30" s="205"/>
      <c r="F30" s="205"/>
      <c r="G30" s="205"/>
    </row>
    <row r="31" s="206" customFormat="1" ht="13.5">
      <c r="A31" s="207" t="s">
        <v>147</v>
      </c>
    </row>
    <row r="32" s="206" customFormat="1" ht="13.5">
      <c r="A32" s="207" t="s">
        <v>214</v>
      </c>
    </row>
    <row r="33" s="206" customFormat="1" ht="13.5">
      <c r="A33" s="207" t="s">
        <v>31</v>
      </c>
    </row>
    <row r="34" s="206" customFormat="1" ht="13.5">
      <c r="A34" s="207" t="s">
        <v>32</v>
      </c>
    </row>
    <row r="35" s="206" customFormat="1" ht="13.5">
      <c r="A35" s="207" t="s">
        <v>33</v>
      </c>
    </row>
    <row r="36" s="206" customFormat="1" ht="13.5">
      <c r="A36" s="207" t="s">
        <v>148</v>
      </c>
    </row>
    <row r="37" s="206" customFormat="1" ht="13.5">
      <c r="A37" s="207" t="s">
        <v>127</v>
      </c>
    </row>
    <row r="38" s="206" customFormat="1" ht="13.5">
      <c r="A38" s="207" t="s">
        <v>149</v>
      </c>
    </row>
    <row r="39" s="206" customFormat="1" ht="13.5">
      <c r="A39" s="207" t="s">
        <v>34</v>
      </c>
    </row>
    <row r="40" s="84" customFormat="1" ht="12.75">
      <c r="D40" s="450"/>
    </row>
    <row r="41" spans="1:14" s="84" customFormat="1" ht="13.5">
      <c r="A41" s="209"/>
      <c r="B41" s="210"/>
      <c r="D41" s="450"/>
      <c r="H41" s="210"/>
      <c r="N41" s="210"/>
    </row>
    <row r="42" spans="1:14" s="84" customFormat="1" ht="13.5">
      <c r="A42" s="209"/>
      <c r="B42" s="210"/>
      <c r="D42" s="450"/>
      <c r="H42" s="210"/>
      <c r="N42" s="210"/>
    </row>
    <row r="43" spans="1:14" s="84" customFormat="1" ht="13.5">
      <c r="A43" s="209"/>
      <c r="B43" s="210"/>
      <c r="D43" s="450"/>
      <c r="H43" s="210"/>
      <c r="N43" s="210"/>
    </row>
    <row r="44" spans="1:14" s="84" customFormat="1" ht="13.5">
      <c r="A44" s="209"/>
      <c r="B44" s="210"/>
      <c r="D44" s="450"/>
      <c r="H44" s="210"/>
      <c r="N44" s="210"/>
    </row>
    <row r="45" spans="1:14" s="84" customFormat="1" ht="13.5">
      <c r="A45" s="209"/>
      <c r="B45" s="210"/>
      <c r="D45" s="450"/>
      <c r="H45" s="210"/>
      <c r="N45" s="210"/>
    </row>
    <row r="46" spans="1:14" s="84" customFormat="1" ht="13.5">
      <c r="A46" s="209"/>
      <c r="B46" s="210"/>
      <c r="D46" s="450"/>
      <c r="H46" s="210"/>
      <c r="N46" s="210"/>
    </row>
    <row r="47" spans="1:14" s="84" customFormat="1" ht="13.5">
      <c r="A47" s="211"/>
      <c r="B47" s="210"/>
      <c r="D47" s="450"/>
      <c r="H47" s="210"/>
      <c r="N47" s="210"/>
    </row>
    <row r="48" spans="1:14" s="84" customFormat="1" ht="13.5">
      <c r="A48" s="211"/>
      <c r="B48" s="210"/>
      <c r="D48" s="450"/>
      <c r="H48" s="210"/>
      <c r="N48" s="210"/>
    </row>
    <row r="49" spans="1:14" s="84" customFormat="1" ht="13.5">
      <c r="A49" s="211"/>
      <c r="B49" s="210"/>
      <c r="D49" s="450"/>
      <c r="H49" s="210"/>
      <c r="N49" s="210"/>
    </row>
    <row r="50" spans="1:14" s="84" customFormat="1" ht="13.5">
      <c r="A50" s="211"/>
      <c r="B50" s="210"/>
      <c r="D50" s="450"/>
      <c r="H50" s="210"/>
      <c r="N50" s="210"/>
    </row>
    <row r="51" spans="1:14" s="84" customFormat="1" ht="13.5">
      <c r="A51" s="211"/>
      <c r="B51" s="210"/>
      <c r="D51" s="450"/>
      <c r="H51" s="210"/>
      <c r="N51" s="210"/>
    </row>
    <row r="52" spans="1:14" s="84" customFormat="1" ht="13.5">
      <c r="A52" s="211"/>
      <c r="B52" s="210"/>
      <c r="D52" s="450"/>
      <c r="H52" s="210"/>
      <c r="N52" s="210"/>
    </row>
    <row r="53" spans="1:14" s="84" customFormat="1" ht="13.5">
      <c r="A53" s="211"/>
      <c r="B53" s="210"/>
      <c r="D53" s="450"/>
      <c r="H53" s="210"/>
      <c r="N53" s="210"/>
    </row>
    <row r="54" spans="1:14" s="84" customFormat="1" ht="13.5">
      <c r="A54" s="211"/>
      <c r="B54" s="210"/>
      <c r="D54" s="450"/>
      <c r="H54" s="210"/>
      <c r="N54" s="210"/>
    </row>
    <row r="55" spans="1:14" s="84" customFormat="1" ht="13.5">
      <c r="A55" s="211"/>
      <c r="B55" s="210"/>
      <c r="D55" s="450"/>
      <c r="H55" s="210"/>
      <c r="N55" s="210"/>
    </row>
    <row r="56" spans="1:14" ht="13.5">
      <c r="A56" s="211"/>
      <c r="B56" s="210"/>
      <c r="H56" s="210"/>
      <c r="N56" s="210"/>
    </row>
    <row r="57" spans="1:14" ht="13.5">
      <c r="A57" s="211"/>
      <c r="B57" s="210"/>
      <c r="H57" s="210"/>
      <c r="N57" s="210"/>
    </row>
    <row r="58" spans="1:14" ht="13.5">
      <c r="A58" s="211"/>
      <c r="B58" s="210"/>
      <c r="H58" s="210"/>
      <c r="N58" s="210"/>
    </row>
    <row r="59" spans="1:14" ht="13.5">
      <c r="A59" s="211"/>
      <c r="B59" s="210"/>
      <c r="H59" s="210"/>
      <c r="N59" s="210"/>
    </row>
    <row r="60" spans="1:14" ht="13.5">
      <c r="A60" s="211"/>
      <c r="B60" s="210"/>
      <c r="H60" s="210"/>
      <c r="N60" s="210"/>
    </row>
    <row r="61" spans="1:14" ht="13.5">
      <c r="A61" s="211"/>
      <c r="B61" s="210"/>
      <c r="H61" s="210"/>
      <c r="N61" s="210"/>
    </row>
    <row r="62" spans="1:14" ht="13.5">
      <c r="A62" s="211"/>
      <c r="B62" s="210"/>
      <c r="H62" s="210"/>
      <c r="N62" s="210"/>
    </row>
    <row r="63" spans="1:14" ht="13.5">
      <c r="A63" s="211"/>
      <c r="B63" s="210"/>
      <c r="H63" s="210"/>
      <c r="N63" s="210"/>
    </row>
    <row r="64" spans="1:14" ht="13.5">
      <c r="A64" s="211"/>
      <c r="B64" s="210"/>
      <c r="H64" s="210"/>
      <c r="N64" s="210"/>
    </row>
    <row r="65" spans="1:14" ht="13.5">
      <c r="A65" s="211"/>
      <c r="B65" s="210"/>
      <c r="H65" s="210"/>
      <c r="N65" s="210"/>
    </row>
    <row r="66" spans="1:14" ht="13.5">
      <c r="A66" s="211"/>
      <c r="B66" s="210"/>
      <c r="H66" s="210"/>
      <c r="N66" s="210"/>
    </row>
    <row r="67" spans="1:14" ht="13.5">
      <c r="A67" s="211"/>
      <c r="B67" s="210"/>
      <c r="H67" s="210"/>
      <c r="N67" s="210"/>
    </row>
    <row r="68" spans="1:14" ht="13.5">
      <c r="A68" s="211"/>
      <c r="B68" s="210"/>
      <c r="H68" s="210"/>
      <c r="N68" s="210"/>
    </row>
    <row r="69" spans="1:14" ht="13.5">
      <c r="A69" s="211"/>
      <c r="B69" s="210"/>
      <c r="H69" s="210"/>
      <c r="N69" s="210"/>
    </row>
    <row r="70" spans="1:14" ht="13.5">
      <c r="A70" s="211"/>
      <c r="B70" s="210"/>
      <c r="H70" s="210"/>
      <c r="N70" s="210"/>
    </row>
    <row r="71" spans="1:14" ht="13.5">
      <c r="A71" s="211"/>
      <c r="B71" s="210"/>
      <c r="H71" s="210"/>
      <c r="N71" s="210"/>
    </row>
    <row r="72" spans="1:14" ht="13.5">
      <c r="A72" s="211"/>
      <c r="B72" s="210"/>
      <c r="H72" s="210"/>
      <c r="N72" s="210"/>
    </row>
    <row r="73" spans="1:14" ht="13.5">
      <c r="A73" s="211"/>
      <c r="B73" s="210"/>
      <c r="H73" s="210"/>
      <c r="N73" s="210"/>
    </row>
    <row r="74" spans="1:14" ht="13.5">
      <c r="A74" s="211"/>
      <c r="B74" s="210"/>
      <c r="H74" s="210"/>
      <c r="N74" s="210"/>
    </row>
    <row r="75" spans="1:14" ht="13.5">
      <c r="A75" s="211"/>
      <c r="B75" s="210"/>
      <c r="H75" s="210"/>
      <c r="N75" s="210"/>
    </row>
    <row r="76" spans="1:14" ht="13.5">
      <c r="A76" s="211"/>
      <c r="B76" s="210"/>
      <c r="H76" s="210"/>
      <c r="N76" s="210"/>
    </row>
    <row r="77" spans="1:14" ht="13.5">
      <c r="A77" s="211"/>
      <c r="B77" s="210"/>
      <c r="H77" s="210"/>
      <c r="N77" s="210"/>
    </row>
    <row r="78" spans="1:14" ht="13.5">
      <c r="A78" s="211"/>
      <c r="B78" s="210"/>
      <c r="H78" s="210"/>
      <c r="N78" s="210"/>
    </row>
    <row r="79" spans="1:14" ht="13.5">
      <c r="A79" s="211"/>
      <c r="B79" s="210"/>
      <c r="H79" s="210"/>
      <c r="N79" s="210"/>
    </row>
    <row r="80" spans="1:14" ht="13.5">
      <c r="A80" s="211"/>
      <c r="B80" s="210"/>
      <c r="H80" s="210"/>
      <c r="N80" s="210"/>
    </row>
    <row r="81" spans="1:14" ht="13.5">
      <c r="A81" s="211"/>
      <c r="B81" s="210"/>
      <c r="H81" s="210"/>
      <c r="N81" s="210"/>
    </row>
    <row r="82" spans="1:14" ht="13.5">
      <c r="A82" s="211"/>
      <c r="B82" s="210"/>
      <c r="H82" s="210"/>
      <c r="N82" s="210"/>
    </row>
    <row r="83" ht="13.5">
      <c r="N83" s="210"/>
    </row>
    <row r="84" ht="13.5">
      <c r="N84" s="210"/>
    </row>
  </sheetData>
  <mergeCells count="6">
    <mergeCell ref="N6:U6"/>
    <mergeCell ref="B3:P3"/>
    <mergeCell ref="B1:K1"/>
    <mergeCell ref="B2:G2"/>
    <mergeCell ref="B6:G6"/>
    <mergeCell ref="H6:M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H6" sqref="H6"/>
    </sheetView>
  </sheetViews>
  <sheetFormatPr defaultColWidth="9.00390625" defaultRowHeight="12.75"/>
  <cols>
    <col min="1" max="1" width="13.25390625" style="39" customWidth="1"/>
    <col min="2" max="2" width="6.75390625" style="726" customWidth="1"/>
    <col min="3" max="3" width="4.75390625" style="39" customWidth="1"/>
    <col min="4" max="4" width="6.75390625" style="726" customWidth="1"/>
    <col min="5" max="5" width="4.75390625" style="39" customWidth="1"/>
    <col min="6" max="6" width="6.75390625" style="726" customWidth="1"/>
    <col min="7" max="7" width="4.75390625" style="39" customWidth="1"/>
    <col min="8" max="8" width="6.75390625" style="726" customWidth="1"/>
    <col min="9" max="9" width="4.75390625" style="39" customWidth="1"/>
    <col min="10" max="10" width="6.75390625" style="39" customWidth="1"/>
    <col min="11" max="11" width="4.75390625" style="39" customWidth="1"/>
    <col min="12" max="12" width="7.75390625" style="39" customWidth="1"/>
    <col min="13" max="14" width="4.25390625" style="727" customWidth="1"/>
    <col min="15" max="15" width="4.75390625" style="39" customWidth="1"/>
    <col min="16" max="16" width="5.25390625" style="727" customWidth="1"/>
    <col min="17" max="17" width="5.25390625" style="728" customWidth="1"/>
    <col min="18" max="18" width="13.875" style="0" customWidth="1"/>
  </cols>
  <sheetData>
    <row r="1" spans="1:17" ht="16.5">
      <c r="A1" s="297"/>
      <c r="B1" s="298"/>
      <c r="C1" s="297"/>
      <c r="D1" s="298"/>
      <c r="E1" s="297"/>
      <c r="F1" s="298"/>
      <c r="G1" s="297"/>
      <c r="H1" s="298"/>
      <c r="I1" s="297"/>
      <c r="J1" s="298"/>
      <c r="K1" s="297"/>
      <c r="L1" s="298"/>
      <c r="M1" s="642"/>
      <c r="N1" s="642"/>
      <c r="O1" s="297"/>
      <c r="P1" s="643" t="s">
        <v>150</v>
      </c>
      <c r="Q1" s="644"/>
    </row>
    <row r="2" spans="1:17" s="645" customFormat="1" ht="18" customHeight="1">
      <c r="A2" s="4"/>
      <c r="B2" s="949" t="s">
        <v>66</v>
      </c>
      <c r="C2" s="950"/>
      <c r="D2" s="950"/>
      <c r="E2" s="950"/>
      <c r="F2" s="950"/>
      <c r="G2" s="950"/>
      <c r="H2" s="950"/>
      <c r="I2" s="950"/>
      <c r="J2" s="950"/>
      <c r="K2" s="950"/>
      <c r="M2" s="646"/>
      <c r="N2" s="646"/>
      <c r="O2" s="4"/>
      <c r="Q2" s="647"/>
    </row>
    <row r="3" spans="1:17" s="645" customFormat="1" ht="18" customHeight="1">
      <c r="A3" s="4"/>
      <c r="B3" s="906" t="s">
        <v>23</v>
      </c>
      <c r="C3" s="906"/>
      <c r="D3" s="906"/>
      <c r="E3" s="4"/>
      <c r="F3" s="4"/>
      <c r="G3" s="1"/>
      <c r="H3" s="7"/>
      <c r="I3" s="4"/>
      <c r="J3" s="4"/>
      <c r="K3" s="4"/>
      <c r="M3" s="646"/>
      <c r="N3" s="646"/>
      <c r="O3" s="4"/>
      <c r="P3" s="7"/>
      <c r="Q3" s="647"/>
    </row>
    <row r="4" spans="1:17" s="523" customFormat="1" ht="18" customHeight="1">
      <c r="A4" s="547"/>
      <c r="B4" s="952" t="s">
        <v>230</v>
      </c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649"/>
    </row>
    <row r="5" spans="1:17" s="206" customFormat="1" ht="18" customHeight="1">
      <c r="A5" s="547"/>
      <c r="B5" s="648"/>
      <c r="C5" s="547"/>
      <c r="D5" s="650"/>
      <c r="E5" s="547"/>
      <c r="F5" s="650"/>
      <c r="G5" s="547"/>
      <c r="H5" s="650"/>
      <c r="I5" s="547"/>
      <c r="J5" s="457"/>
      <c r="K5" s="547"/>
      <c r="L5" s="457"/>
      <c r="M5" s="651"/>
      <c r="N5" s="651"/>
      <c r="O5" s="547"/>
      <c r="P5" s="547"/>
      <c r="Q5" s="649"/>
    </row>
    <row r="6" spans="1:17" s="206" customFormat="1" ht="15" customHeight="1">
      <c r="A6" s="547"/>
      <c r="C6" s="547"/>
      <c r="D6" s="301"/>
      <c r="E6" s="547"/>
      <c r="F6" s="301"/>
      <c r="G6" s="547"/>
      <c r="H6" s="301"/>
      <c r="I6" s="547"/>
      <c r="J6" s="457"/>
      <c r="K6" s="547"/>
      <c r="L6" s="457"/>
      <c r="M6" s="651"/>
      <c r="N6" s="651"/>
      <c r="O6" s="547"/>
      <c r="P6" s="547"/>
      <c r="Q6" s="649"/>
    </row>
    <row r="7" spans="1:17" s="652" customFormat="1" ht="16.5" customHeight="1">
      <c r="A7" s="7" t="s">
        <v>3</v>
      </c>
      <c r="B7" s="455"/>
      <c r="C7" s="6"/>
      <c r="D7" s="455"/>
      <c r="E7" s="6"/>
      <c r="F7" s="455"/>
      <c r="G7" s="6"/>
      <c r="I7" s="653"/>
      <c r="J7" s="11"/>
      <c r="K7" s="6"/>
      <c r="L7" s="212"/>
      <c r="M7" s="654"/>
      <c r="N7" s="654"/>
      <c r="O7" s="6"/>
      <c r="P7" s="23" t="s">
        <v>4</v>
      </c>
      <c r="Q7" s="655"/>
    </row>
    <row r="8" spans="1:17" s="652" customFormat="1" ht="16.5" customHeight="1">
      <c r="A8" s="656" t="s">
        <v>218</v>
      </c>
      <c r="B8" s="953" t="s">
        <v>62</v>
      </c>
      <c r="C8" s="954"/>
      <c r="D8" s="955" t="s">
        <v>63</v>
      </c>
      <c r="E8" s="954"/>
      <c r="F8" s="955" t="s">
        <v>151</v>
      </c>
      <c r="G8" s="954"/>
      <c r="H8" s="955" t="s">
        <v>152</v>
      </c>
      <c r="I8" s="956"/>
      <c r="J8" s="953" t="s">
        <v>153</v>
      </c>
      <c r="K8" s="956"/>
      <c r="L8" s="953" t="s">
        <v>154</v>
      </c>
      <c r="M8" s="957"/>
      <c r="N8" s="957"/>
      <c r="O8" s="957"/>
      <c r="P8" s="958"/>
      <c r="Q8" s="657"/>
    </row>
    <row r="9" spans="1:17" s="356" customFormat="1" ht="19.5" customHeight="1">
      <c r="A9" s="461" t="s">
        <v>226</v>
      </c>
      <c r="B9" s="43" t="s">
        <v>8</v>
      </c>
      <c r="C9" s="658" t="s">
        <v>155</v>
      </c>
      <c r="D9" s="43" t="s">
        <v>8</v>
      </c>
      <c r="E9" s="658" t="s">
        <v>155</v>
      </c>
      <c r="F9" s="43" t="s">
        <v>8</v>
      </c>
      <c r="G9" s="658" t="s">
        <v>155</v>
      </c>
      <c r="H9" s="43" t="s">
        <v>8</v>
      </c>
      <c r="I9" s="49" t="s">
        <v>155</v>
      </c>
      <c r="J9" s="43" t="s">
        <v>8</v>
      </c>
      <c r="K9" s="49" t="s">
        <v>155</v>
      </c>
      <c r="L9" s="43" t="s">
        <v>8</v>
      </c>
      <c r="M9" s="44" t="s">
        <v>9</v>
      </c>
      <c r="N9" s="45" t="s">
        <v>10</v>
      </c>
      <c r="O9" s="659" t="s">
        <v>11</v>
      </c>
      <c r="P9" s="28"/>
      <c r="Q9" s="660"/>
    </row>
    <row r="10" spans="1:17" s="84" customFormat="1" ht="13.5" customHeight="1">
      <c r="A10" s="661" t="s">
        <v>16</v>
      </c>
      <c r="B10" s="662">
        <v>0</v>
      </c>
      <c r="C10" s="658" t="s">
        <v>18</v>
      </c>
      <c r="D10" s="662">
        <v>0</v>
      </c>
      <c r="E10" s="658" t="s">
        <v>18</v>
      </c>
      <c r="F10" s="662">
        <v>0</v>
      </c>
      <c r="G10" s="658" t="s">
        <v>18</v>
      </c>
      <c r="H10" s="662">
        <v>0</v>
      </c>
      <c r="I10" s="49" t="s">
        <v>18</v>
      </c>
      <c r="J10" s="42">
        <v>0</v>
      </c>
      <c r="K10" s="49" t="s">
        <v>18</v>
      </c>
      <c r="L10" s="42">
        <v>0</v>
      </c>
      <c r="M10" s="44" t="s">
        <v>18</v>
      </c>
      <c r="N10" s="45" t="s">
        <v>18</v>
      </c>
      <c r="O10" s="44" t="s">
        <v>18</v>
      </c>
      <c r="P10" s="663" t="s">
        <v>17</v>
      </c>
      <c r="Q10" s="664"/>
    </row>
    <row r="11" spans="1:17" s="670" customFormat="1" ht="9.75" customHeight="1" thickBot="1">
      <c r="A11" s="665" t="s">
        <v>19</v>
      </c>
      <c r="B11" s="367">
        <v>1</v>
      </c>
      <c r="C11" s="666">
        <v>2</v>
      </c>
      <c r="D11" s="367">
        <v>3</v>
      </c>
      <c r="E11" s="666">
        <v>4</v>
      </c>
      <c r="F11" s="367">
        <v>5</v>
      </c>
      <c r="G11" s="666">
        <v>6</v>
      </c>
      <c r="H11" s="367">
        <v>7</v>
      </c>
      <c r="I11" s="665">
        <v>8</v>
      </c>
      <c r="J11" s="367">
        <v>9</v>
      </c>
      <c r="K11" s="665">
        <v>10</v>
      </c>
      <c r="L11" s="367">
        <v>11</v>
      </c>
      <c r="M11" s="667">
        <v>12</v>
      </c>
      <c r="N11" s="668">
        <v>13</v>
      </c>
      <c r="O11" s="667">
        <v>14</v>
      </c>
      <c r="P11" s="669">
        <v>15</v>
      </c>
      <c r="Q11" s="373"/>
    </row>
    <row r="12" spans="1:17" s="114" customFormat="1" ht="9.75" customHeight="1">
      <c r="A12" s="671"/>
      <c r="B12" s="377"/>
      <c r="C12" s="672"/>
      <c r="D12" s="377"/>
      <c r="E12" s="672"/>
      <c r="F12" s="377"/>
      <c r="G12" s="672"/>
      <c r="H12" s="377"/>
      <c r="I12" s="673"/>
      <c r="J12" s="380"/>
      <c r="K12" s="673"/>
      <c r="L12" s="380"/>
      <c r="M12" s="376"/>
      <c r="N12" s="674"/>
      <c r="O12" s="376"/>
      <c r="P12" s="675"/>
      <c r="Q12" s="382"/>
    </row>
    <row r="13" spans="1:18" s="84" customFormat="1" ht="15" customHeight="1">
      <c r="A13" s="341" t="s">
        <v>75</v>
      </c>
      <c r="B13" s="95">
        <v>219757</v>
      </c>
      <c r="C13" s="676">
        <v>4</v>
      </c>
      <c r="D13" s="677">
        <v>121746</v>
      </c>
      <c r="E13" s="678">
        <v>4</v>
      </c>
      <c r="F13" s="472">
        <v>0</v>
      </c>
      <c r="G13" s="678">
        <v>0</v>
      </c>
      <c r="H13" s="677">
        <v>341503</v>
      </c>
      <c r="I13" s="93">
        <v>8</v>
      </c>
      <c r="J13" s="679">
        <v>215379</v>
      </c>
      <c r="K13" s="680">
        <v>47</v>
      </c>
      <c r="L13" s="91">
        <v>556882</v>
      </c>
      <c r="M13" s="93">
        <v>54</v>
      </c>
      <c r="N13" s="98">
        <v>1</v>
      </c>
      <c r="O13" s="93">
        <v>55</v>
      </c>
      <c r="P13" s="92">
        <v>68.7</v>
      </c>
      <c r="Q13" s="681"/>
      <c r="R13" s="682"/>
    </row>
    <row r="14" spans="1:18" s="84" customFormat="1" ht="15" customHeight="1">
      <c r="A14" s="341" t="s">
        <v>78</v>
      </c>
      <c r="B14" s="95">
        <v>0</v>
      </c>
      <c r="C14" s="676">
        <v>0</v>
      </c>
      <c r="D14" s="677">
        <v>0</v>
      </c>
      <c r="E14" s="678">
        <v>0</v>
      </c>
      <c r="F14" s="472">
        <v>0</v>
      </c>
      <c r="G14" s="678">
        <v>0</v>
      </c>
      <c r="H14" s="677">
        <v>0</v>
      </c>
      <c r="I14" s="93">
        <v>0</v>
      </c>
      <c r="J14" s="683">
        <v>3498</v>
      </c>
      <c r="K14" s="680">
        <v>2</v>
      </c>
      <c r="L14" s="91">
        <v>3498</v>
      </c>
      <c r="M14" s="93">
        <v>2</v>
      </c>
      <c r="N14" s="98">
        <v>0</v>
      </c>
      <c r="O14" s="93">
        <v>2</v>
      </c>
      <c r="P14" s="92">
        <v>2.5</v>
      </c>
      <c r="Q14" s="681"/>
      <c r="R14" s="682"/>
    </row>
    <row r="15" spans="1:18" s="84" customFormat="1" ht="15" customHeight="1">
      <c r="A15" s="341" t="s">
        <v>79</v>
      </c>
      <c r="B15" s="95">
        <v>0</v>
      </c>
      <c r="C15" s="676">
        <v>0</v>
      </c>
      <c r="D15" s="677">
        <v>0</v>
      </c>
      <c r="E15" s="678">
        <v>0</v>
      </c>
      <c r="F15" s="472">
        <v>0</v>
      </c>
      <c r="G15" s="678">
        <v>0</v>
      </c>
      <c r="H15" s="677">
        <v>0</v>
      </c>
      <c r="I15" s="93">
        <v>0</v>
      </c>
      <c r="J15" s="683">
        <v>4547</v>
      </c>
      <c r="K15" s="680">
        <v>2</v>
      </c>
      <c r="L15" s="91">
        <v>4547</v>
      </c>
      <c r="M15" s="93">
        <v>2</v>
      </c>
      <c r="N15" s="98">
        <v>0</v>
      </c>
      <c r="O15" s="93">
        <v>2</v>
      </c>
      <c r="P15" s="92">
        <v>2.5</v>
      </c>
      <c r="Q15" s="681"/>
      <c r="R15" s="682"/>
    </row>
    <row r="16" spans="1:18" s="84" customFormat="1" ht="15" customHeight="1">
      <c r="A16" s="341" t="s">
        <v>80</v>
      </c>
      <c r="B16" s="95">
        <v>10622</v>
      </c>
      <c r="C16" s="676">
        <v>1</v>
      </c>
      <c r="D16" s="677">
        <v>0</v>
      </c>
      <c r="E16" s="678">
        <v>0</v>
      </c>
      <c r="F16" s="472">
        <v>0</v>
      </c>
      <c r="G16" s="678">
        <v>0</v>
      </c>
      <c r="H16" s="677">
        <v>10622</v>
      </c>
      <c r="I16" s="96">
        <v>1</v>
      </c>
      <c r="J16" s="684">
        <v>0</v>
      </c>
      <c r="K16" s="685">
        <v>0</v>
      </c>
      <c r="L16" s="91">
        <v>10622</v>
      </c>
      <c r="M16" s="93">
        <v>1</v>
      </c>
      <c r="N16" s="98">
        <v>0</v>
      </c>
      <c r="O16" s="93">
        <v>1</v>
      </c>
      <c r="P16" s="92">
        <v>1.3</v>
      </c>
      <c r="Q16" s="681"/>
      <c r="R16" s="682"/>
    </row>
    <row r="17" spans="1:18" s="84" customFormat="1" ht="15" customHeight="1">
      <c r="A17" s="341" t="s">
        <v>81</v>
      </c>
      <c r="B17" s="95">
        <v>0</v>
      </c>
      <c r="C17" s="676">
        <v>0</v>
      </c>
      <c r="D17" s="677">
        <v>0</v>
      </c>
      <c r="E17" s="678">
        <v>0</v>
      </c>
      <c r="F17" s="472">
        <v>0</v>
      </c>
      <c r="G17" s="678">
        <v>0</v>
      </c>
      <c r="H17" s="677">
        <v>0</v>
      </c>
      <c r="I17" s="93">
        <v>0</v>
      </c>
      <c r="J17" s="679">
        <v>7458</v>
      </c>
      <c r="K17" s="680">
        <v>2</v>
      </c>
      <c r="L17" s="91">
        <v>7458</v>
      </c>
      <c r="M17" s="93">
        <v>2</v>
      </c>
      <c r="N17" s="98">
        <v>0</v>
      </c>
      <c r="O17" s="93">
        <v>2</v>
      </c>
      <c r="P17" s="92">
        <v>2.5</v>
      </c>
      <c r="Q17" s="681"/>
      <c r="R17" s="686"/>
    </row>
    <row r="18" spans="1:17" s="84" customFormat="1" ht="15" customHeight="1">
      <c r="A18" s="341" t="s">
        <v>82</v>
      </c>
      <c r="B18" s="95">
        <v>0</v>
      </c>
      <c r="C18" s="676">
        <v>0</v>
      </c>
      <c r="D18" s="677">
        <v>0</v>
      </c>
      <c r="E18" s="678">
        <v>0</v>
      </c>
      <c r="F18" s="472">
        <v>0</v>
      </c>
      <c r="G18" s="678">
        <v>0</v>
      </c>
      <c r="H18" s="677">
        <v>0</v>
      </c>
      <c r="I18" s="93">
        <v>0</v>
      </c>
      <c r="J18" s="679">
        <v>12529</v>
      </c>
      <c r="K18" s="680">
        <v>1</v>
      </c>
      <c r="L18" s="91">
        <v>12529</v>
      </c>
      <c r="M18" s="93">
        <v>1</v>
      </c>
      <c r="N18" s="98">
        <v>0</v>
      </c>
      <c r="O18" s="93">
        <v>1</v>
      </c>
      <c r="P18" s="92">
        <v>1.3</v>
      </c>
      <c r="Q18" s="681"/>
    </row>
    <row r="19" spans="1:17" s="84" customFormat="1" ht="15" customHeight="1">
      <c r="A19" s="341" t="s">
        <v>83</v>
      </c>
      <c r="B19" s="95">
        <v>0</v>
      </c>
      <c r="C19" s="676">
        <v>0</v>
      </c>
      <c r="D19" s="677">
        <v>0</v>
      </c>
      <c r="E19" s="678">
        <v>0</v>
      </c>
      <c r="F19" s="472">
        <v>0</v>
      </c>
      <c r="G19" s="678">
        <v>0</v>
      </c>
      <c r="H19" s="677">
        <v>0</v>
      </c>
      <c r="I19" s="93">
        <v>0</v>
      </c>
      <c r="J19" s="679">
        <v>6485</v>
      </c>
      <c r="K19" s="680">
        <v>4</v>
      </c>
      <c r="L19" s="91">
        <v>6485</v>
      </c>
      <c r="M19" s="93">
        <v>4</v>
      </c>
      <c r="N19" s="98">
        <v>0</v>
      </c>
      <c r="O19" s="93">
        <v>4</v>
      </c>
      <c r="P19" s="92">
        <v>5</v>
      </c>
      <c r="Q19" s="681"/>
    </row>
    <row r="20" spans="1:17" s="84" customFormat="1" ht="15" customHeight="1">
      <c r="A20" s="341" t="s">
        <v>86</v>
      </c>
      <c r="B20" s="95">
        <v>70883</v>
      </c>
      <c r="C20" s="676">
        <v>2</v>
      </c>
      <c r="D20" s="677">
        <v>32716</v>
      </c>
      <c r="E20" s="678">
        <v>2</v>
      </c>
      <c r="F20" s="472">
        <v>0</v>
      </c>
      <c r="G20" s="678">
        <v>0</v>
      </c>
      <c r="H20" s="677">
        <v>103599</v>
      </c>
      <c r="I20" s="93">
        <v>4</v>
      </c>
      <c r="J20" s="679">
        <v>15237</v>
      </c>
      <c r="K20" s="680">
        <v>2</v>
      </c>
      <c r="L20" s="91">
        <v>118836</v>
      </c>
      <c r="M20" s="93">
        <v>6</v>
      </c>
      <c r="N20" s="98">
        <v>0</v>
      </c>
      <c r="O20" s="93">
        <v>6</v>
      </c>
      <c r="P20" s="92">
        <v>7.4</v>
      </c>
      <c r="Q20" s="681"/>
    </row>
    <row r="21" spans="1:17" s="84" customFormat="1" ht="15" customHeight="1">
      <c r="A21" s="341" t="s">
        <v>87</v>
      </c>
      <c r="B21" s="95">
        <v>11058</v>
      </c>
      <c r="C21" s="676">
        <v>1</v>
      </c>
      <c r="D21" s="677">
        <v>0</v>
      </c>
      <c r="E21" s="678">
        <v>0</v>
      </c>
      <c r="F21" s="472">
        <v>0</v>
      </c>
      <c r="G21" s="678">
        <v>0</v>
      </c>
      <c r="H21" s="677">
        <v>11058</v>
      </c>
      <c r="I21" s="93">
        <v>1</v>
      </c>
      <c r="J21" s="679">
        <v>0</v>
      </c>
      <c r="K21" s="680">
        <v>0</v>
      </c>
      <c r="L21" s="91">
        <v>11058</v>
      </c>
      <c r="M21" s="93">
        <v>1</v>
      </c>
      <c r="N21" s="98">
        <v>0</v>
      </c>
      <c r="O21" s="93">
        <v>1</v>
      </c>
      <c r="P21" s="92">
        <v>1.3</v>
      </c>
      <c r="Q21" s="681"/>
    </row>
    <row r="22" spans="1:17" s="84" customFormat="1" ht="15" customHeight="1" thickBot="1">
      <c r="A22" s="687" t="s">
        <v>91</v>
      </c>
      <c r="B22" s="147">
        <v>0</v>
      </c>
      <c r="C22" s="688">
        <v>0</v>
      </c>
      <c r="D22" s="689">
        <v>0</v>
      </c>
      <c r="E22" s="690">
        <v>0</v>
      </c>
      <c r="F22" s="482">
        <v>0</v>
      </c>
      <c r="G22" s="690">
        <v>0</v>
      </c>
      <c r="H22" s="689">
        <v>0</v>
      </c>
      <c r="I22" s="145">
        <v>0</v>
      </c>
      <c r="J22" s="691">
        <v>6836</v>
      </c>
      <c r="K22" s="692">
        <v>2</v>
      </c>
      <c r="L22" s="143">
        <v>6836</v>
      </c>
      <c r="M22" s="145">
        <v>2</v>
      </c>
      <c r="N22" s="693">
        <v>0</v>
      </c>
      <c r="O22" s="145">
        <v>2</v>
      </c>
      <c r="P22" s="144">
        <v>2.5</v>
      </c>
      <c r="Q22" s="681"/>
    </row>
    <row r="23" spans="1:17" s="84" customFormat="1" ht="15" customHeight="1" thickBot="1">
      <c r="A23" s="694" t="s">
        <v>156</v>
      </c>
      <c r="B23" s="695">
        <f aca="true" t="shared" si="0" ref="B23:P23">SUM(B13:B22)</f>
        <v>312320</v>
      </c>
      <c r="C23" s="696">
        <f t="shared" si="0"/>
        <v>8</v>
      </c>
      <c r="D23" s="697">
        <f t="shared" si="0"/>
        <v>154462</v>
      </c>
      <c r="E23" s="696">
        <f t="shared" si="0"/>
        <v>6</v>
      </c>
      <c r="F23" s="697">
        <f t="shared" si="0"/>
        <v>0</v>
      </c>
      <c r="G23" s="696">
        <f t="shared" si="0"/>
        <v>0</v>
      </c>
      <c r="H23" s="697">
        <f t="shared" si="0"/>
        <v>466782</v>
      </c>
      <c r="I23" s="698">
        <f t="shared" si="0"/>
        <v>14</v>
      </c>
      <c r="J23" s="697">
        <f t="shared" si="0"/>
        <v>271969</v>
      </c>
      <c r="K23" s="699">
        <f t="shared" si="0"/>
        <v>62</v>
      </c>
      <c r="L23" s="695">
        <f t="shared" si="0"/>
        <v>738751</v>
      </c>
      <c r="M23" s="407">
        <f t="shared" si="0"/>
        <v>75</v>
      </c>
      <c r="N23" s="583">
        <f t="shared" si="0"/>
        <v>1</v>
      </c>
      <c r="O23" s="407">
        <f t="shared" si="0"/>
        <v>76</v>
      </c>
      <c r="P23" s="612">
        <f t="shared" si="0"/>
        <v>95</v>
      </c>
      <c r="Q23" s="700"/>
    </row>
    <row r="24" spans="1:17" s="84" customFormat="1" ht="15" customHeight="1">
      <c r="A24" s="701" t="s">
        <v>96</v>
      </c>
      <c r="B24" s="91">
        <v>0</v>
      </c>
      <c r="C24" s="678">
        <v>0</v>
      </c>
      <c r="D24" s="472">
        <v>0</v>
      </c>
      <c r="E24" s="678">
        <v>0</v>
      </c>
      <c r="F24" s="472">
        <v>0</v>
      </c>
      <c r="G24" s="678">
        <v>0</v>
      </c>
      <c r="H24" s="472">
        <v>0</v>
      </c>
      <c r="I24" s="90">
        <v>0</v>
      </c>
      <c r="J24" s="472">
        <v>3805</v>
      </c>
      <c r="K24" s="86">
        <v>2</v>
      </c>
      <c r="L24" s="91">
        <v>3805</v>
      </c>
      <c r="M24" s="93">
        <v>2</v>
      </c>
      <c r="N24" s="98">
        <v>0</v>
      </c>
      <c r="O24" s="93">
        <v>2</v>
      </c>
      <c r="P24" s="92">
        <v>2.5</v>
      </c>
      <c r="Q24" s="681"/>
    </row>
    <row r="25" spans="1:17" s="84" customFormat="1" ht="15" customHeight="1" thickBot="1">
      <c r="A25" s="480" t="s">
        <v>157</v>
      </c>
      <c r="B25" s="91">
        <v>0</v>
      </c>
      <c r="C25" s="678">
        <v>0</v>
      </c>
      <c r="D25" s="478">
        <v>0</v>
      </c>
      <c r="E25" s="702">
        <v>0</v>
      </c>
      <c r="F25" s="472">
        <v>0</v>
      </c>
      <c r="G25" s="678">
        <v>0</v>
      </c>
      <c r="H25" s="472">
        <v>0</v>
      </c>
      <c r="I25" s="90">
        <v>0</v>
      </c>
      <c r="J25" s="472">
        <v>6747</v>
      </c>
      <c r="K25" s="86">
        <v>2</v>
      </c>
      <c r="L25" s="91">
        <v>6747</v>
      </c>
      <c r="M25" s="93">
        <v>2</v>
      </c>
      <c r="N25" s="98">
        <v>0</v>
      </c>
      <c r="O25" s="703">
        <v>2</v>
      </c>
      <c r="P25" s="92">
        <v>2.5</v>
      </c>
      <c r="Q25" s="681"/>
    </row>
    <row r="26" spans="1:17" s="84" customFormat="1" ht="15" customHeight="1" thickBot="1">
      <c r="A26" s="704" t="s">
        <v>158</v>
      </c>
      <c r="B26" s="695">
        <f>SUM(B23:B25)</f>
        <v>312320</v>
      </c>
      <c r="C26" s="696">
        <v>8</v>
      </c>
      <c r="D26" s="705">
        <f>SUM(D23:D25)</f>
        <v>154462</v>
      </c>
      <c r="E26" s="706">
        <v>6</v>
      </c>
      <c r="F26" s="697">
        <f aca="true" t="shared" si="1" ref="F26:P26">SUM(F23:F25)</f>
        <v>0</v>
      </c>
      <c r="G26" s="696">
        <f t="shared" si="1"/>
        <v>0</v>
      </c>
      <c r="H26" s="697">
        <f t="shared" si="1"/>
        <v>466782</v>
      </c>
      <c r="I26" s="698">
        <f t="shared" si="1"/>
        <v>14</v>
      </c>
      <c r="J26" s="697">
        <f t="shared" si="1"/>
        <v>282521</v>
      </c>
      <c r="K26" s="699">
        <f t="shared" si="1"/>
        <v>66</v>
      </c>
      <c r="L26" s="695">
        <f t="shared" si="1"/>
        <v>749303</v>
      </c>
      <c r="M26" s="407">
        <f t="shared" si="1"/>
        <v>79</v>
      </c>
      <c r="N26" s="583">
        <f t="shared" si="1"/>
        <v>1</v>
      </c>
      <c r="O26" s="407">
        <f t="shared" si="1"/>
        <v>80</v>
      </c>
      <c r="P26" s="612">
        <f t="shared" si="1"/>
        <v>100</v>
      </c>
      <c r="Q26" s="700"/>
    </row>
    <row r="27" spans="1:17" s="84" customFormat="1" ht="15" customHeight="1" thickBot="1">
      <c r="A27" s="694" t="s">
        <v>98</v>
      </c>
      <c r="B27" s="695">
        <v>0</v>
      </c>
      <c r="C27" s="696">
        <v>0</v>
      </c>
      <c r="D27" s="697">
        <v>0</v>
      </c>
      <c r="E27" s="696">
        <v>0</v>
      </c>
      <c r="F27" s="697">
        <v>0</v>
      </c>
      <c r="G27" s="696">
        <v>0</v>
      </c>
      <c r="H27" s="697">
        <v>0</v>
      </c>
      <c r="I27" s="698">
        <v>0</v>
      </c>
      <c r="J27" s="697">
        <v>0</v>
      </c>
      <c r="K27" s="699">
        <v>0</v>
      </c>
      <c r="L27" s="695">
        <v>0</v>
      </c>
      <c r="M27" s="407">
        <v>0</v>
      </c>
      <c r="N27" s="583">
        <v>0</v>
      </c>
      <c r="O27" s="407">
        <v>0</v>
      </c>
      <c r="P27" s="612">
        <v>0</v>
      </c>
      <c r="Q27" s="700"/>
    </row>
    <row r="28" spans="1:17" s="114" customFormat="1" ht="9.75" customHeight="1" thickBot="1">
      <c r="A28" s="707"/>
      <c r="B28" s="708"/>
      <c r="C28" s="709"/>
      <c r="D28" s="508"/>
      <c r="E28" s="710"/>
      <c r="F28" s="508"/>
      <c r="G28" s="710"/>
      <c r="H28" s="508"/>
      <c r="I28" s="711"/>
      <c r="J28" s="508"/>
      <c r="K28" s="712"/>
      <c r="L28" s="708"/>
      <c r="M28" s="713"/>
      <c r="N28" s="714"/>
      <c r="O28" s="715"/>
      <c r="P28" s="716"/>
      <c r="Q28" s="700"/>
    </row>
    <row r="29" spans="1:17" s="84" customFormat="1" ht="15" customHeight="1" thickBot="1">
      <c r="A29" s="717" t="s">
        <v>11</v>
      </c>
      <c r="B29" s="160">
        <v>312320</v>
      </c>
      <c r="C29" s="718">
        <v>8</v>
      </c>
      <c r="D29" s="719">
        <v>154462</v>
      </c>
      <c r="E29" s="720">
        <v>6</v>
      </c>
      <c r="F29" s="532">
        <v>0</v>
      </c>
      <c r="G29" s="718">
        <v>0</v>
      </c>
      <c r="H29" s="532">
        <f>SUM(H26:H27)</f>
        <v>466782</v>
      </c>
      <c r="I29" s="159">
        <f>SUM(I26:I27)</f>
        <v>14</v>
      </c>
      <c r="J29" s="532">
        <f aca="true" t="shared" si="2" ref="J29:O29">SUM(J26:J28)</f>
        <v>282521</v>
      </c>
      <c r="K29" s="156">
        <f t="shared" si="2"/>
        <v>66</v>
      </c>
      <c r="L29" s="160">
        <f t="shared" si="2"/>
        <v>749303</v>
      </c>
      <c r="M29" s="152">
        <f t="shared" si="2"/>
        <v>79</v>
      </c>
      <c r="N29" s="203">
        <f t="shared" si="2"/>
        <v>1</v>
      </c>
      <c r="O29" s="152">
        <f t="shared" si="2"/>
        <v>80</v>
      </c>
      <c r="P29" s="161">
        <v>100</v>
      </c>
      <c r="Q29" s="700"/>
    </row>
    <row r="30" spans="1:17" s="206" customFormat="1" ht="15" customHeight="1">
      <c r="A30" s="204"/>
      <c r="B30" s="721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2"/>
    </row>
    <row r="31" spans="1:17" s="206" customFormat="1" ht="15" customHeight="1">
      <c r="A31" s="204" t="s">
        <v>28</v>
      </c>
      <c r="B31" s="721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2"/>
    </row>
    <row r="32" spans="1:17" s="206" customFormat="1" ht="13.5" customHeight="1">
      <c r="A32" s="207" t="s">
        <v>159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723"/>
    </row>
    <row r="33" spans="1:17" s="206" customFormat="1" ht="13.5" customHeight="1">
      <c r="A33" s="951" t="s">
        <v>127</v>
      </c>
      <c r="B33" s="951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457"/>
      <c r="Q33" s="723"/>
    </row>
    <row r="34" spans="1:17" s="206" customFormat="1" ht="13.5">
      <c r="A34" s="207" t="s">
        <v>216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723"/>
    </row>
    <row r="35" spans="1:17" s="206" customFormat="1" ht="13.5">
      <c r="A35" s="207" t="s">
        <v>31</v>
      </c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724"/>
      <c r="N35" s="724"/>
      <c r="O35" s="457"/>
      <c r="P35" s="724"/>
      <c r="Q35" s="725"/>
    </row>
    <row r="36" spans="1:17" s="206" customFormat="1" ht="12.75">
      <c r="A36" s="208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724"/>
      <c r="N36" s="724"/>
      <c r="O36" s="457"/>
      <c r="P36" s="724"/>
      <c r="Q36" s="725"/>
    </row>
    <row r="37" spans="1:17" s="84" customFormat="1" ht="12.75">
      <c r="A37" s="62"/>
      <c r="B37" s="726"/>
      <c r="C37" s="39"/>
      <c r="D37" s="726"/>
      <c r="E37" s="39"/>
      <c r="F37" s="726"/>
      <c r="G37" s="39"/>
      <c r="H37" s="726"/>
      <c r="I37" s="39"/>
      <c r="J37" s="39"/>
      <c r="K37" s="39"/>
      <c r="L37" s="39"/>
      <c r="M37" s="727"/>
      <c r="N37" s="727"/>
      <c r="O37" s="39"/>
      <c r="P37" s="727"/>
      <c r="Q37" s="728"/>
    </row>
    <row r="38" spans="1:17" s="84" customFormat="1" ht="12.75">
      <c r="A38" s="62"/>
      <c r="B38" s="726"/>
      <c r="C38" s="39"/>
      <c r="D38" s="726"/>
      <c r="E38" s="39"/>
      <c r="F38" s="726"/>
      <c r="G38" s="39"/>
      <c r="H38" s="726"/>
      <c r="I38" s="39"/>
      <c r="J38" s="39"/>
      <c r="K38" s="39"/>
      <c r="L38" s="39"/>
      <c r="M38" s="727"/>
      <c r="N38" s="727"/>
      <c r="O38" s="39"/>
      <c r="P38" s="727"/>
      <c r="Q38" s="728"/>
    </row>
    <row r="39" spans="1:17" s="84" customFormat="1" ht="12.75">
      <c r="A39" s="62"/>
      <c r="B39" s="726"/>
      <c r="C39" s="39"/>
      <c r="D39" s="726"/>
      <c r="E39" s="39"/>
      <c r="F39" s="726"/>
      <c r="G39" s="39"/>
      <c r="H39" s="726"/>
      <c r="I39" s="39"/>
      <c r="J39" s="39"/>
      <c r="K39" s="39"/>
      <c r="L39" s="39"/>
      <c r="M39" s="727"/>
      <c r="N39" s="727"/>
      <c r="O39" s="39"/>
      <c r="P39" s="727"/>
      <c r="Q39" s="728"/>
    </row>
    <row r="40" spans="1:17" s="84" customFormat="1" ht="12.75">
      <c r="A40" s="62"/>
      <c r="B40" s="726"/>
      <c r="C40" s="39"/>
      <c r="D40" s="726"/>
      <c r="E40" s="39"/>
      <c r="F40" s="726"/>
      <c r="G40" s="39"/>
      <c r="H40" s="726"/>
      <c r="I40" s="39"/>
      <c r="J40" s="39"/>
      <c r="K40" s="39"/>
      <c r="L40" s="39"/>
      <c r="M40" s="727"/>
      <c r="N40" s="727"/>
      <c r="O40" s="39"/>
      <c r="P40" s="727"/>
      <c r="Q40" s="728"/>
    </row>
    <row r="41" spans="1:17" s="84" customFormat="1" ht="12.75">
      <c r="A41" s="62"/>
      <c r="B41" s="726"/>
      <c r="C41" s="39"/>
      <c r="D41" s="726"/>
      <c r="E41" s="39"/>
      <c r="F41" s="726"/>
      <c r="G41" s="39"/>
      <c r="H41" s="726"/>
      <c r="I41" s="39"/>
      <c r="J41" s="39"/>
      <c r="K41" s="39"/>
      <c r="L41" s="39"/>
      <c r="M41" s="727"/>
      <c r="N41" s="727"/>
      <c r="O41" s="39"/>
      <c r="P41" s="727"/>
      <c r="Q41" s="728"/>
    </row>
    <row r="42" spans="1:17" s="84" customFormat="1" ht="12.75">
      <c r="A42" s="600"/>
      <c r="B42" s="726"/>
      <c r="C42" s="39"/>
      <c r="D42" s="726"/>
      <c r="E42" s="39"/>
      <c r="F42" s="726"/>
      <c r="G42" s="39"/>
      <c r="H42" s="726"/>
      <c r="I42" s="39"/>
      <c r="J42" s="39"/>
      <c r="K42" s="39"/>
      <c r="L42" s="39"/>
      <c r="M42" s="727"/>
      <c r="N42" s="727"/>
      <c r="O42" s="39"/>
      <c r="P42" s="727"/>
      <c r="Q42" s="728"/>
    </row>
    <row r="43" spans="1:17" s="84" customFormat="1" ht="12.75">
      <c r="A43" s="600"/>
      <c r="B43" s="726"/>
      <c r="C43" s="39"/>
      <c r="D43" s="726"/>
      <c r="E43" s="39"/>
      <c r="F43" s="726"/>
      <c r="G43" s="39"/>
      <c r="H43" s="726"/>
      <c r="I43" s="39"/>
      <c r="J43" s="39"/>
      <c r="K43" s="39"/>
      <c r="L43" s="39"/>
      <c r="M43" s="727"/>
      <c r="N43" s="727"/>
      <c r="O43" s="39"/>
      <c r="P43" s="727"/>
      <c r="Q43" s="728"/>
    </row>
    <row r="44" spans="1:17" s="84" customFormat="1" ht="12.75">
      <c r="A44" s="600"/>
      <c r="B44" s="726"/>
      <c r="C44" s="39"/>
      <c r="D44" s="726"/>
      <c r="E44" s="39"/>
      <c r="F44" s="726"/>
      <c r="G44" s="39"/>
      <c r="H44" s="726"/>
      <c r="I44" s="39"/>
      <c r="J44" s="39"/>
      <c r="K44" s="39"/>
      <c r="L44" s="39"/>
      <c r="M44" s="727"/>
      <c r="N44" s="727"/>
      <c r="O44" s="39"/>
      <c r="P44" s="727"/>
      <c r="Q44" s="728"/>
    </row>
    <row r="45" spans="1:17" s="84" customFormat="1" ht="12.75">
      <c r="A45" s="600"/>
      <c r="B45" s="726"/>
      <c r="C45" s="39"/>
      <c r="D45" s="726"/>
      <c r="E45" s="39"/>
      <c r="F45" s="726"/>
      <c r="G45" s="39"/>
      <c r="H45" s="726"/>
      <c r="I45" s="39"/>
      <c r="J45" s="39"/>
      <c r="K45" s="39"/>
      <c r="L45" s="39"/>
      <c r="M45" s="727"/>
      <c r="N45" s="727"/>
      <c r="O45" s="39"/>
      <c r="P45" s="727"/>
      <c r="Q45" s="728"/>
    </row>
    <row r="46" spans="1:17" s="84" customFormat="1" ht="12.75">
      <c r="A46" s="600"/>
      <c r="B46" s="726"/>
      <c r="C46" s="39"/>
      <c r="D46" s="726"/>
      <c r="E46" s="39"/>
      <c r="F46" s="726"/>
      <c r="G46" s="39"/>
      <c r="H46" s="726"/>
      <c r="I46" s="39"/>
      <c r="J46" s="39"/>
      <c r="K46" s="39"/>
      <c r="L46" s="39"/>
      <c r="M46" s="727"/>
      <c r="N46" s="727"/>
      <c r="O46" s="39"/>
      <c r="P46" s="727"/>
      <c r="Q46" s="728"/>
    </row>
    <row r="47" spans="1:17" s="84" customFormat="1" ht="12.75">
      <c r="A47" s="600"/>
      <c r="B47" s="726"/>
      <c r="C47" s="39"/>
      <c r="D47" s="726"/>
      <c r="E47" s="39"/>
      <c r="F47" s="726"/>
      <c r="G47" s="39"/>
      <c r="H47" s="726"/>
      <c r="I47" s="39"/>
      <c r="J47" s="39"/>
      <c r="K47" s="39"/>
      <c r="L47" s="39"/>
      <c r="M47" s="727"/>
      <c r="N47" s="727"/>
      <c r="O47" s="39"/>
      <c r="P47" s="727"/>
      <c r="Q47" s="728"/>
    </row>
    <row r="48" spans="1:17" s="84" customFormat="1" ht="12.75">
      <c r="A48" s="600"/>
      <c r="B48" s="726"/>
      <c r="C48" s="39"/>
      <c r="D48" s="726"/>
      <c r="E48" s="39"/>
      <c r="F48" s="726"/>
      <c r="G48" s="39"/>
      <c r="H48" s="726"/>
      <c r="I48" s="39"/>
      <c r="J48" s="39"/>
      <c r="K48" s="39"/>
      <c r="L48" s="39"/>
      <c r="M48" s="727"/>
      <c r="N48" s="727"/>
      <c r="O48" s="39"/>
      <c r="P48" s="727"/>
      <c r="Q48" s="728"/>
    </row>
    <row r="49" spans="1:17" s="84" customFormat="1" ht="12.75">
      <c r="A49" s="600"/>
      <c r="B49" s="726"/>
      <c r="C49" s="39"/>
      <c r="D49" s="726"/>
      <c r="E49" s="39"/>
      <c r="F49" s="726"/>
      <c r="G49" s="39"/>
      <c r="H49" s="726"/>
      <c r="I49" s="39"/>
      <c r="J49" s="39"/>
      <c r="K49" s="39"/>
      <c r="L49" s="39"/>
      <c r="M49" s="727"/>
      <c r="N49" s="727"/>
      <c r="O49" s="39"/>
      <c r="P49" s="727"/>
      <c r="Q49" s="728"/>
    </row>
    <row r="50" spans="1:17" s="84" customFormat="1" ht="12.75">
      <c r="A50" s="600"/>
      <c r="B50" s="726"/>
      <c r="C50" s="39"/>
      <c r="D50" s="726"/>
      <c r="E50" s="39"/>
      <c r="F50" s="726"/>
      <c r="G50" s="39"/>
      <c r="H50" s="726"/>
      <c r="I50" s="39"/>
      <c r="J50" s="39"/>
      <c r="K50" s="39"/>
      <c r="L50" s="39"/>
      <c r="M50" s="727"/>
      <c r="N50" s="727"/>
      <c r="O50" s="39"/>
      <c r="P50" s="727"/>
      <c r="Q50" s="728"/>
    </row>
    <row r="51" spans="1:17" s="84" customFormat="1" ht="12.75">
      <c r="A51" s="600"/>
      <c r="B51" s="726"/>
      <c r="C51" s="39"/>
      <c r="D51" s="726"/>
      <c r="E51" s="39"/>
      <c r="F51" s="726"/>
      <c r="G51" s="39"/>
      <c r="H51" s="726"/>
      <c r="I51" s="39"/>
      <c r="J51" s="39"/>
      <c r="K51" s="39"/>
      <c r="L51" s="39"/>
      <c r="M51" s="727"/>
      <c r="N51" s="727"/>
      <c r="O51" s="39"/>
      <c r="P51" s="727"/>
      <c r="Q51" s="728"/>
    </row>
    <row r="52" spans="1:17" s="84" customFormat="1" ht="12.75">
      <c r="A52" s="600"/>
      <c r="B52" s="726"/>
      <c r="C52" s="39"/>
      <c r="D52" s="726"/>
      <c r="E52" s="39"/>
      <c r="F52" s="726"/>
      <c r="G52" s="39"/>
      <c r="H52" s="726"/>
      <c r="I52" s="39"/>
      <c r="J52" s="39"/>
      <c r="K52" s="39"/>
      <c r="L52" s="39"/>
      <c r="M52" s="727"/>
      <c r="N52" s="727"/>
      <c r="O52" s="39"/>
      <c r="P52" s="727"/>
      <c r="Q52" s="728"/>
    </row>
    <row r="53" spans="1:17" s="84" customFormat="1" ht="12.75">
      <c r="A53" s="600"/>
      <c r="B53" s="726"/>
      <c r="C53" s="39"/>
      <c r="D53" s="726"/>
      <c r="E53" s="39"/>
      <c r="F53" s="726"/>
      <c r="G53" s="39"/>
      <c r="H53" s="726"/>
      <c r="I53" s="39"/>
      <c r="J53" s="39"/>
      <c r="K53" s="39"/>
      <c r="L53" s="39"/>
      <c r="M53" s="727"/>
      <c r="N53" s="727"/>
      <c r="O53" s="39"/>
      <c r="P53" s="727"/>
      <c r="Q53" s="728"/>
    </row>
    <row r="54" spans="1:17" s="84" customFormat="1" ht="12.75">
      <c r="A54" s="600"/>
      <c r="B54" s="726"/>
      <c r="C54" s="39"/>
      <c r="D54" s="726"/>
      <c r="E54" s="39"/>
      <c r="F54" s="726"/>
      <c r="G54" s="39"/>
      <c r="H54" s="726"/>
      <c r="I54" s="39"/>
      <c r="J54" s="39"/>
      <c r="K54" s="39"/>
      <c r="L54" s="39"/>
      <c r="M54" s="727"/>
      <c r="N54" s="727"/>
      <c r="O54" s="39"/>
      <c r="P54" s="727"/>
      <c r="Q54" s="728"/>
    </row>
    <row r="55" ht="12.75">
      <c r="A55" s="600"/>
    </row>
    <row r="56" ht="12.75">
      <c r="A56" s="600"/>
    </row>
    <row r="57" ht="12.75">
      <c r="A57" s="600"/>
    </row>
    <row r="58" ht="12.75">
      <c r="A58" s="600"/>
    </row>
    <row r="59" ht="12.75">
      <c r="A59" s="600"/>
    </row>
    <row r="60" ht="12.75">
      <c r="A60" s="600"/>
    </row>
    <row r="61" ht="12.75">
      <c r="A61" s="600"/>
    </row>
    <row r="62" ht="12.75">
      <c r="A62" s="600"/>
    </row>
    <row r="63" ht="12.75">
      <c r="A63" s="600"/>
    </row>
    <row r="64" ht="12.75">
      <c r="A64" s="600"/>
    </row>
    <row r="65" ht="12.75">
      <c r="A65" s="600"/>
    </row>
    <row r="66" ht="12.75">
      <c r="A66" s="600"/>
    </row>
    <row r="67" ht="12.75">
      <c r="A67" s="600"/>
    </row>
    <row r="68" ht="12.75">
      <c r="A68" s="600"/>
    </row>
    <row r="69" ht="12.75">
      <c r="A69" s="600"/>
    </row>
    <row r="70" ht="12.75">
      <c r="A70" s="600"/>
    </row>
    <row r="71" ht="12.75">
      <c r="A71" s="600"/>
    </row>
  </sheetData>
  <mergeCells count="10">
    <mergeCell ref="B2:K2"/>
    <mergeCell ref="B3:D3"/>
    <mergeCell ref="A33:O33"/>
    <mergeCell ref="B4:P4"/>
    <mergeCell ref="B8:C8"/>
    <mergeCell ref="D8:E8"/>
    <mergeCell ref="F8:G8"/>
    <mergeCell ref="H8:I8"/>
    <mergeCell ref="J8:K8"/>
    <mergeCell ref="L8:P8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E5" sqref="E5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4.25390625" style="0" customWidth="1"/>
    <col min="4" max="6" width="7.75390625" style="0" customWidth="1"/>
    <col min="7" max="7" width="4.25390625" style="0" customWidth="1"/>
    <col min="8" max="8" width="7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7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729" customWidth="1"/>
    <col min="19" max="19" width="4.75390625" style="452" customWidth="1"/>
    <col min="20" max="21" width="4.25390625" style="0" customWidth="1"/>
    <col min="24" max="24" width="7.75390625" style="0" customWidth="1"/>
  </cols>
  <sheetData>
    <row r="1" spans="3:21" ht="17.25">
      <c r="C1" s="888" t="s">
        <v>0</v>
      </c>
      <c r="D1" s="888"/>
      <c r="E1" s="888"/>
      <c r="F1" s="888"/>
      <c r="G1" s="888"/>
      <c r="H1" s="888"/>
      <c r="I1" s="888"/>
      <c r="J1" s="888"/>
      <c r="K1" s="888"/>
      <c r="U1" s="8" t="s">
        <v>160</v>
      </c>
    </row>
    <row r="2" spans="3:5" ht="17.25">
      <c r="C2" s="905" t="s">
        <v>161</v>
      </c>
      <c r="D2" s="905"/>
      <c r="E2" s="905"/>
    </row>
    <row r="3" spans="3:14" ht="15.75">
      <c r="C3" s="906" t="s">
        <v>229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</row>
    <row r="5" spans="1:24" ht="15.75">
      <c r="A5" s="7" t="s">
        <v>3</v>
      </c>
      <c r="I5" s="5"/>
      <c r="J5" s="11"/>
      <c r="K5" s="6"/>
      <c r="L5" s="6"/>
      <c r="M5" s="6"/>
      <c r="N5" s="5"/>
      <c r="O5" s="455"/>
      <c r="P5" s="5"/>
      <c r="Q5" s="730"/>
      <c r="R5" s="11"/>
      <c r="S5" s="6"/>
      <c r="T5" s="6"/>
      <c r="U5" s="455" t="s">
        <v>4</v>
      </c>
      <c r="V5" s="6"/>
      <c r="W5" s="6"/>
      <c r="X5" s="5"/>
    </row>
    <row r="6" spans="1:21" s="732" customFormat="1" ht="16.5">
      <c r="A6" s="731" t="s">
        <v>61</v>
      </c>
      <c r="B6" s="971" t="s">
        <v>162</v>
      </c>
      <c r="C6" s="962"/>
      <c r="D6" s="962"/>
      <c r="E6" s="965"/>
      <c r="F6" s="962" t="s">
        <v>163</v>
      </c>
      <c r="G6" s="962"/>
      <c r="H6" s="962"/>
      <c r="I6" s="965"/>
      <c r="J6" s="962" t="s">
        <v>164</v>
      </c>
      <c r="K6" s="962"/>
      <c r="L6" s="962"/>
      <c r="M6" s="965"/>
      <c r="N6" s="962" t="s">
        <v>165</v>
      </c>
      <c r="O6" s="963"/>
      <c r="P6" s="963"/>
      <c r="Q6" s="963"/>
      <c r="R6" s="963"/>
      <c r="S6" s="963"/>
      <c r="T6" s="963"/>
      <c r="U6" s="964"/>
    </row>
    <row r="7" spans="1:21" ht="27">
      <c r="A7" s="733" t="s">
        <v>211</v>
      </c>
      <c r="B7" s="966" t="s">
        <v>166</v>
      </c>
      <c r="C7" s="967"/>
      <c r="D7" s="734" t="s">
        <v>167</v>
      </c>
      <c r="E7" s="735" t="s">
        <v>26</v>
      </c>
      <c r="F7" s="968" t="s">
        <v>166</v>
      </c>
      <c r="G7" s="967"/>
      <c r="H7" s="734" t="s">
        <v>167</v>
      </c>
      <c r="I7" s="735" t="s">
        <v>26</v>
      </c>
      <c r="J7" s="966" t="s">
        <v>166</v>
      </c>
      <c r="K7" s="967"/>
      <c r="L7" s="734" t="s">
        <v>167</v>
      </c>
      <c r="M7" s="735" t="s">
        <v>26</v>
      </c>
      <c r="N7" s="968" t="s">
        <v>166</v>
      </c>
      <c r="O7" s="967"/>
      <c r="P7" s="966" t="s">
        <v>167</v>
      </c>
      <c r="Q7" s="967"/>
      <c r="R7" s="969" t="s">
        <v>26</v>
      </c>
      <c r="S7" s="970"/>
      <c r="T7" s="38" t="s">
        <v>13</v>
      </c>
      <c r="U7" s="38" t="s">
        <v>14</v>
      </c>
    </row>
    <row r="8" spans="1:21" ht="13.5">
      <c r="A8" s="733" t="s">
        <v>7</v>
      </c>
      <c r="B8" s="736" t="s">
        <v>8</v>
      </c>
      <c r="C8" s="736" t="s">
        <v>155</v>
      </c>
      <c r="D8" s="736" t="s">
        <v>8</v>
      </c>
      <c r="E8" s="737" t="s">
        <v>8</v>
      </c>
      <c r="F8" s="738" t="s">
        <v>8</v>
      </c>
      <c r="G8" s="736" t="s">
        <v>155</v>
      </c>
      <c r="H8" s="736" t="s">
        <v>8</v>
      </c>
      <c r="I8" s="737" t="s">
        <v>8</v>
      </c>
      <c r="J8" s="738" t="s">
        <v>8</v>
      </c>
      <c r="K8" s="736" t="s">
        <v>155</v>
      </c>
      <c r="L8" s="736" t="s">
        <v>8</v>
      </c>
      <c r="M8" s="737" t="s">
        <v>8</v>
      </c>
      <c r="N8" s="738" t="s">
        <v>8</v>
      </c>
      <c r="O8" s="736" t="s">
        <v>155</v>
      </c>
      <c r="P8" s="736" t="s">
        <v>8</v>
      </c>
      <c r="Q8" s="736" t="s">
        <v>155</v>
      </c>
      <c r="R8" s="736" t="s">
        <v>8</v>
      </c>
      <c r="S8" s="739" t="s">
        <v>155</v>
      </c>
      <c r="T8" s="739" t="s">
        <v>155</v>
      </c>
      <c r="U8" s="736" t="s">
        <v>155</v>
      </c>
    </row>
    <row r="9" spans="1:21" s="745" customFormat="1" ht="12" customHeight="1" thickBot="1">
      <c r="A9" s="740"/>
      <c r="B9" s="741" t="s">
        <v>168</v>
      </c>
      <c r="C9" s="741" t="s">
        <v>65</v>
      </c>
      <c r="D9" s="741" t="s">
        <v>168</v>
      </c>
      <c r="E9" s="742" t="s">
        <v>168</v>
      </c>
      <c r="F9" s="743" t="s">
        <v>168</v>
      </c>
      <c r="G9" s="741" t="s">
        <v>65</v>
      </c>
      <c r="H9" s="741" t="s">
        <v>168</v>
      </c>
      <c r="I9" s="742" t="s">
        <v>168</v>
      </c>
      <c r="J9" s="743" t="s">
        <v>168</v>
      </c>
      <c r="K9" s="741" t="s">
        <v>65</v>
      </c>
      <c r="L9" s="741" t="s">
        <v>168</v>
      </c>
      <c r="M9" s="742" t="s">
        <v>168</v>
      </c>
      <c r="N9" s="743" t="s">
        <v>168</v>
      </c>
      <c r="O9" s="741" t="s">
        <v>65</v>
      </c>
      <c r="P9" s="741" t="s">
        <v>168</v>
      </c>
      <c r="Q9" s="741"/>
      <c r="R9" s="741" t="s">
        <v>168</v>
      </c>
      <c r="S9" s="744" t="s">
        <v>65</v>
      </c>
      <c r="T9" s="744" t="s">
        <v>65</v>
      </c>
      <c r="U9" s="741" t="s">
        <v>65</v>
      </c>
    </row>
    <row r="10" spans="1:21" ht="9.75" customHeight="1">
      <c r="A10" s="746" t="s">
        <v>19</v>
      </c>
      <c r="B10" s="746">
        <v>1</v>
      </c>
      <c r="C10" s="746">
        <v>2</v>
      </c>
      <c r="D10" s="746">
        <v>3</v>
      </c>
      <c r="E10" s="747">
        <v>4</v>
      </c>
      <c r="F10" s="748">
        <v>5</v>
      </c>
      <c r="G10" s="746">
        <v>6</v>
      </c>
      <c r="H10" s="746">
        <v>7</v>
      </c>
      <c r="I10" s="749">
        <v>8</v>
      </c>
      <c r="J10" s="748">
        <v>9</v>
      </c>
      <c r="K10" s="746">
        <v>10</v>
      </c>
      <c r="L10" s="746">
        <v>11</v>
      </c>
      <c r="M10" s="750">
        <v>12</v>
      </c>
      <c r="N10" s="748">
        <v>13</v>
      </c>
      <c r="O10" s="746">
        <v>14</v>
      </c>
      <c r="P10" s="746">
        <v>15</v>
      </c>
      <c r="Q10" s="746">
        <v>16</v>
      </c>
      <c r="R10" s="746">
        <v>17</v>
      </c>
      <c r="S10" s="751">
        <v>18</v>
      </c>
      <c r="T10" s="752">
        <v>19</v>
      </c>
      <c r="U10" s="752">
        <v>20</v>
      </c>
    </row>
    <row r="11" spans="1:21" s="753" customFormat="1" ht="15" customHeight="1">
      <c r="A11" s="959" t="s">
        <v>169</v>
      </c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1"/>
    </row>
    <row r="12" spans="1:21" ht="15" customHeight="1">
      <c r="A12" s="358" t="s">
        <v>170</v>
      </c>
      <c r="B12" s="95">
        <v>1608131</v>
      </c>
      <c r="C12" s="95">
        <v>6</v>
      </c>
      <c r="D12" s="89">
        <v>25000</v>
      </c>
      <c r="E12" s="96">
        <v>1633131</v>
      </c>
      <c r="F12" s="98">
        <v>1851533</v>
      </c>
      <c r="G12" s="95">
        <v>7</v>
      </c>
      <c r="H12" s="89">
        <v>693969</v>
      </c>
      <c r="I12" s="96">
        <v>2545502</v>
      </c>
      <c r="J12" s="98">
        <v>1079805</v>
      </c>
      <c r="K12" s="95">
        <v>6</v>
      </c>
      <c r="L12" s="89">
        <v>0</v>
      </c>
      <c r="M12" s="96">
        <v>1079805</v>
      </c>
      <c r="N12" s="98">
        <v>4539469</v>
      </c>
      <c r="O12" s="95">
        <v>19</v>
      </c>
      <c r="P12" s="89">
        <v>718969</v>
      </c>
      <c r="Q12" s="89">
        <v>15</v>
      </c>
      <c r="R12" s="95">
        <v>5258438</v>
      </c>
      <c r="S12" s="95">
        <v>34</v>
      </c>
      <c r="T12" s="95">
        <v>1</v>
      </c>
      <c r="U12" s="95">
        <v>5</v>
      </c>
    </row>
    <row r="13" spans="1:21" ht="15" customHeight="1">
      <c r="A13" s="358" t="s">
        <v>171</v>
      </c>
      <c r="B13" s="95">
        <v>146074</v>
      </c>
      <c r="C13" s="95">
        <v>6</v>
      </c>
      <c r="D13" s="89">
        <v>0</v>
      </c>
      <c r="E13" s="96">
        <v>146074</v>
      </c>
      <c r="F13" s="98">
        <v>4666706</v>
      </c>
      <c r="G13" s="95">
        <v>7</v>
      </c>
      <c r="H13" s="89">
        <v>47792</v>
      </c>
      <c r="I13" s="96">
        <v>4714498</v>
      </c>
      <c r="J13" s="98">
        <v>1246641</v>
      </c>
      <c r="K13" s="95">
        <v>19</v>
      </c>
      <c r="L13" s="89">
        <v>10042</v>
      </c>
      <c r="M13" s="96">
        <v>1256683</v>
      </c>
      <c r="N13" s="98">
        <v>6059421</v>
      </c>
      <c r="O13" s="95">
        <v>32</v>
      </c>
      <c r="P13" s="89">
        <v>57834</v>
      </c>
      <c r="Q13" s="89">
        <v>5</v>
      </c>
      <c r="R13" s="95">
        <v>6117255</v>
      </c>
      <c r="S13" s="95">
        <v>37</v>
      </c>
      <c r="T13" s="95">
        <v>14</v>
      </c>
      <c r="U13" s="95">
        <v>6</v>
      </c>
    </row>
    <row r="14" spans="1:21" ht="15" customHeight="1">
      <c r="A14" s="358" t="s">
        <v>172</v>
      </c>
      <c r="B14" s="95">
        <v>410722</v>
      </c>
      <c r="C14" s="95">
        <v>6</v>
      </c>
      <c r="D14" s="89">
        <v>68689</v>
      </c>
      <c r="E14" s="96">
        <v>479411</v>
      </c>
      <c r="F14" s="98">
        <v>5252810</v>
      </c>
      <c r="G14" s="95">
        <v>4</v>
      </c>
      <c r="H14" s="89">
        <v>448387</v>
      </c>
      <c r="I14" s="96">
        <v>5701197</v>
      </c>
      <c r="J14" s="98">
        <v>728145</v>
      </c>
      <c r="K14" s="95">
        <v>10</v>
      </c>
      <c r="L14" s="89">
        <v>91452</v>
      </c>
      <c r="M14" s="96">
        <v>819597</v>
      </c>
      <c r="N14" s="98">
        <v>6391677</v>
      </c>
      <c r="O14" s="95">
        <v>20</v>
      </c>
      <c r="P14" s="89">
        <v>608528</v>
      </c>
      <c r="Q14" s="89">
        <v>62</v>
      </c>
      <c r="R14" s="95">
        <v>7000205</v>
      </c>
      <c r="S14" s="95">
        <v>82</v>
      </c>
      <c r="T14" s="95">
        <v>5</v>
      </c>
      <c r="U14" s="95">
        <v>2</v>
      </c>
    </row>
    <row r="15" spans="1:21" ht="15" customHeight="1">
      <c r="A15" s="358" t="s">
        <v>173</v>
      </c>
      <c r="B15" s="95">
        <v>1833257</v>
      </c>
      <c r="C15" s="95">
        <v>10</v>
      </c>
      <c r="D15" s="89">
        <v>10758</v>
      </c>
      <c r="E15" s="96">
        <v>1844015</v>
      </c>
      <c r="F15" s="98">
        <v>838621</v>
      </c>
      <c r="G15" s="95">
        <v>2</v>
      </c>
      <c r="H15" s="89">
        <v>0</v>
      </c>
      <c r="I15" s="96">
        <v>838621</v>
      </c>
      <c r="J15" s="98">
        <v>2483036</v>
      </c>
      <c r="K15" s="95">
        <v>15</v>
      </c>
      <c r="L15" s="89">
        <v>0</v>
      </c>
      <c r="M15" s="96">
        <v>2483036</v>
      </c>
      <c r="N15" s="98">
        <v>5154914</v>
      </c>
      <c r="O15" s="95">
        <v>27</v>
      </c>
      <c r="P15" s="89">
        <v>10758</v>
      </c>
      <c r="Q15" s="89">
        <v>1</v>
      </c>
      <c r="R15" s="95">
        <v>5165672</v>
      </c>
      <c r="S15" s="95">
        <v>28</v>
      </c>
      <c r="T15" s="95">
        <v>11</v>
      </c>
      <c r="U15" s="95">
        <v>1</v>
      </c>
    </row>
    <row r="16" spans="1:21" ht="15" customHeight="1">
      <c r="A16" s="358" t="s">
        <v>174</v>
      </c>
      <c r="B16" s="95">
        <v>804251</v>
      </c>
      <c r="C16" s="95">
        <v>7</v>
      </c>
      <c r="D16" s="89">
        <v>0</v>
      </c>
      <c r="E16" s="96">
        <v>804251</v>
      </c>
      <c r="F16" s="98">
        <v>0</v>
      </c>
      <c r="G16" s="95">
        <v>0</v>
      </c>
      <c r="H16" s="89">
        <v>0</v>
      </c>
      <c r="I16" s="96">
        <v>0</v>
      </c>
      <c r="J16" s="98">
        <v>0</v>
      </c>
      <c r="K16" s="95">
        <v>0</v>
      </c>
      <c r="L16" s="89">
        <v>1691</v>
      </c>
      <c r="M16" s="96">
        <v>1691</v>
      </c>
      <c r="N16" s="98">
        <v>804251</v>
      </c>
      <c r="O16" s="95">
        <v>7</v>
      </c>
      <c r="P16" s="89">
        <v>1691</v>
      </c>
      <c r="Q16" s="89">
        <v>1</v>
      </c>
      <c r="R16" s="95">
        <v>805942</v>
      </c>
      <c r="S16" s="95">
        <v>8</v>
      </c>
      <c r="T16" s="95">
        <v>0</v>
      </c>
      <c r="U16" s="95">
        <v>1</v>
      </c>
    </row>
    <row r="17" spans="1:21" ht="15" customHeight="1">
      <c r="A17" s="358" t="s">
        <v>175</v>
      </c>
      <c r="B17" s="95">
        <v>1197497</v>
      </c>
      <c r="C17" s="95">
        <v>6</v>
      </c>
      <c r="D17" s="89">
        <v>0</v>
      </c>
      <c r="E17" s="96">
        <v>1197497</v>
      </c>
      <c r="F17" s="98">
        <v>0</v>
      </c>
      <c r="G17" s="95">
        <v>0</v>
      </c>
      <c r="H17" s="89">
        <v>0</v>
      </c>
      <c r="I17" s="96">
        <v>0</v>
      </c>
      <c r="J17" s="98">
        <v>1599385</v>
      </c>
      <c r="K17" s="95">
        <v>12</v>
      </c>
      <c r="L17" s="89">
        <v>0</v>
      </c>
      <c r="M17" s="96">
        <v>1599385</v>
      </c>
      <c r="N17" s="98">
        <v>2796882</v>
      </c>
      <c r="O17" s="95">
        <v>18</v>
      </c>
      <c r="P17" s="89">
        <v>0</v>
      </c>
      <c r="Q17" s="89">
        <v>0</v>
      </c>
      <c r="R17" s="95">
        <v>2796882</v>
      </c>
      <c r="S17" s="95">
        <v>18</v>
      </c>
      <c r="T17" s="95">
        <v>2</v>
      </c>
      <c r="U17" s="95">
        <v>0</v>
      </c>
    </row>
    <row r="18" spans="1:21" ht="15" customHeight="1">
      <c r="A18" s="358" t="s">
        <v>176</v>
      </c>
      <c r="B18" s="95">
        <v>0</v>
      </c>
      <c r="C18" s="95">
        <v>0</v>
      </c>
      <c r="D18" s="89">
        <v>0</v>
      </c>
      <c r="E18" s="96">
        <v>0</v>
      </c>
      <c r="F18" s="98">
        <v>0</v>
      </c>
      <c r="G18" s="95">
        <v>0</v>
      </c>
      <c r="H18" s="89">
        <v>0</v>
      </c>
      <c r="I18" s="96">
        <v>0</v>
      </c>
      <c r="J18" s="98">
        <v>0</v>
      </c>
      <c r="K18" s="95">
        <v>0</v>
      </c>
      <c r="L18" s="89">
        <v>0</v>
      </c>
      <c r="M18" s="96">
        <v>0</v>
      </c>
      <c r="N18" s="98">
        <v>0</v>
      </c>
      <c r="O18" s="95">
        <v>0</v>
      </c>
      <c r="P18" s="89">
        <v>0</v>
      </c>
      <c r="Q18" s="89">
        <v>0</v>
      </c>
      <c r="R18" s="95">
        <v>0</v>
      </c>
      <c r="S18" s="95">
        <v>0</v>
      </c>
      <c r="T18" s="95">
        <v>1</v>
      </c>
      <c r="U18" s="95">
        <v>0</v>
      </c>
    </row>
    <row r="19" spans="1:21" ht="15" customHeight="1">
      <c r="A19" s="358" t="s">
        <v>177</v>
      </c>
      <c r="B19" s="95">
        <v>0</v>
      </c>
      <c r="C19" s="95">
        <v>0</v>
      </c>
      <c r="D19" s="89">
        <v>0</v>
      </c>
      <c r="E19" s="96">
        <v>0</v>
      </c>
      <c r="F19" s="98">
        <v>0</v>
      </c>
      <c r="G19" s="95">
        <v>0</v>
      </c>
      <c r="H19" s="89">
        <v>0</v>
      </c>
      <c r="I19" s="96">
        <v>0</v>
      </c>
      <c r="J19" s="98">
        <v>0</v>
      </c>
      <c r="K19" s="95">
        <v>0</v>
      </c>
      <c r="L19" s="89">
        <v>0</v>
      </c>
      <c r="M19" s="96">
        <v>0</v>
      </c>
      <c r="N19" s="98">
        <v>0</v>
      </c>
      <c r="O19" s="95">
        <v>0</v>
      </c>
      <c r="P19" s="89">
        <v>0</v>
      </c>
      <c r="Q19" s="89">
        <v>0</v>
      </c>
      <c r="R19" s="95">
        <v>0</v>
      </c>
      <c r="S19" s="95">
        <v>0</v>
      </c>
      <c r="T19" s="95">
        <v>0</v>
      </c>
      <c r="U19" s="95">
        <v>0</v>
      </c>
    </row>
    <row r="20" spans="1:21" ht="15" customHeight="1">
      <c r="A20" s="358" t="s">
        <v>178</v>
      </c>
      <c r="B20" s="95">
        <v>0</v>
      </c>
      <c r="C20" s="95">
        <v>0</v>
      </c>
      <c r="D20" s="89">
        <v>0</v>
      </c>
      <c r="E20" s="96">
        <v>0</v>
      </c>
      <c r="F20" s="98">
        <v>0</v>
      </c>
      <c r="G20" s="95">
        <v>0</v>
      </c>
      <c r="H20" s="89">
        <v>0</v>
      </c>
      <c r="I20" s="96">
        <v>0</v>
      </c>
      <c r="J20" s="98">
        <v>0</v>
      </c>
      <c r="K20" s="95">
        <v>0</v>
      </c>
      <c r="L20" s="89">
        <v>0</v>
      </c>
      <c r="M20" s="96">
        <v>0</v>
      </c>
      <c r="N20" s="98">
        <v>0</v>
      </c>
      <c r="O20" s="95">
        <v>0</v>
      </c>
      <c r="P20" s="89">
        <v>0</v>
      </c>
      <c r="Q20" s="89">
        <v>0</v>
      </c>
      <c r="R20" s="95">
        <v>0</v>
      </c>
      <c r="S20" s="95">
        <v>0</v>
      </c>
      <c r="T20" s="95">
        <v>0</v>
      </c>
      <c r="U20" s="95">
        <v>0</v>
      </c>
    </row>
    <row r="21" spans="1:21" ht="15" customHeight="1">
      <c r="A21" s="358" t="s">
        <v>179</v>
      </c>
      <c r="B21" s="95">
        <v>0</v>
      </c>
      <c r="C21" s="95">
        <v>0</v>
      </c>
      <c r="D21" s="89">
        <v>3631</v>
      </c>
      <c r="E21" s="96">
        <v>3631</v>
      </c>
      <c r="F21" s="98">
        <v>0</v>
      </c>
      <c r="G21" s="95">
        <v>0</v>
      </c>
      <c r="H21" s="89">
        <v>22097</v>
      </c>
      <c r="I21" s="96">
        <v>22097</v>
      </c>
      <c r="J21" s="98">
        <v>0</v>
      </c>
      <c r="K21" s="95">
        <v>0</v>
      </c>
      <c r="L21" s="89">
        <v>3570</v>
      </c>
      <c r="M21" s="96">
        <v>3570</v>
      </c>
      <c r="N21" s="98">
        <v>0</v>
      </c>
      <c r="O21" s="95">
        <v>0</v>
      </c>
      <c r="P21" s="89">
        <v>29298</v>
      </c>
      <c r="Q21" s="89">
        <v>5</v>
      </c>
      <c r="R21" s="95">
        <v>29298</v>
      </c>
      <c r="S21" s="95">
        <v>5</v>
      </c>
      <c r="T21" s="95">
        <v>0</v>
      </c>
      <c r="U21" s="95">
        <v>0</v>
      </c>
    </row>
    <row r="22" spans="1:21" s="762" customFormat="1" ht="9.75" customHeight="1" thickBot="1">
      <c r="A22" s="754"/>
      <c r="B22" s="755"/>
      <c r="C22" s="756"/>
      <c r="D22" s="755"/>
      <c r="E22" s="757"/>
      <c r="F22" s="758"/>
      <c r="G22" s="756"/>
      <c r="H22" s="755"/>
      <c r="I22" s="757"/>
      <c r="J22" s="758"/>
      <c r="K22" s="756"/>
      <c r="L22" s="755"/>
      <c r="M22" s="757"/>
      <c r="N22" s="758"/>
      <c r="O22" s="756"/>
      <c r="P22" s="755"/>
      <c r="Q22" s="756"/>
      <c r="R22" s="755"/>
      <c r="S22" s="759"/>
      <c r="T22" s="760"/>
      <c r="U22" s="761"/>
    </row>
    <row r="23" spans="1:21" s="200" customFormat="1" ht="15" customHeight="1" thickBot="1">
      <c r="A23" s="763" t="s">
        <v>26</v>
      </c>
      <c r="B23" s="764">
        <f aca="true" t="shared" si="0" ref="B23:U23">SUM(B12:B21)</f>
        <v>5999932</v>
      </c>
      <c r="C23" s="764">
        <f t="shared" si="0"/>
        <v>41</v>
      </c>
      <c r="D23" s="764">
        <f t="shared" si="0"/>
        <v>108078</v>
      </c>
      <c r="E23" s="765">
        <f t="shared" si="0"/>
        <v>6108010</v>
      </c>
      <c r="F23" s="766">
        <f t="shared" si="0"/>
        <v>12609670</v>
      </c>
      <c r="G23" s="764">
        <f t="shared" si="0"/>
        <v>20</v>
      </c>
      <c r="H23" s="764">
        <f t="shared" si="0"/>
        <v>1212245</v>
      </c>
      <c r="I23" s="765">
        <f t="shared" si="0"/>
        <v>13821915</v>
      </c>
      <c r="J23" s="766">
        <f t="shared" si="0"/>
        <v>7137012</v>
      </c>
      <c r="K23" s="764">
        <f t="shared" si="0"/>
        <v>62</v>
      </c>
      <c r="L23" s="764">
        <f t="shared" si="0"/>
        <v>106755</v>
      </c>
      <c r="M23" s="765">
        <f t="shared" si="0"/>
        <v>7243767</v>
      </c>
      <c r="N23" s="766">
        <f t="shared" si="0"/>
        <v>25746614</v>
      </c>
      <c r="O23" s="764">
        <f t="shared" si="0"/>
        <v>123</v>
      </c>
      <c r="P23" s="764">
        <f t="shared" si="0"/>
        <v>1427078</v>
      </c>
      <c r="Q23" s="764">
        <f t="shared" si="0"/>
        <v>89</v>
      </c>
      <c r="R23" s="764">
        <f t="shared" si="0"/>
        <v>27173692</v>
      </c>
      <c r="S23" s="767">
        <f t="shared" si="0"/>
        <v>212</v>
      </c>
      <c r="T23" s="613">
        <f t="shared" si="0"/>
        <v>34</v>
      </c>
      <c r="U23" s="582">
        <f t="shared" si="0"/>
        <v>15</v>
      </c>
    </row>
    <row r="24" spans="1:21" s="135" customFormat="1" ht="12" customHeight="1">
      <c r="A24" s="768"/>
      <c r="B24" s="769"/>
      <c r="C24" s="769"/>
      <c r="D24" s="769"/>
      <c r="E24" s="770"/>
      <c r="F24" s="769"/>
      <c r="G24" s="769"/>
      <c r="H24" s="769"/>
      <c r="I24" s="770"/>
      <c r="J24" s="769"/>
      <c r="K24" s="769"/>
      <c r="L24" s="769"/>
      <c r="M24" s="770"/>
      <c r="N24" s="769"/>
      <c r="O24" s="769"/>
      <c r="P24" s="769"/>
      <c r="Q24" s="769"/>
      <c r="R24" s="769"/>
      <c r="S24" s="771"/>
      <c r="T24" s="772"/>
      <c r="U24" s="772"/>
    </row>
    <row r="25" spans="1:22" s="523" customFormat="1" ht="12" customHeight="1">
      <c r="A25" s="773" t="s">
        <v>169</v>
      </c>
      <c r="B25" s="208"/>
      <c r="V25" s="208"/>
    </row>
    <row r="26" spans="1:22" s="775" customFormat="1" ht="12" customHeight="1">
      <c r="A26" s="774" t="s">
        <v>170</v>
      </c>
      <c r="B26" s="721" t="s">
        <v>180</v>
      </c>
      <c r="K26" s="774" t="s">
        <v>175</v>
      </c>
      <c r="L26" s="721" t="s">
        <v>181</v>
      </c>
      <c r="V26" s="776"/>
    </row>
    <row r="27" spans="1:22" s="775" customFormat="1" ht="12" customHeight="1">
      <c r="A27" s="774" t="s">
        <v>171</v>
      </c>
      <c r="B27" s="721" t="s">
        <v>182</v>
      </c>
      <c r="K27" s="774" t="s">
        <v>176</v>
      </c>
      <c r="L27" s="721" t="s">
        <v>183</v>
      </c>
      <c r="V27" s="776"/>
    </row>
    <row r="28" spans="1:22" s="775" customFormat="1" ht="12" customHeight="1">
      <c r="A28" s="774" t="s">
        <v>172</v>
      </c>
      <c r="B28" s="721" t="s">
        <v>184</v>
      </c>
      <c r="I28" s="776"/>
      <c r="K28" s="774" t="s">
        <v>177</v>
      </c>
      <c r="L28" s="721" t="s">
        <v>185</v>
      </c>
      <c r="V28" s="776"/>
    </row>
    <row r="29" spans="1:22" s="775" customFormat="1" ht="12" customHeight="1">
      <c r="A29" s="774" t="s">
        <v>173</v>
      </c>
      <c r="B29" s="721" t="s">
        <v>186</v>
      </c>
      <c r="I29" s="776"/>
      <c r="K29" s="774" t="s">
        <v>178</v>
      </c>
      <c r="L29" s="721" t="s">
        <v>187</v>
      </c>
      <c r="V29" s="776"/>
    </row>
    <row r="30" spans="1:22" s="775" customFormat="1" ht="12" customHeight="1">
      <c r="A30" s="774" t="s">
        <v>174</v>
      </c>
      <c r="B30" s="721" t="s">
        <v>188</v>
      </c>
      <c r="I30" s="776"/>
      <c r="K30" s="774" t="s">
        <v>179</v>
      </c>
      <c r="L30" s="721" t="s">
        <v>189</v>
      </c>
      <c r="V30" s="776"/>
    </row>
    <row r="31" spans="9:22" s="775" customFormat="1" ht="12" customHeight="1">
      <c r="I31" s="776"/>
      <c r="V31" s="776"/>
    </row>
    <row r="32" spans="1:22" s="775" customFormat="1" ht="12" customHeight="1">
      <c r="A32" s="777" t="s">
        <v>28</v>
      </c>
      <c r="I32" s="776"/>
      <c r="V32" s="776"/>
    </row>
    <row r="33" spans="1:22" s="775" customFormat="1" ht="12" customHeight="1">
      <c r="A33" s="776" t="s">
        <v>29</v>
      </c>
      <c r="L33" s="776"/>
      <c r="V33" s="776"/>
    </row>
    <row r="34" spans="1:22" s="775" customFormat="1" ht="12" customHeight="1">
      <c r="A34" s="776" t="s">
        <v>30</v>
      </c>
      <c r="L34" s="776"/>
      <c r="V34" s="776"/>
    </row>
    <row r="35" spans="1:22" s="775" customFormat="1" ht="12" customHeight="1">
      <c r="A35" s="207" t="s">
        <v>116</v>
      </c>
      <c r="L35" s="776"/>
      <c r="V35" s="776"/>
    </row>
    <row r="36" s="523" customFormat="1" ht="12" customHeight="1">
      <c r="R36" s="207"/>
    </row>
    <row r="37" s="523" customFormat="1" ht="12" customHeight="1">
      <c r="R37" s="207"/>
    </row>
    <row r="38" s="523" customFormat="1" ht="13.5">
      <c r="R38" s="207"/>
    </row>
    <row r="39" s="206" customFormat="1" ht="12.75"/>
  </sheetData>
  <mergeCells count="14">
    <mergeCell ref="C1:K1"/>
    <mergeCell ref="C2:E2"/>
    <mergeCell ref="C3:N3"/>
    <mergeCell ref="F7:G7"/>
    <mergeCell ref="A11:U11"/>
    <mergeCell ref="N6:U6"/>
    <mergeCell ref="J6:M6"/>
    <mergeCell ref="J7:K7"/>
    <mergeCell ref="N7:O7"/>
    <mergeCell ref="P7:Q7"/>
    <mergeCell ref="R7:S7"/>
    <mergeCell ref="B6:E6"/>
    <mergeCell ref="F6:I6"/>
    <mergeCell ref="B7:C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D6" sqref="D6"/>
    </sheetView>
  </sheetViews>
  <sheetFormatPr defaultColWidth="9.00390625" defaultRowHeight="12.75"/>
  <cols>
    <col min="1" max="1" width="3.75390625" style="732" customWidth="1"/>
    <col min="2" max="2" width="33.625" style="732" customWidth="1"/>
    <col min="3" max="3" width="8.75390625" style="732" customWidth="1"/>
    <col min="4" max="4" width="4.75390625" style="732" customWidth="1"/>
    <col min="5" max="5" width="8.75390625" style="732" customWidth="1"/>
    <col min="6" max="6" width="4.75390625" style="732" customWidth="1"/>
    <col min="7" max="7" width="8.75390625" style="732" customWidth="1"/>
    <col min="8" max="8" width="4.75390625" style="732" customWidth="1"/>
    <col min="9" max="9" width="8.75390625" style="732" customWidth="1"/>
    <col min="10" max="10" width="4.75390625" style="732" customWidth="1"/>
    <col min="11" max="11" width="8.75390625" style="732" customWidth="1"/>
    <col min="12" max="12" width="4.75390625" style="732" customWidth="1"/>
    <col min="13" max="13" width="8.75390625" style="732" customWidth="1"/>
    <col min="14" max="14" width="4.75390625" style="732" customWidth="1"/>
    <col min="15" max="15" width="8.875" style="732" customWidth="1"/>
    <col min="16" max="18" width="4.75390625" style="732" customWidth="1"/>
    <col min="19" max="25" width="9.125" style="732" customWidth="1"/>
  </cols>
  <sheetData>
    <row r="1" spans="1:25" s="84" customFormat="1" ht="16.5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872"/>
      <c r="R1" s="8" t="s">
        <v>190</v>
      </c>
      <c r="S1" s="356"/>
      <c r="T1" s="356"/>
      <c r="U1" s="356"/>
      <c r="V1" s="356"/>
      <c r="W1" s="356"/>
      <c r="X1" s="356"/>
      <c r="Y1" s="356"/>
    </row>
    <row r="2" spans="1:26" s="206" customFormat="1" ht="16.5" customHeight="1">
      <c r="A2" s="457"/>
      <c r="B2" s="547"/>
      <c r="C2" s="888" t="s">
        <v>0</v>
      </c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</row>
    <row r="3" spans="1:26" s="778" customFormat="1" ht="16.5" customHeight="1">
      <c r="A3" s="207"/>
      <c r="B3" s="13"/>
      <c r="C3" s="905" t="s">
        <v>161</v>
      </c>
      <c r="D3" s="905"/>
      <c r="E3" s="905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s="778" customFormat="1" ht="16.5" customHeight="1">
      <c r="A4" s="207"/>
      <c r="B4" s="207"/>
      <c r="C4" s="906" t="s">
        <v>228</v>
      </c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207"/>
      <c r="P4" s="207"/>
      <c r="Q4" s="207"/>
      <c r="R4" s="207"/>
      <c r="S4" s="301"/>
      <c r="T4" s="779"/>
      <c r="U4" s="779"/>
      <c r="V4" s="779"/>
      <c r="W4" s="779"/>
      <c r="X4" s="779"/>
      <c r="Y4" s="779"/>
      <c r="Z4" s="779"/>
    </row>
    <row r="5" spans="1:26" s="778" customFormat="1" ht="12" customHeight="1">
      <c r="A5" s="207"/>
      <c r="B5" s="545"/>
      <c r="C5" s="13"/>
      <c r="D5" s="780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12"/>
      <c r="T5" s="779"/>
      <c r="U5" s="779"/>
      <c r="V5" s="779"/>
      <c r="W5" s="779"/>
      <c r="X5" s="779"/>
      <c r="Y5" s="779"/>
      <c r="Z5" s="779"/>
    </row>
    <row r="6" spans="1:26" s="549" customFormat="1" ht="16.5" customHeight="1">
      <c r="A6" s="24" t="s">
        <v>3</v>
      </c>
      <c r="B6" s="22"/>
      <c r="D6" s="22"/>
      <c r="E6" s="22"/>
      <c r="F6" s="22"/>
      <c r="G6" s="22"/>
      <c r="H6" s="22"/>
      <c r="I6" s="212"/>
      <c r="J6" s="212"/>
      <c r="K6" s="212"/>
      <c r="L6" s="24"/>
      <c r="M6" s="25"/>
      <c r="N6" s="212"/>
      <c r="O6" s="22"/>
      <c r="P6" s="22"/>
      <c r="Q6" s="22"/>
      <c r="R6" s="781" t="s">
        <v>121</v>
      </c>
      <c r="S6" s="554"/>
      <c r="T6" s="551"/>
      <c r="U6" s="551"/>
      <c r="V6" s="551"/>
      <c r="W6" s="551"/>
      <c r="X6" s="551"/>
      <c r="Y6" s="551"/>
      <c r="Z6" s="782"/>
    </row>
    <row r="7" spans="1:26" s="789" customFormat="1" ht="16.5" customHeight="1">
      <c r="A7" s="783"/>
      <c r="B7" s="784" t="s">
        <v>191</v>
      </c>
      <c r="C7" s="785" t="s">
        <v>198</v>
      </c>
      <c r="D7" s="786"/>
      <c r="E7" s="785" t="s">
        <v>199</v>
      </c>
      <c r="F7" s="786"/>
      <c r="G7" s="785" t="s">
        <v>200</v>
      </c>
      <c r="H7" s="786"/>
      <c r="I7" s="785" t="s">
        <v>201</v>
      </c>
      <c r="J7" s="786"/>
      <c r="K7" s="785" t="s">
        <v>202</v>
      </c>
      <c r="L7" s="786"/>
      <c r="M7" s="785" t="s">
        <v>203</v>
      </c>
      <c r="N7" s="787"/>
      <c r="O7" s="973" t="s">
        <v>123</v>
      </c>
      <c r="P7" s="974"/>
      <c r="Q7" s="974"/>
      <c r="R7" s="975"/>
      <c r="S7" s="788"/>
      <c r="T7" s="788"/>
      <c r="U7" s="788"/>
      <c r="V7" s="788"/>
      <c r="W7" s="788"/>
      <c r="X7" s="788"/>
      <c r="Y7" s="788"/>
      <c r="Z7" s="788"/>
    </row>
    <row r="8" spans="1:26" s="789" customFormat="1" ht="16.5" customHeight="1">
      <c r="A8" s="790"/>
      <c r="B8" s="791" t="s">
        <v>124</v>
      </c>
      <c r="C8" s="792" t="s">
        <v>201</v>
      </c>
      <c r="D8" s="793"/>
      <c r="E8" s="792" t="s">
        <v>204</v>
      </c>
      <c r="F8" s="793"/>
      <c r="G8" s="792" t="s">
        <v>135</v>
      </c>
      <c r="H8" s="793"/>
      <c r="I8" s="792" t="s">
        <v>205</v>
      </c>
      <c r="J8" s="793"/>
      <c r="K8" s="792" t="s">
        <v>200</v>
      </c>
      <c r="L8" s="793"/>
      <c r="M8" s="792" t="s">
        <v>136</v>
      </c>
      <c r="N8" s="794"/>
      <c r="O8" s="795"/>
      <c r="P8" s="795"/>
      <c r="Q8" s="793"/>
      <c r="R8" s="794"/>
      <c r="S8" s="788"/>
      <c r="T8" s="788"/>
      <c r="U8" s="788"/>
      <c r="V8" s="788"/>
      <c r="W8" s="788"/>
      <c r="X8" s="788"/>
      <c r="Y8" s="788"/>
      <c r="Z8" s="788"/>
    </row>
    <row r="9" spans="1:26" s="564" customFormat="1" ht="13.5" customHeight="1">
      <c r="A9" s="560" t="s">
        <v>7</v>
      </c>
      <c r="B9" s="796"/>
      <c r="C9" s="561" t="s">
        <v>8</v>
      </c>
      <c r="D9" s="562" t="s">
        <v>65</v>
      </c>
      <c r="E9" s="563" t="s">
        <v>8</v>
      </c>
      <c r="F9" s="562" t="s">
        <v>65</v>
      </c>
      <c r="G9" s="561" t="s">
        <v>8</v>
      </c>
      <c r="H9" s="562" t="s">
        <v>65</v>
      </c>
      <c r="I9" s="563" t="s">
        <v>8</v>
      </c>
      <c r="J9" s="562" t="s">
        <v>65</v>
      </c>
      <c r="K9" s="563" t="s">
        <v>8</v>
      </c>
      <c r="L9" s="562" t="s">
        <v>65</v>
      </c>
      <c r="M9" s="563" t="s">
        <v>8</v>
      </c>
      <c r="N9" s="562" t="s">
        <v>65</v>
      </c>
      <c r="O9" s="563" t="s">
        <v>8</v>
      </c>
      <c r="P9" s="563"/>
      <c r="Q9" s="561" t="s">
        <v>65</v>
      </c>
      <c r="R9" s="797"/>
      <c r="S9" s="9"/>
      <c r="T9" s="9"/>
      <c r="U9" s="9"/>
      <c r="V9" s="9"/>
      <c r="W9" s="9"/>
      <c r="X9" s="9"/>
      <c r="Y9" s="9"/>
      <c r="Z9" s="9"/>
    </row>
    <row r="10" spans="1:18" s="62" customFormat="1" ht="12.75">
      <c r="A10" s="798"/>
      <c r="B10" s="799" t="s">
        <v>16</v>
      </c>
      <c r="C10" s="566">
        <v>0</v>
      </c>
      <c r="D10" s="329" t="s">
        <v>18</v>
      </c>
      <c r="E10" s="566">
        <v>0</v>
      </c>
      <c r="F10" s="329" t="s">
        <v>18</v>
      </c>
      <c r="G10" s="566">
        <v>0</v>
      </c>
      <c r="H10" s="329" t="s">
        <v>18</v>
      </c>
      <c r="I10" s="566">
        <v>0</v>
      </c>
      <c r="J10" s="329" t="s">
        <v>18</v>
      </c>
      <c r="K10" s="566">
        <v>0</v>
      </c>
      <c r="L10" s="329" t="s">
        <v>18</v>
      </c>
      <c r="M10" s="566">
        <v>0</v>
      </c>
      <c r="N10" s="329" t="s">
        <v>18</v>
      </c>
      <c r="O10" s="567">
        <v>0</v>
      </c>
      <c r="P10" s="568" t="s">
        <v>17</v>
      </c>
      <c r="Q10" s="329" t="s">
        <v>18</v>
      </c>
      <c r="R10" s="329" t="s">
        <v>17</v>
      </c>
    </row>
    <row r="11" spans="1:26" s="356" customFormat="1" ht="9.75" customHeight="1" thickBot="1">
      <c r="A11" s="800"/>
      <c r="B11" s="801" t="s">
        <v>19</v>
      </c>
      <c r="C11" s="571">
        <v>1</v>
      </c>
      <c r="D11" s="572">
        <v>2</v>
      </c>
      <c r="E11" s="573">
        <v>3</v>
      </c>
      <c r="F11" s="572">
        <v>4</v>
      </c>
      <c r="G11" s="573">
        <v>5</v>
      </c>
      <c r="H11" s="572">
        <v>6</v>
      </c>
      <c r="I11" s="573">
        <v>7</v>
      </c>
      <c r="J11" s="572">
        <v>8</v>
      </c>
      <c r="K11" s="573">
        <v>9</v>
      </c>
      <c r="L11" s="572">
        <v>10</v>
      </c>
      <c r="M11" s="573">
        <v>11</v>
      </c>
      <c r="N11" s="572">
        <v>12</v>
      </c>
      <c r="O11" s="574">
        <v>13</v>
      </c>
      <c r="P11" s="57">
        <v>14</v>
      </c>
      <c r="Q11" s="571">
        <v>15</v>
      </c>
      <c r="R11" s="57">
        <v>16</v>
      </c>
      <c r="S11" s="39"/>
      <c r="T11" s="39"/>
      <c r="U11" s="39"/>
      <c r="V11" s="39"/>
      <c r="W11" s="39"/>
      <c r="X11" s="39"/>
      <c r="Y11" s="39"/>
      <c r="Z11" s="39"/>
    </row>
    <row r="12" spans="1:26" s="356" customFormat="1" ht="9.75" customHeight="1">
      <c r="A12" s="596"/>
      <c r="B12" s="33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2"/>
      <c r="P12" s="802"/>
      <c r="Q12" s="69"/>
      <c r="R12" s="802"/>
      <c r="S12" s="39"/>
      <c r="T12" s="39"/>
      <c r="U12" s="39"/>
      <c r="V12" s="39"/>
      <c r="W12" s="39"/>
      <c r="X12" s="39"/>
      <c r="Y12" s="39"/>
      <c r="Z12" s="39"/>
    </row>
    <row r="13" spans="1:18" ht="15" customHeight="1">
      <c r="A13" s="575" t="s">
        <v>169</v>
      </c>
      <c r="B13" s="575"/>
      <c r="C13" s="803"/>
      <c r="D13" s="803"/>
      <c r="E13" s="803"/>
      <c r="F13" s="803"/>
      <c r="G13" s="803"/>
      <c r="H13" s="803"/>
      <c r="I13" s="80"/>
      <c r="J13" s="80"/>
      <c r="K13" s="80"/>
      <c r="L13" s="803"/>
      <c r="M13" s="80"/>
      <c r="N13" s="803"/>
      <c r="O13" s="83"/>
      <c r="P13" s="804"/>
      <c r="Q13" s="80"/>
      <c r="R13" s="804"/>
    </row>
    <row r="14" spans="1:18" ht="15" customHeight="1">
      <c r="A14" s="805" t="s">
        <v>170</v>
      </c>
      <c r="B14" s="341" t="s">
        <v>180</v>
      </c>
      <c r="C14" s="89">
        <v>0</v>
      </c>
      <c r="D14" s="122">
        <v>0</v>
      </c>
      <c r="E14" s="89">
        <v>68855</v>
      </c>
      <c r="F14" s="122">
        <v>4</v>
      </c>
      <c r="G14" s="89">
        <v>0</v>
      </c>
      <c r="H14" s="122">
        <v>0</v>
      </c>
      <c r="I14" s="89">
        <v>0</v>
      </c>
      <c r="J14" s="122">
        <v>0</v>
      </c>
      <c r="K14" s="89">
        <v>30244</v>
      </c>
      <c r="L14" s="122">
        <v>1</v>
      </c>
      <c r="M14" s="89">
        <v>1670000</v>
      </c>
      <c r="N14" s="122">
        <v>16</v>
      </c>
      <c r="O14" s="199">
        <v>1769099</v>
      </c>
      <c r="P14" s="577">
        <v>32.5</v>
      </c>
      <c r="Q14" s="122">
        <v>21</v>
      </c>
      <c r="R14" s="577">
        <v>43.8</v>
      </c>
    </row>
    <row r="15" spans="1:18" ht="15" customHeight="1">
      <c r="A15" s="805" t="s">
        <v>171</v>
      </c>
      <c r="B15" s="341" t="s">
        <v>182</v>
      </c>
      <c r="C15" s="89">
        <v>27224</v>
      </c>
      <c r="D15" s="122">
        <v>1</v>
      </c>
      <c r="E15" s="89">
        <v>337945</v>
      </c>
      <c r="F15" s="122">
        <v>7</v>
      </c>
      <c r="G15" s="89">
        <v>159644</v>
      </c>
      <c r="H15" s="122">
        <v>1</v>
      </c>
      <c r="I15" s="89">
        <v>0</v>
      </c>
      <c r="J15" s="122">
        <v>0</v>
      </c>
      <c r="K15" s="89">
        <v>0</v>
      </c>
      <c r="L15" s="122">
        <v>0</v>
      </c>
      <c r="M15" s="89">
        <v>0</v>
      </c>
      <c r="N15" s="122">
        <v>0</v>
      </c>
      <c r="O15" s="199">
        <v>524813</v>
      </c>
      <c r="P15" s="577">
        <v>9.6</v>
      </c>
      <c r="Q15" s="122">
        <v>9</v>
      </c>
      <c r="R15" s="577">
        <v>18.8</v>
      </c>
    </row>
    <row r="16" spans="1:18" ht="15" customHeight="1">
      <c r="A16" s="805" t="s">
        <v>172</v>
      </c>
      <c r="B16" s="341" t="s">
        <v>184</v>
      </c>
      <c r="C16" s="89">
        <v>0</v>
      </c>
      <c r="D16" s="122">
        <v>0</v>
      </c>
      <c r="E16" s="89">
        <v>10610</v>
      </c>
      <c r="F16" s="122">
        <v>2</v>
      </c>
      <c r="G16" s="89">
        <v>0</v>
      </c>
      <c r="H16" s="122">
        <v>0</v>
      </c>
      <c r="I16" s="89">
        <v>0</v>
      </c>
      <c r="J16" s="122">
        <v>0</v>
      </c>
      <c r="K16" s="89">
        <v>0</v>
      </c>
      <c r="L16" s="122">
        <v>0</v>
      </c>
      <c r="M16" s="89">
        <v>0</v>
      </c>
      <c r="N16" s="122">
        <v>0</v>
      </c>
      <c r="O16" s="199">
        <v>10610</v>
      </c>
      <c r="P16" s="577">
        <v>0.2</v>
      </c>
      <c r="Q16" s="122">
        <v>2</v>
      </c>
      <c r="R16" s="577">
        <v>4.1</v>
      </c>
    </row>
    <row r="17" spans="1:18" ht="15" customHeight="1">
      <c r="A17" s="805" t="s">
        <v>173</v>
      </c>
      <c r="B17" s="341" t="s">
        <v>186</v>
      </c>
      <c r="C17" s="89">
        <v>625336</v>
      </c>
      <c r="D17" s="122">
        <v>3</v>
      </c>
      <c r="E17" s="89">
        <v>1968955</v>
      </c>
      <c r="F17" s="122">
        <v>8</v>
      </c>
      <c r="G17" s="89">
        <v>0</v>
      </c>
      <c r="H17" s="122">
        <v>0</v>
      </c>
      <c r="I17" s="89">
        <v>74747</v>
      </c>
      <c r="J17" s="122">
        <v>1</v>
      </c>
      <c r="K17" s="89">
        <v>0</v>
      </c>
      <c r="L17" s="122">
        <v>0</v>
      </c>
      <c r="M17" s="89">
        <v>0</v>
      </c>
      <c r="N17" s="122">
        <v>0</v>
      </c>
      <c r="O17" s="199">
        <v>2669038</v>
      </c>
      <c r="P17" s="577">
        <v>49.1</v>
      </c>
      <c r="Q17" s="122">
        <v>12</v>
      </c>
      <c r="R17" s="577">
        <v>25</v>
      </c>
    </row>
    <row r="18" spans="1:18" ht="15" customHeight="1">
      <c r="A18" s="805" t="s">
        <v>174</v>
      </c>
      <c r="B18" s="341" t="s">
        <v>192</v>
      </c>
      <c r="C18" s="89">
        <v>0</v>
      </c>
      <c r="D18" s="122">
        <v>0</v>
      </c>
      <c r="E18" s="89">
        <v>0</v>
      </c>
      <c r="F18" s="122">
        <v>0</v>
      </c>
      <c r="G18" s="89">
        <v>0</v>
      </c>
      <c r="H18" s="122">
        <v>0</v>
      </c>
      <c r="I18" s="89">
        <v>0</v>
      </c>
      <c r="J18" s="122">
        <v>0</v>
      </c>
      <c r="K18" s="89">
        <v>0</v>
      </c>
      <c r="L18" s="122">
        <v>0</v>
      </c>
      <c r="M18" s="89">
        <v>0</v>
      </c>
      <c r="N18" s="122">
        <v>0</v>
      </c>
      <c r="O18" s="199">
        <v>0</v>
      </c>
      <c r="P18" s="577">
        <v>0</v>
      </c>
      <c r="Q18" s="122">
        <v>0</v>
      </c>
      <c r="R18" s="577">
        <v>0</v>
      </c>
    </row>
    <row r="19" spans="1:18" ht="15" customHeight="1">
      <c r="A19" s="805" t="s">
        <v>175</v>
      </c>
      <c r="B19" s="341" t="s">
        <v>181</v>
      </c>
      <c r="C19" s="89">
        <v>0</v>
      </c>
      <c r="D19" s="122">
        <v>0</v>
      </c>
      <c r="E19" s="89">
        <v>89490</v>
      </c>
      <c r="F19" s="122">
        <v>3</v>
      </c>
      <c r="G19" s="89">
        <v>0</v>
      </c>
      <c r="H19" s="122">
        <v>0</v>
      </c>
      <c r="I19" s="89">
        <v>377176</v>
      </c>
      <c r="J19" s="122">
        <v>1</v>
      </c>
      <c r="K19" s="89">
        <v>0</v>
      </c>
      <c r="L19" s="122">
        <v>0</v>
      </c>
      <c r="M19" s="89">
        <v>0</v>
      </c>
      <c r="N19" s="122">
        <v>0</v>
      </c>
      <c r="O19" s="199">
        <v>466666</v>
      </c>
      <c r="P19" s="577">
        <v>8.6</v>
      </c>
      <c r="Q19" s="122">
        <v>4</v>
      </c>
      <c r="R19" s="577">
        <v>8.3</v>
      </c>
    </row>
    <row r="20" spans="1:18" ht="15" customHeight="1">
      <c r="A20" s="805" t="s">
        <v>176</v>
      </c>
      <c r="B20" s="341" t="s">
        <v>183</v>
      </c>
      <c r="C20" s="89">
        <v>0</v>
      </c>
      <c r="D20" s="122">
        <v>0</v>
      </c>
      <c r="E20" s="89">
        <v>0</v>
      </c>
      <c r="F20" s="122">
        <v>0</v>
      </c>
      <c r="G20" s="89">
        <v>0</v>
      </c>
      <c r="H20" s="122">
        <v>0</v>
      </c>
      <c r="I20" s="89">
        <v>0</v>
      </c>
      <c r="J20" s="122">
        <v>0</v>
      </c>
      <c r="K20" s="89">
        <v>0</v>
      </c>
      <c r="L20" s="122">
        <v>0</v>
      </c>
      <c r="M20" s="89">
        <v>0</v>
      </c>
      <c r="N20" s="122">
        <v>0</v>
      </c>
      <c r="O20" s="199">
        <v>0</v>
      </c>
      <c r="P20" s="577">
        <v>0</v>
      </c>
      <c r="Q20" s="122">
        <v>0</v>
      </c>
      <c r="R20" s="577">
        <v>0</v>
      </c>
    </row>
    <row r="21" spans="1:18" ht="15" customHeight="1">
      <c r="A21" s="805" t="s">
        <v>177</v>
      </c>
      <c r="B21" s="341" t="s">
        <v>185</v>
      </c>
      <c r="C21" s="89">
        <v>0</v>
      </c>
      <c r="D21" s="122">
        <v>0</v>
      </c>
      <c r="E21" s="89">
        <v>0</v>
      </c>
      <c r="F21" s="122">
        <v>0</v>
      </c>
      <c r="G21" s="89">
        <v>0</v>
      </c>
      <c r="H21" s="122">
        <v>0</v>
      </c>
      <c r="I21" s="89">
        <v>0</v>
      </c>
      <c r="J21" s="122">
        <v>0</v>
      </c>
      <c r="K21" s="89">
        <v>0</v>
      </c>
      <c r="L21" s="122">
        <v>0</v>
      </c>
      <c r="M21" s="89">
        <v>0</v>
      </c>
      <c r="N21" s="122">
        <v>0</v>
      </c>
      <c r="O21" s="199">
        <v>0</v>
      </c>
      <c r="P21" s="577">
        <v>0</v>
      </c>
      <c r="Q21" s="122">
        <v>0</v>
      </c>
      <c r="R21" s="577">
        <v>0</v>
      </c>
    </row>
    <row r="22" spans="1:18" ht="15" customHeight="1">
      <c r="A22" s="805" t="s">
        <v>178</v>
      </c>
      <c r="B22" s="341" t="s">
        <v>193</v>
      </c>
      <c r="C22" s="89">
        <v>0</v>
      </c>
      <c r="D22" s="122">
        <v>0</v>
      </c>
      <c r="E22" s="89">
        <v>0</v>
      </c>
      <c r="F22" s="122">
        <v>0</v>
      </c>
      <c r="G22" s="89">
        <v>0</v>
      </c>
      <c r="H22" s="122">
        <v>0</v>
      </c>
      <c r="I22" s="89">
        <v>0</v>
      </c>
      <c r="J22" s="122">
        <v>0</v>
      </c>
      <c r="K22" s="89">
        <v>0</v>
      </c>
      <c r="L22" s="122">
        <v>0</v>
      </c>
      <c r="M22" s="89">
        <v>0</v>
      </c>
      <c r="N22" s="122">
        <v>0</v>
      </c>
      <c r="O22" s="199">
        <v>0</v>
      </c>
      <c r="P22" s="577">
        <v>0</v>
      </c>
      <c r="Q22" s="122">
        <v>0</v>
      </c>
      <c r="R22" s="577">
        <v>0</v>
      </c>
    </row>
    <row r="23" spans="1:18" ht="15" customHeight="1">
      <c r="A23" s="805" t="s">
        <v>179</v>
      </c>
      <c r="B23" s="341" t="s">
        <v>189</v>
      </c>
      <c r="C23" s="89">
        <v>0</v>
      </c>
      <c r="D23" s="122">
        <v>0</v>
      </c>
      <c r="E23" s="89">
        <v>0</v>
      </c>
      <c r="F23" s="122">
        <v>0</v>
      </c>
      <c r="G23" s="89">
        <v>0</v>
      </c>
      <c r="H23" s="122">
        <v>0</v>
      </c>
      <c r="I23" s="89">
        <v>0</v>
      </c>
      <c r="J23" s="122">
        <v>0</v>
      </c>
      <c r="K23" s="89">
        <v>0</v>
      </c>
      <c r="L23" s="122">
        <v>0</v>
      </c>
      <c r="M23" s="89">
        <v>0</v>
      </c>
      <c r="N23" s="122">
        <v>0</v>
      </c>
      <c r="O23" s="199">
        <v>0</v>
      </c>
      <c r="P23" s="577">
        <v>0</v>
      </c>
      <c r="Q23" s="122">
        <v>0</v>
      </c>
      <c r="R23" s="577">
        <v>0</v>
      </c>
    </row>
    <row r="24" spans="1:18" ht="9.75" customHeight="1" thickBot="1">
      <c r="A24" s="363"/>
      <c r="B24" s="806"/>
      <c r="C24" s="807"/>
      <c r="D24" s="808"/>
      <c r="E24" s="807"/>
      <c r="F24" s="808"/>
      <c r="G24" s="807"/>
      <c r="H24" s="808"/>
      <c r="I24" s="807"/>
      <c r="J24" s="808"/>
      <c r="K24" s="807"/>
      <c r="L24" s="808"/>
      <c r="M24" s="807"/>
      <c r="N24" s="808"/>
      <c r="O24" s="809"/>
      <c r="P24" s="810"/>
      <c r="Q24" s="808"/>
      <c r="R24" s="810"/>
    </row>
    <row r="25" spans="1:18" ht="15" customHeight="1" thickBot="1">
      <c r="A25" s="811"/>
      <c r="B25" s="811" t="s">
        <v>26</v>
      </c>
      <c r="C25" s="764">
        <f>SUM(C14:C24)</f>
        <v>652560</v>
      </c>
      <c r="D25" s="582">
        <f>SUM(D14:D24)</f>
        <v>4</v>
      </c>
      <c r="E25" s="764">
        <f aca="true" t="shared" si="0" ref="E25:R25">SUM(E14:E23)</f>
        <v>2475855</v>
      </c>
      <c r="F25" s="582">
        <f t="shared" si="0"/>
        <v>24</v>
      </c>
      <c r="G25" s="764">
        <f t="shared" si="0"/>
        <v>159644</v>
      </c>
      <c r="H25" s="582">
        <f t="shared" si="0"/>
        <v>1</v>
      </c>
      <c r="I25" s="764">
        <f t="shared" si="0"/>
        <v>451923</v>
      </c>
      <c r="J25" s="582">
        <f t="shared" si="0"/>
        <v>2</v>
      </c>
      <c r="K25" s="764">
        <f t="shared" si="0"/>
        <v>30244</v>
      </c>
      <c r="L25" s="582">
        <f t="shared" si="0"/>
        <v>1</v>
      </c>
      <c r="M25" s="764">
        <f t="shared" si="0"/>
        <v>1670000</v>
      </c>
      <c r="N25" s="582">
        <f t="shared" si="0"/>
        <v>16</v>
      </c>
      <c r="O25" s="766">
        <f t="shared" si="0"/>
        <v>5440226</v>
      </c>
      <c r="P25" s="812">
        <f t="shared" si="0"/>
        <v>100</v>
      </c>
      <c r="Q25" s="582">
        <f t="shared" si="0"/>
        <v>48</v>
      </c>
      <c r="R25" s="812">
        <f t="shared" si="0"/>
        <v>99.99999999999999</v>
      </c>
    </row>
    <row r="26" spans="1:14" s="523" customFormat="1" ht="13.5">
      <c r="A26" s="204" t="s">
        <v>28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</row>
    <row r="27" spans="1:14" s="523" customFormat="1" ht="13.5">
      <c r="A27" s="721" t="s">
        <v>29</v>
      </c>
      <c r="B27" s="775"/>
      <c r="C27" s="775"/>
      <c r="D27" s="775"/>
      <c r="E27" s="775"/>
      <c r="F27" s="775"/>
      <c r="G27" s="775"/>
      <c r="H27" s="775"/>
      <c r="I27" s="775"/>
      <c r="J27" s="775"/>
      <c r="K27" s="775"/>
      <c r="L27" s="775"/>
      <c r="M27" s="775"/>
      <c r="N27" s="775"/>
    </row>
    <row r="28" spans="1:14" s="523" customFormat="1" ht="13.5">
      <c r="A28" s="721" t="s">
        <v>194</v>
      </c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</row>
    <row r="29" spans="1:14" s="523" customFormat="1" ht="13.5">
      <c r="A29" s="721" t="s">
        <v>129</v>
      </c>
      <c r="B29" s="775"/>
      <c r="C29" s="775"/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</row>
    <row r="30" spans="1:14" s="523" customFormat="1" ht="13.5">
      <c r="A30" s="972" t="s">
        <v>195</v>
      </c>
      <c r="B30" s="972"/>
      <c r="C30" s="972"/>
      <c r="D30" s="972"/>
      <c r="E30" s="972"/>
      <c r="F30" s="972"/>
      <c r="G30" s="972"/>
      <c r="H30" s="972"/>
      <c r="I30" s="972"/>
      <c r="J30" s="972"/>
      <c r="K30" s="972"/>
      <c r="L30" s="775"/>
      <c r="M30" s="775"/>
      <c r="N30" s="775"/>
    </row>
    <row r="31" spans="1:18" s="523" customFormat="1" ht="13.5">
      <c r="A31" s="972" t="s">
        <v>196</v>
      </c>
      <c r="B31" s="972"/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</row>
    <row r="32" spans="1:14" s="523" customFormat="1" ht="13.5">
      <c r="A32" s="972" t="s">
        <v>197</v>
      </c>
      <c r="B32" s="972"/>
      <c r="C32" s="972"/>
      <c r="D32" s="972"/>
      <c r="E32" s="972"/>
      <c r="F32" s="972"/>
      <c r="G32" s="972"/>
      <c r="H32" s="972"/>
      <c r="I32" s="972"/>
      <c r="J32" s="775"/>
      <c r="K32" s="775"/>
      <c r="L32" s="775"/>
      <c r="M32" s="775"/>
      <c r="N32" s="775"/>
    </row>
    <row r="33" spans="1:14" s="523" customFormat="1" ht="12.75">
      <c r="A33" s="776"/>
      <c r="B33" s="776"/>
      <c r="C33" s="776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5"/>
    </row>
    <row r="34" spans="1:14" ht="12.75">
      <c r="A34" s="813"/>
      <c r="B34" s="813"/>
      <c r="C34" s="776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</row>
    <row r="35" spans="1:14" ht="12.75">
      <c r="A35" s="813"/>
      <c r="B35" s="813"/>
      <c r="C35" s="776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</row>
    <row r="36" spans="1:14" ht="12.75">
      <c r="A36" s="813"/>
      <c r="B36" s="813"/>
      <c r="C36" s="776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</row>
    <row r="37" spans="1:14" ht="12.75">
      <c r="A37" s="813"/>
      <c r="B37" s="815"/>
      <c r="C37" s="776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</row>
    <row r="38" spans="1:3" ht="12.75">
      <c r="A38" s="62"/>
      <c r="B38" s="600"/>
      <c r="C38" s="208"/>
    </row>
    <row r="39" spans="1:3" ht="12.75">
      <c r="A39" s="62"/>
      <c r="B39" s="600"/>
      <c r="C39" s="208"/>
    </row>
    <row r="40" spans="1:3" ht="12.75">
      <c r="A40" s="62"/>
      <c r="B40" s="600"/>
      <c r="C40" s="208"/>
    </row>
    <row r="41" spans="1:3" ht="12.75">
      <c r="A41" s="62"/>
      <c r="B41" s="600"/>
      <c r="C41" s="208"/>
    </row>
    <row r="42" spans="1:3" ht="12.75">
      <c r="A42" s="62"/>
      <c r="B42" s="600"/>
      <c r="C42" s="208"/>
    </row>
    <row r="43" spans="1:3" ht="12.75">
      <c r="A43" s="62"/>
      <c r="B43" s="600"/>
      <c r="C43" s="208"/>
    </row>
    <row r="44" spans="1:3" ht="12.75">
      <c r="A44" s="62"/>
      <c r="B44" s="600"/>
      <c r="C44" s="208"/>
    </row>
    <row r="45" spans="1:3" ht="12.75">
      <c r="A45" s="62"/>
      <c r="B45" s="600"/>
      <c r="C45" s="208"/>
    </row>
    <row r="46" spans="1:3" ht="12.75">
      <c r="A46" s="62"/>
      <c r="B46" s="600"/>
      <c r="C46" s="208"/>
    </row>
    <row r="47" spans="1:3" ht="12.75">
      <c r="A47" s="62"/>
      <c r="B47" s="600"/>
      <c r="C47" s="208"/>
    </row>
    <row r="48" spans="1:3" ht="12.75">
      <c r="A48" s="62"/>
      <c r="B48" s="600"/>
      <c r="C48" s="208"/>
    </row>
    <row r="49" spans="1:3" ht="12.75">
      <c r="A49" s="62"/>
      <c r="B49" s="600"/>
      <c r="C49" s="208"/>
    </row>
    <row r="50" spans="1:3" ht="12.75">
      <c r="A50" s="62"/>
      <c r="B50" s="600"/>
      <c r="C50" s="208"/>
    </row>
    <row r="51" spans="1:3" ht="12.75">
      <c r="A51" s="62"/>
      <c r="B51" s="600"/>
      <c r="C51" s="208"/>
    </row>
    <row r="52" spans="1:3" ht="12.75">
      <c r="A52" s="62"/>
      <c r="B52" s="600"/>
      <c r="C52" s="208"/>
    </row>
    <row r="53" spans="1:3" ht="12.75">
      <c r="A53" s="62"/>
      <c r="B53" s="600"/>
      <c r="C53" s="208"/>
    </row>
    <row r="54" spans="1:3" ht="12.75">
      <c r="A54" s="62"/>
      <c r="B54" s="600"/>
      <c r="C54" s="208"/>
    </row>
    <row r="55" spans="1:3" ht="12.75">
      <c r="A55" s="62"/>
      <c r="B55" s="600"/>
      <c r="C55" s="208"/>
    </row>
    <row r="56" spans="1:3" ht="12.75">
      <c r="A56" s="62"/>
      <c r="B56" s="600"/>
      <c r="C56" s="208"/>
    </row>
    <row r="57" spans="1:3" ht="12.75">
      <c r="A57" s="62"/>
      <c r="B57" s="600"/>
      <c r="C57" s="208"/>
    </row>
    <row r="58" spans="1:3" ht="12.75">
      <c r="A58" s="62"/>
      <c r="B58" s="600"/>
      <c r="C58" s="208"/>
    </row>
    <row r="59" spans="1:3" ht="12.75">
      <c r="A59" s="62"/>
      <c r="B59" s="600"/>
      <c r="C59" s="208"/>
    </row>
    <row r="60" spans="1:3" ht="12.75">
      <c r="A60" s="62"/>
      <c r="B60" s="600"/>
      <c r="C60" s="208"/>
    </row>
    <row r="61" spans="1:3" ht="12.75">
      <c r="A61" s="62"/>
      <c r="B61" s="600"/>
      <c r="C61" s="208"/>
    </row>
    <row r="62" spans="1:3" ht="12.75">
      <c r="A62" s="62"/>
      <c r="B62" s="600"/>
      <c r="C62" s="208"/>
    </row>
    <row r="63" spans="1:3" ht="12.75">
      <c r="A63" s="62"/>
      <c r="B63" s="600"/>
      <c r="C63" s="208"/>
    </row>
    <row r="64" spans="1:3" ht="12.75">
      <c r="A64" s="62"/>
      <c r="B64" s="600"/>
      <c r="C64" s="208"/>
    </row>
    <row r="65" spans="1:3" ht="12.75">
      <c r="A65" s="62"/>
      <c r="B65" s="600"/>
      <c r="C65" s="208"/>
    </row>
    <row r="66" spans="1:3" ht="12.75">
      <c r="A66" s="62"/>
      <c r="B66" s="600"/>
      <c r="C66" s="208"/>
    </row>
    <row r="67" spans="1:3" ht="12.75">
      <c r="A67" s="62"/>
      <c r="B67" s="600"/>
      <c r="C67" s="208"/>
    </row>
    <row r="68" spans="1:3" ht="12.75">
      <c r="A68" s="62"/>
      <c r="B68" s="600"/>
      <c r="C68" s="208"/>
    </row>
    <row r="69" spans="1:3" ht="12.75">
      <c r="A69" s="62"/>
      <c r="B69" s="600"/>
      <c r="C69" s="208"/>
    </row>
    <row r="70" spans="1:3" ht="12.75">
      <c r="A70" s="62"/>
      <c r="B70" s="600"/>
      <c r="C70" s="208"/>
    </row>
    <row r="71" spans="1:3" ht="12.75">
      <c r="A71" s="62"/>
      <c r="B71" s="600"/>
      <c r="C71" s="208"/>
    </row>
    <row r="72" spans="1:3" ht="12.75">
      <c r="A72" s="62"/>
      <c r="B72" s="600"/>
      <c r="C72" s="208"/>
    </row>
    <row r="73" spans="1:3" ht="12.75">
      <c r="A73" s="62"/>
      <c r="B73" s="600"/>
      <c r="C73" s="208"/>
    </row>
  </sheetData>
  <mergeCells count="7">
    <mergeCell ref="A32:I32"/>
    <mergeCell ref="O7:R7"/>
    <mergeCell ref="C2:M2"/>
    <mergeCell ref="C3:E3"/>
    <mergeCell ref="C4:N4"/>
    <mergeCell ref="A31:R31"/>
    <mergeCell ref="A30:K30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3" sqref="C3:M3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4.25390625" style="0" customWidth="1"/>
    <col min="4" max="6" width="7.75390625" style="0" customWidth="1"/>
    <col min="7" max="7" width="4.25390625" style="0" customWidth="1"/>
    <col min="8" max="8" width="7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7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729" customWidth="1"/>
    <col min="19" max="19" width="4.75390625" style="452" customWidth="1"/>
  </cols>
  <sheetData>
    <row r="1" spans="3:19" ht="17.25">
      <c r="C1" s="976" t="s">
        <v>206</v>
      </c>
      <c r="D1" s="976"/>
      <c r="E1" s="976"/>
      <c r="F1" s="976"/>
      <c r="G1" s="976"/>
      <c r="H1" s="976"/>
      <c r="I1" s="976"/>
      <c r="J1" s="976"/>
      <c r="S1" s="8" t="s">
        <v>207</v>
      </c>
    </row>
    <row r="2" spans="3:19" ht="17.25">
      <c r="C2" s="905" t="s">
        <v>161</v>
      </c>
      <c r="D2" s="905"/>
      <c r="E2" s="905"/>
      <c r="S2" s="8"/>
    </row>
    <row r="3" spans="3:19" ht="15.75">
      <c r="C3" s="906" t="s">
        <v>224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S3"/>
    </row>
    <row r="4" ht="13.5">
      <c r="S4"/>
    </row>
    <row r="5" spans="1:20" ht="15.75">
      <c r="A5" s="7" t="s">
        <v>3</v>
      </c>
      <c r="I5" s="5"/>
      <c r="J5" s="11"/>
      <c r="K5" s="6"/>
      <c r="L5" s="6"/>
      <c r="M5" s="6"/>
      <c r="N5" s="5"/>
      <c r="O5" s="455"/>
      <c r="P5" s="5"/>
      <c r="Q5" s="730"/>
      <c r="R5" s="11"/>
      <c r="S5" s="455" t="s">
        <v>4</v>
      </c>
      <c r="T5" s="6"/>
    </row>
    <row r="6" spans="1:19" s="732" customFormat="1" ht="16.5">
      <c r="A6" s="731" t="s">
        <v>61</v>
      </c>
      <c r="B6" s="971" t="s">
        <v>162</v>
      </c>
      <c r="C6" s="962"/>
      <c r="D6" s="962"/>
      <c r="E6" s="965"/>
      <c r="F6" s="962" t="s">
        <v>163</v>
      </c>
      <c r="G6" s="962"/>
      <c r="H6" s="962"/>
      <c r="I6" s="965"/>
      <c r="J6" s="962" t="s">
        <v>164</v>
      </c>
      <c r="K6" s="962"/>
      <c r="L6" s="962"/>
      <c r="M6" s="965"/>
      <c r="N6" s="962" t="s">
        <v>165</v>
      </c>
      <c r="O6" s="963"/>
      <c r="P6" s="963"/>
      <c r="Q6" s="963"/>
      <c r="R6" s="963"/>
      <c r="S6" s="964"/>
    </row>
    <row r="7" spans="1:19" ht="13.5">
      <c r="A7" s="733" t="s">
        <v>211</v>
      </c>
      <c r="B7" s="966" t="s">
        <v>166</v>
      </c>
      <c r="C7" s="967"/>
      <c r="D7" s="734" t="s">
        <v>167</v>
      </c>
      <c r="E7" s="735" t="s">
        <v>26</v>
      </c>
      <c r="F7" s="968" t="s">
        <v>166</v>
      </c>
      <c r="G7" s="967"/>
      <c r="H7" s="734" t="s">
        <v>167</v>
      </c>
      <c r="I7" s="735" t="s">
        <v>26</v>
      </c>
      <c r="J7" s="968" t="s">
        <v>166</v>
      </c>
      <c r="K7" s="967"/>
      <c r="L7" s="734" t="s">
        <v>167</v>
      </c>
      <c r="M7" s="735" t="s">
        <v>26</v>
      </c>
      <c r="N7" s="968" t="s">
        <v>166</v>
      </c>
      <c r="O7" s="967"/>
      <c r="P7" s="966" t="s">
        <v>167</v>
      </c>
      <c r="Q7" s="967"/>
      <c r="R7" s="969" t="s">
        <v>26</v>
      </c>
      <c r="S7" s="970"/>
    </row>
    <row r="8" spans="1:19" ht="13.5">
      <c r="A8" s="733" t="s">
        <v>7</v>
      </c>
      <c r="B8" s="736" t="s">
        <v>8</v>
      </c>
      <c r="C8" s="736" t="s">
        <v>155</v>
      </c>
      <c r="D8" s="736" t="s">
        <v>8</v>
      </c>
      <c r="E8" s="737" t="s">
        <v>8</v>
      </c>
      <c r="F8" s="738" t="s">
        <v>8</v>
      </c>
      <c r="G8" s="736" t="s">
        <v>155</v>
      </c>
      <c r="H8" s="736" t="s">
        <v>8</v>
      </c>
      <c r="I8" s="737" t="s">
        <v>8</v>
      </c>
      <c r="J8" s="738" t="s">
        <v>8</v>
      </c>
      <c r="K8" s="736" t="s">
        <v>155</v>
      </c>
      <c r="L8" s="736" t="s">
        <v>8</v>
      </c>
      <c r="M8" s="737" t="s">
        <v>8</v>
      </c>
      <c r="N8" s="738" t="s">
        <v>8</v>
      </c>
      <c r="O8" s="736" t="s">
        <v>155</v>
      </c>
      <c r="P8" s="736" t="s">
        <v>8</v>
      </c>
      <c r="Q8" s="736" t="s">
        <v>155</v>
      </c>
      <c r="R8" s="736" t="s">
        <v>8</v>
      </c>
      <c r="S8" s="736" t="s">
        <v>155</v>
      </c>
    </row>
    <row r="9" spans="1:19" ht="12" customHeight="1" thickBot="1">
      <c r="A9" s="816"/>
      <c r="B9" s="741" t="s">
        <v>168</v>
      </c>
      <c r="C9" s="741" t="s">
        <v>65</v>
      </c>
      <c r="D9" s="741" t="s">
        <v>168</v>
      </c>
      <c r="E9" s="742" t="s">
        <v>168</v>
      </c>
      <c r="F9" s="743" t="s">
        <v>168</v>
      </c>
      <c r="G9" s="741" t="s">
        <v>65</v>
      </c>
      <c r="H9" s="741" t="s">
        <v>168</v>
      </c>
      <c r="I9" s="742" t="s">
        <v>168</v>
      </c>
      <c r="J9" s="743" t="s">
        <v>168</v>
      </c>
      <c r="K9" s="741" t="s">
        <v>65</v>
      </c>
      <c r="L9" s="741" t="s">
        <v>168</v>
      </c>
      <c r="M9" s="742" t="s">
        <v>168</v>
      </c>
      <c r="N9" s="743" t="s">
        <v>168</v>
      </c>
      <c r="O9" s="741" t="s">
        <v>65</v>
      </c>
      <c r="P9" s="741" t="s">
        <v>168</v>
      </c>
      <c r="Q9" s="741" t="s">
        <v>65</v>
      </c>
      <c r="R9" s="741" t="s">
        <v>168</v>
      </c>
      <c r="S9" s="741" t="s">
        <v>65</v>
      </c>
    </row>
    <row r="10" spans="1:19" ht="9.75" customHeight="1">
      <c r="A10" s="746" t="s">
        <v>19</v>
      </c>
      <c r="B10" s="746">
        <v>1</v>
      </c>
      <c r="C10" s="746">
        <v>2</v>
      </c>
      <c r="D10" s="746">
        <v>3</v>
      </c>
      <c r="E10" s="747">
        <v>4</v>
      </c>
      <c r="F10" s="748">
        <v>5</v>
      </c>
      <c r="G10" s="746">
        <v>6</v>
      </c>
      <c r="H10" s="746">
        <v>7</v>
      </c>
      <c r="I10" s="750">
        <v>8</v>
      </c>
      <c r="J10" s="748">
        <v>9</v>
      </c>
      <c r="K10" s="746">
        <v>10</v>
      </c>
      <c r="L10" s="746">
        <v>11</v>
      </c>
      <c r="M10" s="750">
        <v>12</v>
      </c>
      <c r="N10" s="748">
        <v>13</v>
      </c>
      <c r="O10" s="746">
        <v>14</v>
      </c>
      <c r="P10" s="746">
        <v>15</v>
      </c>
      <c r="Q10" s="746">
        <v>16</v>
      </c>
      <c r="R10" s="746">
        <v>17</v>
      </c>
      <c r="S10" s="748">
        <v>18</v>
      </c>
    </row>
    <row r="11" spans="1:19" s="753" customFormat="1" ht="15" customHeight="1">
      <c r="A11" s="817" t="s">
        <v>169</v>
      </c>
      <c r="B11" s="818"/>
      <c r="C11" s="818"/>
      <c r="D11" s="818"/>
      <c r="E11" s="818"/>
      <c r="F11" s="818"/>
      <c r="G11" s="818"/>
      <c r="H11" s="818"/>
      <c r="I11" s="819"/>
      <c r="J11" s="820"/>
      <c r="K11" s="818"/>
      <c r="L11" s="818"/>
      <c r="M11" s="819"/>
      <c r="N11" s="821"/>
      <c r="O11" s="822"/>
      <c r="P11" s="822"/>
      <c r="Q11" s="822"/>
      <c r="R11" s="823"/>
      <c r="S11" s="824"/>
    </row>
    <row r="12" spans="1:19" ht="15" customHeight="1">
      <c r="A12" s="358" t="s">
        <v>170</v>
      </c>
      <c r="B12" s="89">
        <v>1222964</v>
      </c>
      <c r="C12" s="122">
        <v>2</v>
      </c>
      <c r="D12" s="89">
        <v>0</v>
      </c>
      <c r="E12" s="90">
        <v>1222964</v>
      </c>
      <c r="F12" s="215">
        <v>711533</v>
      </c>
      <c r="G12" s="122">
        <v>1</v>
      </c>
      <c r="H12" s="89">
        <v>125800</v>
      </c>
      <c r="I12" s="90">
        <v>837333</v>
      </c>
      <c r="J12" s="215">
        <v>48837</v>
      </c>
      <c r="K12" s="122">
        <v>1</v>
      </c>
      <c r="L12" s="89">
        <v>0</v>
      </c>
      <c r="M12" s="90">
        <v>48837</v>
      </c>
      <c r="N12" s="825">
        <v>1983334</v>
      </c>
      <c r="O12" s="826">
        <v>4</v>
      </c>
      <c r="P12" s="827">
        <v>125800</v>
      </c>
      <c r="Q12" s="826">
        <v>1</v>
      </c>
      <c r="R12" s="828">
        <v>2109134</v>
      </c>
      <c r="S12" s="826">
        <v>5</v>
      </c>
    </row>
    <row r="13" spans="1:19" ht="15" customHeight="1">
      <c r="A13" s="358" t="s">
        <v>171</v>
      </c>
      <c r="B13" s="89">
        <v>67148</v>
      </c>
      <c r="C13" s="122">
        <v>2</v>
      </c>
      <c r="D13" s="89">
        <v>0</v>
      </c>
      <c r="E13" s="90">
        <v>67148</v>
      </c>
      <c r="F13" s="215">
        <v>2662000</v>
      </c>
      <c r="G13" s="122">
        <v>2</v>
      </c>
      <c r="H13" s="89">
        <v>0</v>
      </c>
      <c r="I13" s="90">
        <v>2662000</v>
      </c>
      <c r="J13" s="215">
        <v>45065</v>
      </c>
      <c r="K13" s="122">
        <v>2</v>
      </c>
      <c r="L13" s="89">
        <v>0</v>
      </c>
      <c r="M13" s="90">
        <v>45065</v>
      </c>
      <c r="N13" s="825">
        <v>2774213</v>
      </c>
      <c r="O13" s="826">
        <v>6</v>
      </c>
      <c r="P13" s="827">
        <v>0</v>
      </c>
      <c r="Q13" s="826">
        <v>0</v>
      </c>
      <c r="R13" s="828">
        <v>2774213</v>
      </c>
      <c r="S13" s="826">
        <v>6</v>
      </c>
    </row>
    <row r="14" spans="1:19" ht="15" customHeight="1">
      <c r="A14" s="358" t="s">
        <v>172</v>
      </c>
      <c r="B14" s="89">
        <v>10070</v>
      </c>
      <c r="C14" s="122">
        <v>1</v>
      </c>
      <c r="D14" s="89">
        <v>0</v>
      </c>
      <c r="E14" s="90">
        <v>10070</v>
      </c>
      <c r="F14" s="215">
        <v>1842544</v>
      </c>
      <c r="G14" s="122">
        <v>1</v>
      </c>
      <c r="H14" s="89">
        <v>0</v>
      </c>
      <c r="I14" s="90">
        <v>1842544</v>
      </c>
      <c r="J14" s="215">
        <v>0</v>
      </c>
      <c r="K14" s="122">
        <v>0</v>
      </c>
      <c r="L14" s="89">
        <v>0</v>
      </c>
      <c r="M14" s="90">
        <v>0</v>
      </c>
      <c r="N14" s="825">
        <v>1852614</v>
      </c>
      <c r="O14" s="826">
        <v>2</v>
      </c>
      <c r="P14" s="827">
        <v>0</v>
      </c>
      <c r="Q14" s="826">
        <v>0</v>
      </c>
      <c r="R14" s="828">
        <v>1852614</v>
      </c>
      <c r="S14" s="826">
        <v>2</v>
      </c>
    </row>
    <row r="15" spans="1:19" ht="15" customHeight="1">
      <c r="A15" s="358" t="s">
        <v>173</v>
      </c>
      <c r="B15" s="89">
        <v>386616</v>
      </c>
      <c r="C15" s="122">
        <v>1</v>
      </c>
      <c r="D15" s="89">
        <v>0</v>
      </c>
      <c r="E15" s="90">
        <v>386616</v>
      </c>
      <c r="F15" s="215">
        <v>0</v>
      </c>
      <c r="G15" s="122">
        <v>0</v>
      </c>
      <c r="H15" s="89">
        <v>0</v>
      </c>
      <c r="I15" s="90">
        <v>0</v>
      </c>
      <c r="J15" s="215">
        <v>0</v>
      </c>
      <c r="K15" s="122">
        <v>0</v>
      </c>
      <c r="L15" s="89">
        <v>0</v>
      </c>
      <c r="M15" s="90">
        <v>0</v>
      </c>
      <c r="N15" s="825">
        <v>386616</v>
      </c>
      <c r="O15" s="826">
        <v>1</v>
      </c>
      <c r="P15" s="827">
        <v>0</v>
      </c>
      <c r="Q15" s="826">
        <v>0</v>
      </c>
      <c r="R15" s="828">
        <v>386616</v>
      </c>
      <c r="S15" s="826">
        <v>1</v>
      </c>
    </row>
    <row r="16" spans="1:19" ht="15" customHeight="1">
      <c r="A16" s="358" t="s">
        <v>174</v>
      </c>
      <c r="B16" s="89">
        <v>131081</v>
      </c>
      <c r="C16" s="122">
        <v>1</v>
      </c>
      <c r="D16" s="89">
        <v>0</v>
      </c>
      <c r="E16" s="90">
        <v>131081</v>
      </c>
      <c r="F16" s="215">
        <v>0</v>
      </c>
      <c r="G16" s="122">
        <v>0</v>
      </c>
      <c r="H16" s="89">
        <v>0</v>
      </c>
      <c r="I16" s="90">
        <v>0</v>
      </c>
      <c r="J16" s="215">
        <v>0</v>
      </c>
      <c r="K16" s="122">
        <v>0</v>
      </c>
      <c r="L16" s="89">
        <v>0</v>
      </c>
      <c r="M16" s="90">
        <v>0</v>
      </c>
      <c r="N16" s="825">
        <v>131081</v>
      </c>
      <c r="O16" s="826">
        <v>1</v>
      </c>
      <c r="P16" s="827">
        <v>0</v>
      </c>
      <c r="Q16" s="826">
        <v>0</v>
      </c>
      <c r="R16" s="828">
        <v>131081</v>
      </c>
      <c r="S16" s="826">
        <v>1</v>
      </c>
    </row>
    <row r="17" spans="1:19" ht="15" customHeight="1">
      <c r="A17" s="358" t="s">
        <v>175</v>
      </c>
      <c r="B17" s="89">
        <v>0</v>
      </c>
      <c r="C17" s="122">
        <v>0</v>
      </c>
      <c r="D17" s="89">
        <v>0</v>
      </c>
      <c r="E17" s="90">
        <v>0</v>
      </c>
      <c r="F17" s="215">
        <v>0</v>
      </c>
      <c r="G17" s="122">
        <v>0</v>
      </c>
      <c r="H17" s="89">
        <v>0</v>
      </c>
      <c r="I17" s="90">
        <v>0</v>
      </c>
      <c r="J17" s="215">
        <v>0</v>
      </c>
      <c r="K17" s="122">
        <v>0</v>
      </c>
      <c r="L17" s="89">
        <v>0</v>
      </c>
      <c r="M17" s="90">
        <v>0</v>
      </c>
      <c r="N17" s="829">
        <v>0</v>
      </c>
      <c r="O17" s="826">
        <v>0</v>
      </c>
      <c r="P17" s="827">
        <v>0</v>
      </c>
      <c r="Q17" s="826">
        <v>0</v>
      </c>
      <c r="R17" s="828">
        <v>0</v>
      </c>
      <c r="S17" s="826">
        <v>0</v>
      </c>
    </row>
    <row r="18" spans="1:19" ht="15" customHeight="1">
      <c r="A18" s="358" t="s">
        <v>176</v>
      </c>
      <c r="B18" s="89">
        <v>0</v>
      </c>
      <c r="C18" s="122">
        <v>0</v>
      </c>
      <c r="D18" s="89">
        <v>0</v>
      </c>
      <c r="E18" s="90">
        <v>0</v>
      </c>
      <c r="F18" s="215">
        <v>0</v>
      </c>
      <c r="G18" s="122">
        <v>0</v>
      </c>
      <c r="H18" s="89">
        <v>0</v>
      </c>
      <c r="I18" s="90">
        <v>0</v>
      </c>
      <c r="J18" s="215">
        <v>0</v>
      </c>
      <c r="K18" s="122">
        <v>0</v>
      </c>
      <c r="L18" s="89">
        <v>0</v>
      </c>
      <c r="M18" s="90">
        <v>0</v>
      </c>
      <c r="N18" s="829">
        <v>0</v>
      </c>
      <c r="O18" s="826">
        <v>0</v>
      </c>
      <c r="P18" s="827">
        <v>0</v>
      </c>
      <c r="Q18" s="826">
        <v>0</v>
      </c>
      <c r="R18" s="828">
        <v>0</v>
      </c>
      <c r="S18" s="826">
        <v>0</v>
      </c>
    </row>
    <row r="19" spans="1:19" ht="15" customHeight="1">
      <c r="A19" s="358" t="s">
        <v>177</v>
      </c>
      <c r="B19" s="89">
        <v>0</v>
      </c>
      <c r="C19" s="122">
        <v>0</v>
      </c>
      <c r="D19" s="89">
        <v>0</v>
      </c>
      <c r="E19" s="90">
        <v>0</v>
      </c>
      <c r="F19" s="215">
        <v>0</v>
      </c>
      <c r="G19" s="122">
        <v>0</v>
      </c>
      <c r="H19" s="89">
        <v>0</v>
      </c>
      <c r="I19" s="90">
        <v>0</v>
      </c>
      <c r="J19" s="215">
        <v>0</v>
      </c>
      <c r="K19" s="122">
        <v>0</v>
      </c>
      <c r="L19" s="89">
        <v>0</v>
      </c>
      <c r="M19" s="90">
        <v>0</v>
      </c>
      <c r="N19" s="829">
        <v>0</v>
      </c>
      <c r="O19" s="826">
        <v>0</v>
      </c>
      <c r="P19" s="827">
        <v>0</v>
      </c>
      <c r="Q19" s="826">
        <v>0</v>
      </c>
      <c r="R19" s="828">
        <v>0</v>
      </c>
      <c r="S19" s="826">
        <v>0</v>
      </c>
    </row>
    <row r="20" spans="1:19" ht="15" customHeight="1">
      <c r="A20" s="358" t="s">
        <v>178</v>
      </c>
      <c r="B20" s="89">
        <v>0</v>
      </c>
      <c r="C20" s="122">
        <v>0</v>
      </c>
      <c r="D20" s="89">
        <v>0</v>
      </c>
      <c r="E20" s="90">
        <v>0</v>
      </c>
      <c r="F20" s="215">
        <v>0</v>
      </c>
      <c r="G20" s="122">
        <v>0</v>
      </c>
      <c r="H20" s="89">
        <v>0</v>
      </c>
      <c r="I20" s="90">
        <v>0</v>
      </c>
      <c r="J20" s="215">
        <v>0</v>
      </c>
      <c r="K20" s="122">
        <v>0</v>
      </c>
      <c r="L20" s="89">
        <v>0</v>
      </c>
      <c r="M20" s="90">
        <v>0</v>
      </c>
      <c r="N20" s="829">
        <v>0</v>
      </c>
      <c r="O20" s="826">
        <v>0</v>
      </c>
      <c r="P20" s="827">
        <v>0</v>
      </c>
      <c r="Q20" s="826">
        <v>0</v>
      </c>
      <c r="R20" s="828">
        <v>0</v>
      </c>
      <c r="S20" s="826">
        <v>0</v>
      </c>
    </row>
    <row r="21" spans="1:19" ht="15" customHeight="1">
      <c r="A21" s="358" t="s">
        <v>179</v>
      </c>
      <c r="B21" s="89">
        <v>0</v>
      </c>
      <c r="C21" s="122">
        <v>0</v>
      </c>
      <c r="D21" s="89">
        <v>0</v>
      </c>
      <c r="E21" s="90">
        <v>0</v>
      </c>
      <c r="F21" s="215">
        <v>0</v>
      </c>
      <c r="G21" s="122">
        <v>0</v>
      </c>
      <c r="H21" s="89">
        <v>0</v>
      </c>
      <c r="I21" s="90">
        <v>0</v>
      </c>
      <c r="J21" s="215">
        <v>0</v>
      </c>
      <c r="K21" s="122">
        <v>0</v>
      </c>
      <c r="L21" s="89">
        <v>0</v>
      </c>
      <c r="M21" s="90">
        <v>0</v>
      </c>
      <c r="N21" s="825">
        <v>0</v>
      </c>
      <c r="O21" s="826">
        <v>0</v>
      </c>
      <c r="P21" s="827">
        <v>0</v>
      </c>
      <c r="Q21" s="826">
        <v>0</v>
      </c>
      <c r="R21" s="828">
        <v>0</v>
      </c>
      <c r="S21" s="826">
        <v>0</v>
      </c>
    </row>
    <row r="22" spans="1:19" s="762" customFormat="1" ht="9.75" customHeight="1" thickBot="1">
      <c r="A22" s="754"/>
      <c r="B22" s="830"/>
      <c r="C22" s="831"/>
      <c r="D22" s="830"/>
      <c r="E22" s="832"/>
      <c r="F22" s="833"/>
      <c r="G22" s="834"/>
      <c r="H22" s="830"/>
      <c r="I22" s="832"/>
      <c r="J22" s="833"/>
      <c r="K22" s="834"/>
      <c r="L22" s="830"/>
      <c r="M22" s="832"/>
      <c r="N22" s="835"/>
      <c r="O22" s="712"/>
      <c r="P22" s="836"/>
      <c r="Q22" s="837"/>
      <c r="R22" s="838"/>
      <c r="S22" s="837"/>
    </row>
    <row r="23" spans="1:19" ht="15" customHeight="1" thickBot="1">
      <c r="A23" s="839" t="s">
        <v>26</v>
      </c>
      <c r="B23" s="488">
        <f>SUM(B12:B22)</f>
        <v>1817879</v>
      </c>
      <c r="C23" s="593">
        <f>SUM(C12:C22)</f>
        <v>7</v>
      </c>
      <c r="D23" s="488">
        <f aca="true" t="shared" si="0" ref="D23:R23">SUM(D12:D21)</f>
        <v>0</v>
      </c>
      <c r="E23" s="840">
        <f t="shared" si="0"/>
        <v>1817879</v>
      </c>
      <c r="F23" s="490">
        <f t="shared" si="0"/>
        <v>5216077</v>
      </c>
      <c r="G23" s="593">
        <f t="shared" si="0"/>
        <v>4</v>
      </c>
      <c r="H23" s="488">
        <f t="shared" si="0"/>
        <v>125800</v>
      </c>
      <c r="I23" s="840">
        <f t="shared" si="0"/>
        <v>5341877</v>
      </c>
      <c r="J23" s="490">
        <f t="shared" si="0"/>
        <v>93902</v>
      </c>
      <c r="K23" s="593">
        <f t="shared" si="0"/>
        <v>3</v>
      </c>
      <c r="L23" s="488">
        <f t="shared" si="0"/>
        <v>0</v>
      </c>
      <c r="M23" s="840">
        <f t="shared" si="0"/>
        <v>93902</v>
      </c>
      <c r="N23" s="490">
        <f t="shared" si="0"/>
        <v>7127858</v>
      </c>
      <c r="O23" s="593">
        <f t="shared" si="0"/>
        <v>14</v>
      </c>
      <c r="P23" s="488">
        <f t="shared" si="0"/>
        <v>125800</v>
      </c>
      <c r="Q23" s="593">
        <f t="shared" si="0"/>
        <v>1</v>
      </c>
      <c r="R23" s="841">
        <f t="shared" si="0"/>
        <v>7253658</v>
      </c>
      <c r="S23" s="593">
        <f>SUM(S12:S22)</f>
        <v>15</v>
      </c>
    </row>
    <row r="24" spans="1:19" s="845" customFormat="1" ht="12" customHeight="1">
      <c r="A24" s="842"/>
      <c r="B24" s="843"/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4"/>
      <c r="S24" s="843"/>
    </row>
    <row r="25" spans="1:20" s="523" customFormat="1" ht="12" customHeight="1">
      <c r="A25" s="773" t="s">
        <v>169</v>
      </c>
      <c r="B25" s="208"/>
      <c r="T25" s="208"/>
    </row>
    <row r="26" spans="1:20" s="775" customFormat="1" ht="12" customHeight="1">
      <c r="A26" s="774" t="s">
        <v>170</v>
      </c>
      <c r="B26" s="721" t="s">
        <v>180</v>
      </c>
      <c r="K26" s="774" t="s">
        <v>175</v>
      </c>
      <c r="L26" s="721" t="s">
        <v>181</v>
      </c>
      <c r="T26" s="776"/>
    </row>
    <row r="27" spans="1:20" s="775" customFormat="1" ht="12" customHeight="1">
      <c r="A27" s="774" t="s">
        <v>171</v>
      </c>
      <c r="B27" s="721" t="s">
        <v>182</v>
      </c>
      <c r="K27" s="774" t="s">
        <v>176</v>
      </c>
      <c r="L27" s="721" t="s">
        <v>183</v>
      </c>
      <c r="T27" s="776"/>
    </row>
    <row r="28" spans="1:20" s="775" customFormat="1" ht="12" customHeight="1">
      <c r="A28" s="774" t="s">
        <v>172</v>
      </c>
      <c r="B28" s="721" t="s">
        <v>184</v>
      </c>
      <c r="I28" s="776"/>
      <c r="K28" s="774" t="s">
        <v>177</v>
      </c>
      <c r="L28" s="721" t="s">
        <v>185</v>
      </c>
      <c r="T28" s="776"/>
    </row>
    <row r="29" spans="1:20" s="775" customFormat="1" ht="12" customHeight="1">
      <c r="A29" s="774" t="s">
        <v>173</v>
      </c>
      <c r="B29" s="721" t="s">
        <v>186</v>
      </c>
      <c r="I29" s="776"/>
      <c r="K29" s="774" t="s">
        <v>178</v>
      </c>
      <c r="L29" s="721" t="s">
        <v>187</v>
      </c>
      <c r="T29" s="776"/>
    </row>
    <row r="30" spans="1:20" s="775" customFormat="1" ht="12" customHeight="1">
      <c r="A30" s="774" t="s">
        <v>174</v>
      </c>
      <c r="B30" s="721" t="s">
        <v>188</v>
      </c>
      <c r="I30" s="776"/>
      <c r="K30" s="774" t="s">
        <v>179</v>
      </c>
      <c r="L30" s="721" t="s">
        <v>189</v>
      </c>
      <c r="T30" s="776"/>
    </row>
    <row r="31" spans="1:20" s="775" customFormat="1" ht="12" customHeight="1">
      <c r="A31" s="721"/>
      <c r="B31" s="721"/>
      <c r="I31" s="776"/>
      <c r="K31" s="721"/>
      <c r="L31" s="721"/>
      <c r="T31" s="776"/>
    </row>
    <row r="32" spans="1:18" s="523" customFormat="1" ht="12" customHeight="1">
      <c r="A32" s="777" t="s">
        <v>28</v>
      </c>
      <c r="R32" s="207"/>
    </row>
    <row r="33" spans="1:18" s="523" customFormat="1" ht="12" customHeight="1">
      <c r="A33" s="776" t="s">
        <v>29</v>
      </c>
      <c r="R33" s="207"/>
    </row>
    <row r="34" spans="1:18" s="523" customFormat="1" ht="12" customHeight="1">
      <c r="A34" s="776" t="s">
        <v>30</v>
      </c>
      <c r="R34" s="207"/>
    </row>
    <row r="35" s="523" customFormat="1" ht="12" customHeight="1">
      <c r="R35" s="207"/>
    </row>
    <row r="36" s="523" customFormat="1" ht="12" customHeight="1">
      <c r="R36" s="207"/>
    </row>
    <row r="37" s="523" customFormat="1" ht="12" customHeight="1">
      <c r="R37" s="207"/>
    </row>
    <row r="38" s="523" customFormat="1" ht="12" customHeight="1">
      <c r="R38" s="207"/>
    </row>
  </sheetData>
  <mergeCells count="13">
    <mergeCell ref="C1:J1"/>
    <mergeCell ref="C2:E2"/>
    <mergeCell ref="B6:E6"/>
    <mergeCell ref="F6:I6"/>
    <mergeCell ref="C3:M3"/>
    <mergeCell ref="B7:C7"/>
    <mergeCell ref="F7:G7"/>
    <mergeCell ref="N6:S6"/>
    <mergeCell ref="J6:M6"/>
    <mergeCell ref="J7:K7"/>
    <mergeCell ref="N7:O7"/>
    <mergeCell ref="P7:Q7"/>
    <mergeCell ref="R7:S7"/>
  </mergeCells>
  <printOptions horizontalCentered="1"/>
  <pageMargins left="0.984251968503937" right="0.984251968503937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B4" sqref="B4:O4"/>
    </sheetView>
  </sheetViews>
  <sheetFormatPr defaultColWidth="9.00390625" defaultRowHeight="12.75"/>
  <cols>
    <col min="1" max="1" width="11.75390625" style="39" customWidth="1"/>
    <col min="2" max="2" width="7.125" style="726" customWidth="1"/>
    <col min="3" max="3" width="5.125" style="39" bestFit="1" customWidth="1"/>
    <col min="4" max="4" width="6.25390625" style="726" customWidth="1"/>
    <col min="5" max="5" width="5.125" style="39" bestFit="1" customWidth="1"/>
    <col min="6" max="6" width="7.125" style="726" customWidth="1"/>
    <col min="7" max="7" width="5.125" style="39" bestFit="1" customWidth="1"/>
    <col min="8" max="8" width="7.125" style="726" customWidth="1"/>
    <col min="9" max="9" width="5.125" style="39" bestFit="1" customWidth="1"/>
    <col min="10" max="10" width="6.25390625" style="39" customWidth="1"/>
    <col min="11" max="11" width="5.125" style="39" bestFit="1" customWidth="1"/>
    <col min="12" max="12" width="7.75390625" style="39" customWidth="1"/>
    <col min="13" max="13" width="4.25390625" style="727" customWidth="1"/>
    <col min="14" max="14" width="5.00390625" style="727" customWidth="1"/>
    <col min="15" max="15" width="5.75390625" style="39" customWidth="1"/>
    <col min="16" max="16" width="4.75390625" style="727" customWidth="1"/>
    <col min="17" max="17" width="5.25390625" style="728" customWidth="1"/>
  </cols>
  <sheetData>
    <row r="1" spans="1:17" ht="16.5">
      <c r="A1" s="297"/>
      <c r="B1" s="298"/>
      <c r="C1" s="297"/>
      <c r="D1" s="298"/>
      <c r="E1" s="297"/>
      <c r="F1" s="298"/>
      <c r="G1" s="297"/>
      <c r="H1" s="298"/>
      <c r="I1" s="297"/>
      <c r="J1" s="298"/>
      <c r="K1" s="297"/>
      <c r="L1" s="298"/>
      <c r="M1" s="642"/>
      <c r="N1" s="642"/>
      <c r="O1" s="873"/>
      <c r="P1" s="643" t="s">
        <v>210</v>
      </c>
      <c r="Q1" s="644"/>
    </row>
    <row r="2" spans="1:17" s="645" customFormat="1" ht="18" customHeight="1">
      <c r="A2" s="4"/>
      <c r="B2" s="976" t="s">
        <v>206</v>
      </c>
      <c r="C2" s="976"/>
      <c r="D2" s="976"/>
      <c r="E2" s="976"/>
      <c r="F2" s="976"/>
      <c r="G2" s="976"/>
      <c r="H2" s="976"/>
      <c r="I2" s="976"/>
      <c r="J2" s="976"/>
      <c r="K2" s="4"/>
      <c r="M2" s="646"/>
      <c r="N2" s="646"/>
      <c r="O2" s="4"/>
      <c r="Q2" s="647"/>
    </row>
    <row r="3" spans="1:17" s="645" customFormat="1" ht="18" customHeight="1">
      <c r="A3" s="4"/>
      <c r="B3" s="905" t="s">
        <v>161</v>
      </c>
      <c r="C3" s="905"/>
      <c r="D3" s="905"/>
      <c r="E3" s="4"/>
      <c r="F3" s="11"/>
      <c r="G3" s="4"/>
      <c r="H3" s="11"/>
      <c r="I3" s="4"/>
      <c r="K3" s="4"/>
      <c r="M3" s="646"/>
      <c r="N3" s="646"/>
      <c r="O3" s="4"/>
      <c r="P3" s="7"/>
      <c r="Q3" s="647"/>
    </row>
    <row r="4" spans="1:17" s="523" customFormat="1" ht="18" customHeight="1">
      <c r="A4" s="547"/>
      <c r="B4" s="952" t="s">
        <v>232</v>
      </c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547"/>
      <c r="Q4" s="649"/>
    </row>
    <row r="5" spans="1:17" s="523" customFormat="1" ht="15" customHeight="1">
      <c r="A5" s="547"/>
      <c r="C5" s="547"/>
      <c r="D5" s="301"/>
      <c r="E5" s="547"/>
      <c r="F5" s="301"/>
      <c r="G5" s="547"/>
      <c r="H5" s="301"/>
      <c r="I5" s="547"/>
      <c r="J5" s="457"/>
      <c r="K5" s="547"/>
      <c r="L5" s="457"/>
      <c r="M5" s="651"/>
      <c r="N5" s="651"/>
      <c r="O5" s="547"/>
      <c r="P5" s="547"/>
      <c r="Q5" s="649"/>
    </row>
    <row r="6" spans="1:17" s="652" customFormat="1" ht="16.5" customHeight="1">
      <c r="A6" s="7" t="s">
        <v>3</v>
      </c>
      <c r="B6" s="455"/>
      <c r="C6" s="6"/>
      <c r="D6" s="455"/>
      <c r="E6" s="6"/>
      <c r="F6" s="455"/>
      <c r="G6" s="6"/>
      <c r="I6" s="653"/>
      <c r="J6" s="11"/>
      <c r="K6" s="6"/>
      <c r="L6" s="212"/>
      <c r="M6" s="654"/>
      <c r="N6" s="654"/>
      <c r="O6" s="6"/>
      <c r="P6" s="23" t="s">
        <v>4</v>
      </c>
      <c r="Q6" s="655"/>
    </row>
    <row r="7" spans="1:17" s="652" customFormat="1" ht="16.5" customHeight="1">
      <c r="A7" s="656" t="s">
        <v>218</v>
      </c>
      <c r="B7" s="953" t="s">
        <v>62</v>
      </c>
      <c r="C7" s="954"/>
      <c r="D7" s="955" t="s">
        <v>63</v>
      </c>
      <c r="E7" s="954"/>
      <c r="F7" s="955" t="s">
        <v>151</v>
      </c>
      <c r="G7" s="954"/>
      <c r="H7" s="955" t="s">
        <v>152</v>
      </c>
      <c r="I7" s="956"/>
      <c r="J7" s="953" t="s">
        <v>153</v>
      </c>
      <c r="K7" s="956"/>
      <c r="L7" s="953" t="s">
        <v>208</v>
      </c>
      <c r="M7" s="957"/>
      <c r="N7" s="957"/>
      <c r="O7" s="957"/>
      <c r="P7" s="958"/>
      <c r="Q7" s="657"/>
    </row>
    <row r="8" spans="1:17" s="732" customFormat="1" ht="19.5" customHeight="1">
      <c r="A8" s="461" t="s">
        <v>227</v>
      </c>
      <c r="B8" s="43" t="s">
        <v>8</v>
      </c>
      <c r="C8" s="658" t="s">
        <v>155</v>
      </c>
      <c r="D8" s="43" t="s">
        <v>8</v>
      </c>
      <c r="E8" s="658" t="s">
        <v>155</v>
      </c>
      <c r="F8" s="43" t="s">
        <v>8</v>
      </c>
      <c r="G8" s="658" t="s">
        <v>155</v>
      </c>
      <c r="H8" s="43" t="s">
        <v>8</v>
      </c>
      <c r="I8" s="49" t="s">
        <v>155</v>
      </c>
      <c r="J8" s="43" t="s">
        <v>8</v>
      </c>
      <c r="K8" s="49" t="s">
        <v>155</v>
      </c>
      <c r="L8" s="43" t="s">
        <v>8</v>
      </c>
      <c r="M8" s="44" t="s">
        <v>9</v>
      </c>
      <c r="N8" s="45" t="s">
        <v>10</v>
      </c>
      <c r="O8" s="659" t="s">
        <v>11</v>
      </c>
      <c r="P8" s="28"/>
      <c r="Q8" s="660"/>
    </row>
    <row r="9" spans="1:17" ht="13.5" customHeight="1">
      <c r="A9" s="661" t="s">
        <v>16</v>
      </c>
      <c r="B9" s="662">
        <v>0</v>
      </c>
      <c r="C9" s="658" t="s">
        <v>18</v>
      </c>
      <c r="D9" s="662">
        <v>0</v>
      </c>
      <c r="E9" s="658" t="s">
        <v>18</v>
      </c>
      <c r="F9" s="662">
        <v>0</v>
      </c>
      <c r="G9" s="658" t="s">
        <v>18</v>
      </c>
      <c r="H9" s="662">
        <v>0</v>
      </c>
      <c r="I9" s="44" t="s">
        <v>18</v>
      </c>
      <c r="J9" s="846">
        <v>0</v>
      </c>
      <c r="K9" s="49" t="s">
        <v>18</v>
      </c>
      <c r="L9" s="42">
        <v>0</v>
      </c>
      <c r="M9" s="44" t="s">
        <v>18</v>
      </c>
      <c r="N9" s="45" t="s">
        <v>18</v>
      </c>
      <c r="O9" s="44" t="s">
        <v>18</v>
      </c>
      <c r="P9" s="663" t="s">
        <v>17</v>
      </c>
      <c r="Q9" s="664"/>
    </row>
    <row r="10" spans="1:17" s="374" customFormat="1" ht="9.75" customHeight="1" thickBot="1">
      <c r="A10" s="665" t="s">
        <v>19</v>
      </c>
      <c r="B10" s="367">
        <v>1</v>
      </c>
      <c r="C10" s="666">
        <v>2</v>
      </c>
      <c r="D10" s="367">
        <v>3</v>
      </c>
      <c r="E10" s="666">
        <v>4</v>
      </c>
      <c r="F10" s="367">
        <v>5</v>
      </c>
      <c r="G10" s="666">
        <v>6</v>
      </c>
      <c r="H10" s="367">
        <v>7</v>
      </c>
      <c r="I10" s="667">
        <v>8</v>
      </c>
      <c r="J10" s="847">
        <v>9</v>
      </c>
      <c r="K10" s="665">
        <v>10</v>
      </c>
      <c r="L10" s="367">
        <v>11</v>
      </c>
      <c r="M10" s="667">
        <v>12</v>
      </c>
      <c r="N10" s="668">
        <v>13</v>
      </c>
      <c r="O10" s="667">
        <v>14</v>
      </c>
      <c r="P10" s="669">
        <v>15</v>
      </c>
      <c r="Q10" s="373"/>
    </row>
    <row r="11" spans="1:17" s="114" customFormat="1" ht="9.75" customHeight="1">
      <c r="A11" s="848"/>
      <c r="B11" s="849"/>
      <c r="C11" s="672"/>
      <c r="D11" s="377"/>
      <c r="E11" s="672"/>
      <c r="F11" s="377"/>
      <c r="G11" s="672"/>
      <c r="H11" s="377"/>
      <c r="I11" s="376"/>
      <c r="J11" s="850"/>
      <c r="K11" s="673"/>
      <c r="L11" s="380"/>
      <c r="M11" s="376"/>
      <c r="N11" s="674"/>
      <c r="O11" s="376"/>
      <c r="P11" s="675"/>
      <c r="Q11" s="382"/>
    </row>
    <row r="12" spans="1:17" s="84" customFormat="1" ht="15" customHeight="1">
      <c r="A12" s="341" t="s">
        <v>75</v>
      </c>
      <c r="B12" s="91">
        <v>592181</v>
      </c>
      <c r="C12" s="851">
        <v>4</v>
      </c>
      <c r="D12" s="472">
        <v>0</v>
      </c>
      <c r="E12" s="851">
        <v>0</v>
      </c>
      <c r="F12" s="472">
        <v>3373533</v>
      </c>
      <c r="G12" s="851">
        <v>3</v>
      </c>
      <c r="H12" s="677">
        <v>3965714</v>
      </c>
      <c r="I12" s="96">
        <v>7</v>
      </c>
      <c r="J12" s="91">
        <v>125800</v>
      </c>
      <c r="K12" s="852">
        <v>1</v>
      </c>
      <c r="L12" s="679">
        <v>4091514</v>
      </c>
      <c r="M12" s="118">
        <v>7</v>
      </c>
      <c r="N12" s="120">
        <v>1</v>
      </c>
      <c r="O12" s="118">
        <v>8</v>
      </c>
      <c r="P12" s="829">
        <v>53.2</v>
      </c>
      <c r="Q12" s="681"/>
    </row>
    <row r="13" spans="1:17" s="84" customFormat="1" ht="15" customHeight="1">
      <c r="A13" s="341" t="s">
        <v>83</v>
      </c>
      <c r="B13" s="91">
        <v>10070</v>
      </c>
      <c r="C13" s="851">
        <v>1</v>
      </c>
      <c r="D13" s="472">
        <v>0</v>
      </c>
      <c r="E13" s="851">
        <v>0</v>
      </c>
      <c r="F13" s="472">
        <v>0</v>
      </c>
      <c r="G13" s="851">
        <v>0</v>
      </c>
      <c r="H13" s="677">
        <v>10070</v>
      </c>
      <c r="I13" s="96">
        <v>1</v>
      </c>
      <c r="J13" s="91">
        <v>0</v>
      </c>
      <c r="K13" s="852">
        <v>0</v>
      </c>
      <c r="L13" s="679">
        <v>10070</v>
      </c>
      <c r="M13" s="118">
        <v>1</v>
      </c>
      <c r="N13" s="120">
        <v>0</v>
      </c>
      <c r="O13" s="118">
        <v>1</v>
      </c>
      <c r="P13" s="829">
        <v>6.7</v>
      </c>
      <c r="Q13" s="681"/>
    </row>
    <row r="14" spans="1:17" s="84" customFormat="1" ht="15" customHeight="1">
      <c r="A14" s="341" t="s">
        <v>84</v>
      </c>
      <c r="B14" s="91">
        <v>0</v>
      </c>
      <c r="C14" s="851">
        <v>0</v>
      </c>
      <c r="D14" s="472">
        <v>48837</v>
      </c>
      <c r="E14" s="851">
        <v>1</v>
      </c>
      <c r="F14" s="472">
        <v>0</v>
      </c>
      <c r="G14" s="851">
        <v>0</v>
      </c>
      <c r="H14" s="677">
        <v>48837</v>
      </c>
      <c r="I14" s="96">
        <v>1</v>
      </c>
      <c r="J14" s="91">
        <v>0</v>
      </c>
      <c r="K14" s="852">
        <v>0</v>
      </c>
      <c r="L14" s="679">
        <v>48837</v>
      </c>
      <c r="M14" s="118">
        <v>1</v>
      </c>
      <c r="N14" s="120">
        <v>0</v>
      </c>
      <c r="O14" s="118">
        <v>1</v>
      </c>
      <c r="P14" s="829">
        <v>6.7</v>
      </c>
      <c r="Q14" s="681"/>
    </row>
    <row r="15" spans="1:17" s="84" customFormat="1" ht="15" customHeight="1">
      <c r="A15" s="341" t="s">
        <v>85</v>
      </c>
      <c r="B15" s="91">
        <v>0</v>
      </c>
      <c r="C15" s="851">
        <v>0</v>
      </c>
      <c r="D15" s="472">
        <v>0</v>
      </c>
      <c r="E15" s="851">
        <v>0</v>
      </c>
      <c r="F15" s="853">
        <v>1842544</v>
      </c>
      <c r="G15" s="851">
        <v>1</v>
      </c>
      <c r="H15" s="677">
        <v>1842544</v>
      </c>
      <c r="I15" s="96">
        <v>1</v>
      </c>
      <c r="J15" s="91">
        <v>0</v>
      </c>
      <c r="K15" s="852">
        <v>0</v>
      </c>
      <c r="L15" s="679">
        <v>1842544</v>
      </c>
      <c r="M15" s="118">
        <v>1</v>
      </c>
      <c r="N15" s="120">
        <v>0</v>
      </c>
      <c r="O15" s="118">
        <v>1</v>
      </c>
      <c r="P15" s="829">
        <v>6.7</v>
      </c>
      <c r="Q15" s="681"/>
    </row>
    <row r="16" spans="1:17" s="84" customFormat="1" ht="15" customHeight="1">
      <c r="A16" s="341" t="s">
        <v>86</v>
      </c>
      <c r="B16" s="91">
        <v>0</v>
      </c>
      <c r="C16" s="851">
        <v>0</v>
      </c>
      <c r="D16" s="472">
        <v>34041</v>
      </c>
      <c r="E16" s="851">
        <v>1</v>
      </c>
      <c r="F16" s="472">
        <v>0</v>
      </c>
      <c r="G16" s="851">
        <v>0</v>
      </c>
      <c r="H16" s="677">
        <v>34041</v>
      </c>
      <c r="I16" s="96">
        <v>1</v>
      </c>
      <c r="J16" s="91">
        <v>0</v>
      </c>
      <c r="K16" s="852">
        <v>0</v>
      </c>
      <c r="L16" s="679">
        <v>34041</v>
      </c>
      <c r="M16" s="118">
        <v>1</v>
      </c>
      <c r="N16" s="120">
        <v>0</v>
      </c>
      <c r="O16" s="118">
        <v>1</v>
      </c>
      <c r="P16" s="829">
        <v>6.7</v>
      </c>
      <c r="Q16" s="681"/>
    </row>
    <row r="17" spans="1:17" s="84" customFormat="1" ht="15" customHeight="1">
      <c r="A17" s="341" t="s">
        <v>90</v>
      </c>
      <c r="B17" s="91">
        <v>1188404</v>
      </c>
      <c r="C17" s="851">
        <v>1</v>
      </c>
      <c r="D17" s="472">
        <v>11024</v>
      </c>
      <c r="E17" s="851">
        <v>1</v>
      </c>
      <c r="F17" s="472">
        <v>0</v>
      </c>
      <c r="G17" s="851">
        <v>0</v>
      </c>
      <c r="H17" s="677">
        <v>1199428</v>
      </c>
      <c r="I17" s="96">
        <v>2</v>
      </c>
      <c r="J17" s="91">
        <v>0</v>
      </c>
      <c r="K17" s="852">
        <v>0</v>
      </c>
      <c r="L17" s="679">
        <v>1199428</v>
      </c>
      <c r="M17" s="118">
        <v>2</v>
      </c>
      <c r="N17" s="120">
        <v>0</v>
      </c>
      <c r="O17" s="118">
        <v>2</v>
      </c>
      <c r="P17" s="829">
        <v>13.3</v>
      </c>
      <c r="Q17" s="681"/>
    </row>
    <row r="18" spans="1:17" s="84" customFormat="1" ht="15" customHeight="1" thickBot="1">
      <c r="A18" s="396" t="s">
        <v>91</v>
      </c>
      <c r="B18" s="143">
        <v>27224</v>
      </c>
      <c r="C18" s="854">
        <v>1</v>
      </c>
      <c r="D18" s="482">
        <v>0</v>
      </c>
      <c r="E18" s="854">
        <v>0</v>
      </c>
      <c r="F18" s="482">
        <v>0</v>
      </c>
      <c r="G18" s="854">
        <v>0</v>
      </c>
      <c r="H18" s="689">
        <v>27224</v>
      </c>
      <c r="I18" s="148">
        <v>1</v>
      </c>
      <c r="J18" s="143">
        <v>0</v>
      </c>
      <c r="K18" s="855">
        <v>0</v>
      </c>
      <c r="L18" s="691">
        <v>27224</v>
      </c>
      <c r="M18" s="620">
        <v>1</v>
      </c>
      <c r="N18" s="621">
        <v>0</v>
      </c>
      <c r="O18" s="620">
        <v>1</v>
      </c>
      <c r="P18" s="856">
        <v>6.7</v>
      </c>
      <c r="Q18" s="681"/>
    </row>
    <row r="19" spans="1:17" s="84" customFormat="1" ht="15" customHeight="1" thickBot="1">
      <c r="A19" s="704" t="s">
        <v>93</v>
      </c>
      <c r="B19" s="857">
        <f aca="true" t="shared" si="0" ref="B19:P19">SUM(B12:B18)</f>
        <v>1817879</v>
      </c>
      <c r="C19" s="858">
        <f t="shared" si="0"/>
        <v>7</v>
      </c>
      <c r="D19" s="489">
        <f t="shared" si="0"/>
        <v>93902</v>
      </c>
      <c r="E19" s="858">
        <f t="shared" si="0"/>
        <v>3</v>
      </c>
      <c r="F19" s="489">
        <f t="shared" si="0"/>
        <v>5216077</v>
      </c>
      <c r="G19" s="858">
        <f t="shared" si="0"/>
        <v>4</v>
      </c>
      <c r="H19" s="489">
        <f t="shared" si="0"/>
        <v>7127858</v>
      </c>
      <c r="I19" s="859">
        <f t="shared" si="0"/>
        <v>14</v>
      </c>
      <c r="J19" s="857">
        <f t="shared" si="0"/>
        <v>125800</v>
      </c>
      <c r="K19" s="859">
        <f t="shared" si="0"/>
        <v>1</v>
      </c>
      <c r="L19" s="860">
        <f t="shared" si="0"/>
        <v>7253658</v>
      </c>
      <c r="M19" s="859">
        <f t="shared" si="0"/>
        <v>14</v>
      </c>
      <c r="N19" s="861">
        <f t="shared" si="0"/>
        <v>1</v>
      </c>
      <c r="O19" s="859">
        <f t="shared" si="0"/>
        <v>15</v>
      </c>
      <c r="P19" s="595">
        <f t="shared" si="0"/>
        <v>100.00000000000001</v>
      </c>
      <c r="Q19" s="700"/>
    </row>
    <row r="20" spans="1:17" s="84" customFormat="1" ht="15" customHeight="1" thickBot="1">
      <c r="A20" s="704" t="s">
        <v>94</v>
      </c>
      <c r="B20" s="695">
        <f aca="true" t="shared" si="1" ref="B20:G20">SUM(B19)</f>
        <v>1817879</v>
      </c>
      <c r="C20" s="862">
        <f t="shared" si="1"/>
        <v>7</v>
      </c>
      <c r="D20" s="697">
        <f t="shared" si="1"/>
        <v>93902</v>
      </c>
      <c r="E20" s="862">
        <f t="shared" si="1"/>
        <v>3</v>
      </c>
      <c r="F20" s="697">
        <f t="shared" si="1"/>
        <v>5216077</v>
      </c>
      <c r="G20" s="862">
        <f t="shared" si="1"/>
        <v>4</v>
      </c>
      <c r="H20" s="697">
        <v>7127858</v>
      </c>
      <c r="I20" s="405">
        <v>14</v>
      </c>
      <c r="J20" s="695">
        <f aca="true" t="shared" si="2" ref="J20:O20">SUM(J19)</f>
        <v>125800</v>
      </c>
      <c r="K20" s="405">
        <f t="shared" si="2"/>
        <v>1</v>
      </c>
      <c r="L20" s="695">
        <f t="shared" si="2"/>
        <v>7253658</v>
      </c>
      <c r="M20" s="405">
        <f t="shared" si="2"/>
        <v>14</v>
      </c>
      <c r="N20" s="613">
        <f t="shared" si="2"/>
        <v>1</v>
      </c>
      <c r="O20" s="405">
        <f t="shared" si="2"/>
        <v>15</v>
      </c>
      <c r="P20" s="584">
        <v>100</v>
      </c>
      <c r="Q20" s="700"/>
    </row>
    <row r="21" spans="1:17" s="84" customFormat="1" ht="15" customHeight="1" thickBot="1">
      <c r="A21" s="694" t="s">
        <v>98</v>
      </c>
      <c r="B21" s="857">
        <v>0</v>
      </c>
      <c r="C21" s="858">
        <v>0</v>
      </c>
      <c r="D21" s="489">
        <v>0</v>
      </c>
      <c r="E21" s="858">
        <v>0</v>
      </c>
      <c r="F21" s="489">
        <v>0</v>
      </c>
      <c r="G21" s="858">
        <v>0</v>
      </c>
      <c r="H21" s="489">
        <v>0</v>
      </c>
      <c r="I21" s="859">
        <v>0</v>
      </c>
      <c r="J21" s="857">
        <v>0</v>
      </c>
      <c r="K21" s="859">
        <v>0</v>
      </c>
      <c r="L21" s="857">
        <v>0</v>
      </c>
      <c r="M21" s="859">
        <v>0</v>
      </c>
      <c r="N21" s="861">
        <v>0</v>
      </c>
      <c r="O21" s="859">
        <v>0</v>
      </c>
      <c r="P21" s="595">
        <v>0</v>
      </c>
      <c r="Q21" s="700"/>
    </row>
    <row r="22" spans="1:17" s="114" customFormat="1" ht="9.75" customHeight="1" thickBot="1">
      <c r="A22" s="863"/>
      <c r="B22" s="708"/>
      <c r="C22" s="709"/>
      <c r="D22" s="508"/>
      <c r="E22" s="709"/>
      <c r="F22" s="508"/>
      <c r="G22" s="709"/>
      <c r="H22" s="508"/>
      <c r="I22" s="712"/>
      <c r="J22" s="708"/>
      <c r="K22" s="712"/>
      <c r="L22" s="708"/>
      <c r="M22" s="864"/>
      <c r="N22" s="865"/>
      <c r="O22" s="712"/>
      <c r="P22" s="866"/>
      <c r="Q22" s="700"/>
    </row>
    <row r="23" spans="1:17" s="84" customFormat="1" ht="15" customHeight="1" thickBot="1">
      <c r="A23" s="717" t="s">
        <v>11</v>
      </c>
      <c r="B23" s="160">
        <v>1817879</v>
      </c>
      <c r="C23" s="867">
        <v>7</v>
      </c>
      <c r="D23" s="162">
        <v>93902</v>
      </c>
      <c r="E23" s="867">
        <v>3</v>
      </c>
      <c r="F23" s="532">
        <v>5216077</v>
      </c>
      <c r="G23" s="867">
        <v>4</v>
      </c>
      <c r="H23" s="532">
        <v>7127858</v>
      </c>
      <c r="I23" s="639">
        <v>14</v>
      </c>
      <c r="J23" s="160">
        <v>125800</v>
      </c>
      <c r="K23" s="639">
        <v>1</v>
      </c>
      <c r="L23" s="160">
        <v>7253658</v>
      </c>
      <c r="M23" s="639">
        <v>14</v>
      </c>
      <c r="N23" s="640">
        <v>1</v>
      </c>
      <c r="O23" s="639">
        <v>15</v>
      </c>
      <c r="P23" s="157">
        <v>100</v>
      </c>
      <c r="Q23" s="700"/>
    </row>
    <row r="24" spans="1:17" s="114" customFormat="1" ht="15" customHeight="1">
      <c r="A24" s="868"/>
      <c r="B24" s="769"/>
      <c r="C24" s="772"/>
      <c r="D24" s="769"/>
      <c r="E24" s="772"/>
      <c r="F24" s="769"/>
      <c r="G24" s="772"/>
      <c r="H24" s="769"/>
      <c r="I24" s="772"/>
      <c r="J24" s="769"/>
      <c r="K24" s="772"/>
      <c r="L24" s="769"/>
      <c r="M24" s="772"/>
      <c r="N24" s="772"/>
      <c r="O24" s="772"/>
      <c r="P24" s="869"/>
      <c r="Q24" s="700"/>
    </row>
    <row r="25" spans="1:17" s="114" customFormat="1" ht="15" customHeight="1">
      <c r="A25" s="868"/>
      <c r="B25" s="769"/>
      <c r="C25" s="772"/>
      <c r="D25" s="769"/>
      <c r="E25" s="772"/>
      <c r="F25" s="769"/>
      <c r="G25" s="772"/>
      <c r="H25" s="769"/>
      <c r="I25" s="772"/>
      <c r="J25" s="769"/>
      <c r="K25" s="772"/>
      <c r="L25" s="769"/>
      <c r="M25" s="772"/>
      <c r="N25" s="772"/>
      <c r="O25" s="772"/>
      <c r="P25" s="869"/>
      <c r="Q25" s="700"/>
    </row>
    <row r="26" spans="1:17" s="845" customFormat="1" ht="15" customHeight="1">
      <c r="A26" s="842" t="s">
        <v>28</v>
      </c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</row>
    <row r="27" spans="1:14" s="206" customFormat="1" ht="13.5">
      <c r="A27" s="207" t="s">
        <v>29</v>
      </c>
      <c r="M27" s="205"/>
      <c r="N27" s="205"/>
    </row>
    <row r="28" spans="1:17" s="523" customFormat="1" ht="13.5" customHeight="1">
      <c r="A28" s="207" t="s">
        <v>159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723"/>
    </row>
    <row r="29" spans="1:17" s="523" customFormat="1" ht="13.5" customHeight="1">
      <c r="A29" s="207" t="s">
        <v>209</v>
      </c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723"/>
    </row>
    <row r="30" spans="1:17" s="523" customFormat="1" ht="13.5">
      <c r="A30" s="207" t="s">
        <v>216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724"/>
      <c r="N30" s="724"/>
      <c r="O30" s="457"/>
      <c r="P30" s="724"/>
      <c r="Q30" s="725"/>
    </row>
    <row r="31" spans="1:17" s="523" customFormat="1" ht="13.5">
      <c r="A31" s="207" t="s">
        <v>31</v>
      </c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724"/>
      <c r="N31" s="724"/>
      <c r="O31" s="457"/>
      <c r="P31" s="724"/>
      <c r="Q31" s="725"/>
    </row>
    <row r="32" spans="1:16" ht="12.75">
      <c r="A32" s="870"/>
      <c r="B32" s="871"/>
      <c r="C32" s="871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00"/>
    </row>
    <row r="38" ht="12.75">
      <c r="A38" s="600"/>
    </row>
    <row r="39" ht="12.75">
      <c r="A39" s="600"/>
    </row>
    <row r="40" ht="12.75">
      <c r="A40" s="600"/>
    </row>
    <row r="41" ht="12.75">
      <c r="A41" s="600"/>
    </row>
    <row r="42" ht="12.75">
      <c r="A42" s="600"/>
    </row>
    <row r="43" ht="12.75">
      <c r="A43" s="600"/>
    </row>
    <row r="44" ht="12.75">
      <c r="A44" s="600"/>
    </row>
    <row r="45" ht="12.75">
      <c r="A45" s="600"/>
    </row>
    <row r="46" ht="12.75">
      <c r="A46" s="600"/>
    </row>
    <row r="47" ht="12.75">
      <c r="A47" s="600"/>
    </row>
    <row r="48" ht="12.75">
      <c r="A48" s="600"/>
    </row>
    <row r="49" ht="12.75">
      <c r="A49" s="600"/>
    </row>
    <row r="50" ht="12.75">
      <c r="A50" s="600"/>
    </row>
    <row r="51" ht="12.75">
      <c r="A51" s="600"/>
    </row>
    <row r="52" ht="12.75">
      <c r="A52" s="600"/>
    </row>
    <row r="53" ht="12.75">
      <c r="A53" s="600"/>
    </row>
    <row r="54" ht="12.75">
      <c r="A54" s="600"/>
    </row>
    <row r="55" ht="12.75">
      <c r="A55" s="600"/>
    </row>
    <row r="56" ht="12.75">
      <c r="A56" s="600"/>
    </row>
    <row r="57" ht="12.75">
      <c r="A57" s="600"/>
    </row>
    <row r="58" ht="12.75">
      <c r="A58" s="600"/>
    </row>
    <row r="59" ht="12.75">
      <c r="A59" s="600"/>
    </row>
    <row r="60" ht="12.75">
      <c r="A60" s="600"/>
    </row>
    <row r="61" ht="12.75">
      <c r="A61" s="600"/>
    </row>
    <row r="62" ht="12.75">
      <c r="A62" s="600"/>
    </row>
    <row r="63" ht="12.75">
      <c r="A63" s="600"/>
    </row>
    <row r="64" ht="12.75">
      <c r="A64" s="600"/>
    </row>
    <row r="65" ht="12.75">
      <c r="A65" s="600"/>
    </row>
    <row r="66" ht="12.75">
      <c r="A66" s="600"/>
    </row>
  </sheetData>
  <mergeCells count="9">
    <mergeCell ref="B2:J2"/>
    <mergeCell ref="B3:D3"/>
    <mergeCell ref="B4:O4"/>
    <mergeCell ref="H7:I7"/>
    <mergeCell ref="J7:K7"/>
    <mergeCell ref="F7:G7"/>
    <mergeCell ref="D7:E7"/>
    <mergeCell ref="B7:C7"/>
    <mergeCell ref="L7:P7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E28" sqref="E28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2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2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2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888" t="s">
        <v>0</v>
      </c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35</v>
      </c>
    </row>
    <row r="2" spans="2:30" s="1" customFormat="1" ht="18" customHeight="1">
      <c r="B2" s="2"/>
      <c r="C2" s="905" t="s">
        <v>2</v>
      </c>
      <c r="D2" s="905"/>
      <c r="E2" s="905"/>
      <c r="F2" s="905"/>
      <c r="G2" s="905"/>
      <c r="H2" s="905"/>
      <c r="I2" s="905"/>
      <c r="J2" s="905"/>
      <c r="K2" s="905"/>
      <c r="L2" s="905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06" t="s">
        <v>221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12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12"/>
      <c r="F6" s="6"/>
      <c r="G6" s="6"/>
      <c r="H6" s="6"/>
      <c r="I6" s="6"/>
      <c r="J6" s="23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01" t="s">
        <v>211</v>
      </c>
      <c r="B7" s="902"/>
      <c r="C7" s="909" t="s">
        <v>212</v>
      </c>
      <c r="D7" s="885"/>
      <c r="E7" s="885"/>
      <c r="F7" s="885"/>
      <c r="G7" s="885"/>
      <c r="H7" s="885"/>
      <c r="I7" s="885"/>
      <c r="J7" s="885"/>
      <c r="K7" s="886"/>
      <c r="L7" s="887" t="s">
        <v>213</v>
      </c>
      <c r="M7" s="885"/>
      <c r="N7" s="885"/>
      <c r="O7" s="885"/>
      <c r="P7" s="885"/>
      <c r="Q7" s="885"/>
      <c r="R7" s="885"/>
      <c r="S7" s="885"/>
      <c r="T7" s="886"/>
      <c r="U7" s="893" t="s">
        <v>36</v>
      </c>
      <c r="V7" s="894"/>
      <c r="W7" s="894"/>
      <c r="X7" s="894"/>
      <c r="Y7" s="894"/>
      <c r="Z7" s="894"/>
      <c r="AA7" s="894"/>
      <c r="AB7" s="894"/>
      <c r="AC7" s="894"/>
      <c r="AD7" s="895"/>
    </row>
    <row r="8" spans="1:30" s="39" customFormat="1" ht="19.5" customHeight="1">
      <c r="A8" s="899" t="s">
        <v>37</v>
      </c>
      <c r="B8" s="900"/>
      <c r="C8" s="186" t="s">
        <v>8</v>
      </c>
      <c r="D8" s="30"/>
      <c r="E8" s="31" t="s">
        <v>9</v>
      </c>
      <c r="F8" s="32" t="s">
        <v>10</v>
      </c>
      <c r="G8" s="33" t="s">
        <v>11</v>
      </c>
      <c r="H8" s="34"/>
      <c r="I8" s="35" t="s">
        <v>12</v>
      </c>
      <c r="J8" s="36" t="s">
        <v>13</v>
      </c>
      <c r="K8" s="37" t="s">
        <v>14</v>
      </c>
      <c r="L8" s="29" t="s">
        <v>8</v>
      </c>
      <c r="M8" s="30"/>
      <c r="N8" s="31" t="s">
        <v>9</v>
      </c>
      <c r="O8" s="32" t="s">
        <v>10</v>
      </c>
      <c r="P8" s="33" t="s">
        <v>11</v>
      </c>
      <c r="Q8" s="34"/>
      <c r="R8" s="35" t="s">
        <v>12</v>
      </c>
      <c r="S8" s="36" t="s">
        <v>13</v>
      </c>
      <c r="T8" s="37" t="s">
        <v>14</v>
      </c>
      <c r="U8" s="29" t="s">
        <v>8</v>
      </c>
      <c r="V8" s="30"/>
      <c r="W8" s="31" t="s">
        <v>9</v>
      </c>
      <c r="X8" s="32" t="s">
        <v>10</v>
      </c>
      <c r="Y8" s="34" t="s">
        <v>15</v>
      </c>
      <c r="Z8" s="33" t="s">
        <v>11</v>
      </c>
      <c r="AA8" s="34"/>
      <c r="AB8" s="35" t="s">
        <v>12</v>
      </c>
      <c r="AC8" s="36" t="s">
        <v>13</v>
      </c>
      <c r="AD8" s="38" t="s">
        <v>14</v>
      </c>
    </row>
    <row r="9" spans="1:30" s="39" customFormat="1" ht="13.5" customHeight="1">
      <c r="A9" s="881" t="s">
        <v>16</v>
      </c>
      <c r="B9" s="882"/>
      <c r="C9" s="213">
        <v>0</v>
      </c>
      <c r="D9" s="43" t="s">
        <v>17</v>
      </c>
      <c r="E9" s="44" t="s">
        <v>18</v>
      </c>
      <c r="F9" s="45" t="s">
        <v>18</v>
      </c>
      <c r="G9" s="44" t="s">
        <v>18</v>
      </c>
      <c r="H9" s="46" t="s">
        <v>17</v>
      </c>
      <c r="I9" s="47" t="s">
        <v>18</v>
      </c>
      <c r="J9" s="48" t="s">
        <v>18</v>
      </c>
      <c r="K9" s="49" t="s">
        <v>18</v>
      </c>
      <c r="L9" s="42">
        <v>0</v>
      </c>
      <c r="M9" s="43" t="s">
        <v>17</v>
      </c>
      <c r="N9" s="44" t="s">
        <v>18</v>
      </c>
      <c r="O9" s="45" t="s">
        <v>18</v>
      </c>
      <c r="P9" s="44" t="s">
        <v>18</v>
      </c>
      <c r="Q9" s="46" t="s">
        <v>17</v>
      </c>
      <c r="R9" s="47" t="s">
        <v>18</v>
      </c>
      <c r="S9" s="48" t="s">
        <v>18</v>
      </c>
      <c r="T9" s="49" t="s">
        <v>18</v>
      </c>
      <c r="U9" s="42">
        <v>0</v>
      </c>
      <c r="V9" s="43" t="s">
        <v>17</v>
      </c>
      <c r="W9" s="44" t="s">
        <v>18</v>
      </c>
      <c r="X9" s="45" t="s">
        <v>18</v>
      </c>
      <c r="Y9" s="43" t="s">
        <v>18</v>
      </c>
      <c r="Z9" s="44" t="s">
        <v>18</v>
      </c>
      <c r="AA9" s="46" t="s">
        <v>17</v>
      </c>
      <c r="AB9" s="47" t="s">
        <v>18</v>
      </c>
      <c r="AC9" s="48" t="s">
        <v>18</v>
      </c>
      <c r="AD9" s="48" t="s">
        <v>18</v>
      </c>
    </row>
    <row r="10" spans="1:30" s="62" customFormat="1" ht="9.75" customHeight="1" thickBot="1">
      <c r="A10" s="50"/>
      <c r="B10" s="51" t="s">
        <v>19</v>
      </c>
      <c r="C10" s="52">
        <v>1</v>
      </c>
      <c r="D10" s="51">
        <v>2</v>
      </c>
      <c r="E10" s="52">
        <v>3</v>
      </c>
      <c r="F10" s="53">
        <v>4</v>
      </c>
      <c r="G10" s="54">
        <v>5</v>
      </c>
      <c r="H10" s="55">
        <v>6</v>
      </c>
      <c r="I10" s="56">
        <v>7</v>
      </c>
      <c r="J10" s="57">
        <v>8</v>
      </c>
      <c r="K10" s="58">
        <v>9</v>
      </c>
      <c r="L10" s="59">
        <v>10</v>
      </c>
      <c r="M10" s="51">
        <v>11</v>
      </c>
      <c r="N10" s="52">
        <v>12</v>
      </c>
      <c r="O10" s="53">
        <v>13</v>
      </c>
      <c r="P10" s="54">
        <v>14</v>
      </c>
      <c r="Q10" s="55">
        <v>15</v>
      </c>
      <c r="R10" s="56">
        <v>16</v>
      </c>
      <c r="S10" s="57">
        <v>17</v>
      </c>
      <c r="T10" s="58">
        <v>18</v>
      </c>
      <c r="U10" s="60">
        <v>19</v>
      </c>
      <c r="V10" s="51">
        <v>20</v>
      </c>
      <c r="W10" s="52">
        <v>21</v>
      </c>
      <c r="X10" s="53">
        <v>22</v>
      </c>
      <c r="Y10" s="51">
        <v>23</v>
      </c>
      <c r="Z10" s="54">
        <v>24</v>
      </c>
      <c r="AA10" s="55">
        <v>25</v>
      </c>
      <c r="AB10" s="56">
        <v>26</v>
      </c>
      <c r="AC10" s="57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8"/>
      <c r="H11" s="66"/>
      <c r="I11" s="69"/>
      <c r="J11" s="69"/>
      <c r="K11" s="70"/>
      <c r="L11" s="71"/>
      <c r="M11" s="66"/>
      <c r="N11" s="65"/>
      <c r="O11" s="67"/>
      <c r="P11" s="68"/>
      <c r="Q11" s="66"/>
      <c r="R11" s="69"/>
      <c r="S11" s="69"/>
      <c r="T11" s="70"/>
      <c r="U11" s="71"/>
      <c r="V11" s="66"/>
      <c r="W11" s="65"/>
      <c r="X11" s="67"/>
      <c r="Y11" s="72"/>
      <c r="Z11" s="68"/>
      <c r="AA11" s="66"/>
      <c r="AB11" s="69"/>
      <c r="AC11" s="69"/>
      <c r="AD11" s="73"/>
    </row>
    <row r="12" spans="1:30" s="84" customFormat="1" ht="15" customHeight="1">
      <c r="A12" s="74" t="s">
        <v>20</v>
      </c>
      <c r="B12" s="75"/>
      <c r="C12" s="76"/>
      <c r="D12" s="77"/>
      <c r="E12" s="76"/>
      <c r="F12" s="78"/>
      <c r="G12" s="76"/>
      <c r="H12" s="79"/>
      <c r="I12" s="80"/>
      <c r="J12" s="80"/>
      <c r="K12" s="81"/>
      <c r="L12" s="82"/>
      <c r="M12" s="79"/>
      <c r="N12" s="76"/>
      <c r="O12" s="78"/>
      <c r="P12" s="76"/>
      <c r="Q12" s="79"/>
      <c r="R12" s="80"/>
      <c r="S12" s="80"/>
      <c r="T12" s="81"/>
      <c r="U12" s="82"/>
      <c r="V12" s="79"/>
      <c r="W12" s="76"/>
      <c r="X12" s="78"/>
      <c r="Y12" s="83"/>
      <c r="Z12" s="76"/>
      <c r="AA12" s="79"/>
      <c r="AB12" s="80"/>
      <c r="AC12" s="80"/>
      <c r="AD12" s="80"/>
    </row>
    <row r="13" spans="1:30" s="84" customFormat="1" ht="15" customHeight="1">
      <c r="A13" s="85" t="s">
        <v>21</v>
      </c>
      <c r="B13" s="214"/>
      <c r="C13" s="86">
        <v>13628954</v>
      </c>
      <c r="D13" s="87">
        <v>66.7</v>
      </c>
      <c r="E13" s="86">
        <v>128</v>
      </c>
      <c r="F13" s="88">
        <v>48</v>
      </c>
      <c r="G13" s="86">
        <v>176</v>
      </c>
      <c r="H13" s="87">
        <v>70.4</v>
      </c>
      <c r="I13" s="89">
        <v>48</v>
      </c>
      <c r="J13" s="89">
        <v>40</v>
      </c>
      <c r="K13" s="90">
        <v>8</v>
      </c>
      <c r="L13" s="91">
        <v>1796730</v>
      </c>
      <c r="M13" s="92">
        <v>57.8</v>
      </c>
      <c r="N13" s="93">
        <v>620</v>
      </c>
      <c r="O13" s="117">
        <v>48</v>
      </c>
      <c r="P13" s="93">
        <v>668</v>
      </c>
      <c r="Q13" s="92">
        <v>56.7</v>
      </c>
      <c r="R13" s="95">
        <v>0</v>
      </c>
      <c r="S13" s="95">
        <v>34</v>
      </c>
      <c r="T13" s="96">
        <v>32</v>
      </c>
      <c r="U13" s="91">
        <v>15425684</v>
      </c>
      <c r="V13" s="87">
        <v>65.5</v>
      </c>
      <c r="W13" s="86">
        <v>748</v>
      </c>
      <c r="X13" s="88">
        <v>96</v>
      </c>
      <c r="Y13" s="215">
        <v>0</v>
      </c>
      <c r="Z13" s="86">
        <v>844</v>
      </c>
      <c r="AA13" s="87">
        <v>59</v>
      </c>
      <c r="AB13" s="89">
        <v>48</v>
      </c>
      <c r="AC13" s="89">
        <v>74</v>
      </c>
      <c r="AD13" s="89">
        <v>40</v>
      </c>
    </row>
    <row r="14" spans="1:30" s="84" customFormat="1" ht="15" customHeight="1">
      <c r="A14" s="85" t="s">
        <v>22</v>
      </c>
      <c r="B14" s="216"/>
      <c r="C14" s="86">
        <v>736580</v>
      </c>
      <c r="D14" s="87">
        <v>3.6</v>
      </c>
      <c r="E14" s="86">
        <v>25</v>
      </c>
      <c r="F14" s="88">
        <v>2</v>
      </c>
      <c r="G14" s="86">
        <v>27</v>
      </c>
      <c r="H14" s="87">
        <v>10.8</v>
      </c>
      <c r="I14" s="89">
        <v>48</v>
      </c>
      <c r="J14" s="89">
        <v>5</v>
      </c>
      <c r="K14" s="90">
        <v>0</v>
      </c>
      <c r="L14" s="91">
        <v>896095</v>
      </c>
      <c r="M14" s="92">
        <v>28.9</v>
      </c>
      <c r="N14" s="93">
        <v>368</v>
      </c>
      <c r="O14" s="117">
        <v>19</v>
      </c>
      <c r="P14" s="93">
        <v>387</v>
      </c>
      <c r="Q14" s="92">
        <v>32.8</v>
      </c>
      <c r="R14" s="95">
        <v>0</v>
      </c>
      <c r="S14" s="95">
        <v>27</v>
      </c>
      <c r="T14" s="96">
        <v>6</v>
      </c>
      <c r="U14" s="91">
        <v>1632675</v>
      </c>
      <c r="V14" s="87">
        <v>6.9</v>
      </c>
      <c r="W14" s="86">
        <v>393</v>
      </c>
      <c r="X14" s="88">
        <v>21</v>
      </c>
      <c r="Y14" s="215">
        <v>0</v>
      </c>
      <c r="Z14" s="86">
        <v>414</v>
      </c>
      <c r="AA14" s="87">
        <v>29</v>
      </c>
      <c r="AB14" s="89">
        <v>48</v>
      </c>
      <c r="AC14" s="89">
        <v>32</v>
      </c>
      <c r="AD14" s="89">
        <v>6</v>
      </c>
    </row>
    <row r="15" spans="1:30" s="114" customFormat="1" ht="15" customHeight="1">
      <c r="A15" s="99"/>
      <c r="B15" s="100" t="s">
        <v>23</v>
      </c>
      <c r="C15" s="101">
        <v>14365534</v>
      </c>
      <c r="D15" s="102">
        <v>70.3</v>
      </c>
      <c r="E15" s="101">
        <v>153</v>
      </c>
      <c r="F15" s="103">
        <v>50</v>
      </c>
      <c r="G15" s="101">
        <v>203</v>
      </c>
      <c r="H15" s="102">
        <v>81.2</v>
      </c>
      <c r="I15" s="104">
        <v>96</v>
      </c>
      <c r="J15" s="104">
        <v>45</v>
      </c>
      <c r="K15" s="105">
        <v>8</v>
      </c>
      <c r="L15" s="106">
        <v>2692825</v>
      </c>
      <c r="M15" s="107">
        <v>86.7</v>
      </c>
      <c r="N15" s="108">
        <v>988</v>
      </c>
      <c r="O15" s="109">
        <v>67</v>
      </c>
      <c r="P15" s="108">
        <v>1055</v>
      </c>
      <c r="Q15" s="107">
        <v>89.5</v>
      </c>
      <c r="R15" s="110">
        <v>0</v>
      </c>
      <c r="S15" s="110">
        <v>61</v>
      </c>
      <c r="T15" s="111">
        <v>38</v>
      </c>
      <c r="U15" s="106">
        <v>17058359</v>
      </c>
      <c r="V15" s="102">
        <v>72.4</v>
      </c>
      <c r="W15" s="101">
        <v>1141</v>
      </c>
      <c r="X15" s="103">
        <v>117</v>
      </c>
      <c r="Y15" s="134">
        <v>0</v>
      </c>
      <c r="Z15" s="101">
        <v>1258</v>
      </c>
      <c r="AA15" s="102">
        <v>88</v>
      </c>
      <c r="AB15" s="104">
        <v>96</v>
      </c>
      <c r="AC15" s="104">
        <v>106</v>
      </c>
      <c r="AD15" s="104">
        <v>46</v>
      </c>
    </row>
    <row r="16" spans="1:30" s="84" customFormat="1" ht="9.75" customHeight="1">
      <c r="A16" s="115"/>
      <c r="B16" s="116"/>
      <c r="C16" s="86"/>
      <c r="D16" s="87"/>
      <c r="E16" s="86"/>
      <c r="F16" s="88"/>
      <c r="G16" s="86"/>
      <c r="H16" s="87"/>
      <c r="I16" s="89"/>
      <c r="J16" s="89"/>
      <c r="K16" s="90"/>
      <c r="L16" s="91"/>
      <c r="M16" s="92"/>
      <c r="N16" s="93"/>
      <c r="O16" s="117"/>
      <c r="P16" s="93"/>
      <c r="Q16" s="92"/>
      <c r="R16" s="95"/>
      <c r="S16" s="95"/>
      <c r="T16" s="96"/>
      <c r="U16" s="91"/>
      <c r="V16" s="87"/>
      <c r="W16" s="86"/>
      <c r="X16" s="88"/>
      <c r="Y16" s="215"/>
      <c r="Z16" s="86"/>
      <c r="AA16" s="87"/>
      <c r="AB16" s="89"/>
      <c r="AC16" s="89"/>
      <c r="AD16" s="89"/>
    </row>
    <row r="17" spans="1:30" s="84" customFormat="1" ht="15" customHeight="1">
      <c r="A17" s="74" t="s">
        <v>24</v>
      </c>
      <c r="B17" s="75"/>
      <c r="C17" s="123"/>
      <c r="D17" s="124"/>
      <c r="E17" s="123"/>
      <c r="F17" s="125"/>
      <c r="G17" s="123"/>
      <c r="H17" s="124"/>
      <c r="I17" s="126"/>
      <c r="J17" s="126"/>
      <c r="K17" s="127"/>
      <c r="L17" s="128"/>
      <c r="M17" s="79"/>
      <c r="N17" s="76"/>
      <c r="O17" s="78"/>
      <c r="P17" s="76"/>
      <c r="Q17" s="79"/>
      <c r="R17" s="80"/>
      <c r="S17" s="80"/>
      <c r="T17" s="81"/>
      <c r="U17" s="128"/>
      <c r="V17" s="124"/>
      <c r="W17" s="123"/>
      <c r="X17" s="125"/>
      <c r="Y17" s="217"/>
      <c r="Z17" s="123"/>
      <c r="AA17" s="124"/>
      <c r="AB17" s="126"/>
      <c r="AC17" s="126"/>
      <c r="AD17" s="126"/>
    </row>
    <row r="18" spans="1:30" s="84" customFormat="1" ht="9.75" customHeight="1">
      <c r="A18" s="115"/>
      <c r="B18" s="116"/>
      <c r="C18" s="86"/>
      <c r="D18" s="87"/>
      <c r="E18" s="86"/>
      <c r="F18" s="88"/>
      <c r="G18" s="86"/>
      <c r="H18" s="87"/>
      <c r="I18" s="89"/>
      <c r="J18" s="89"/>
      <c r="K18" s="90"/>
      <c r="L18" s="91"/>
      <c r="M18" s="92"/>
      <c r="N18" s="93"/>
      <c r="O18" s="117"/>
      <c r="P18" s="93"/>
      <c r="Q18" s="92"/>
      <c r="R18" s="95"/>
      <c r="S18" s="95"/>
      <c r="T18" s="96"/>
      <c r="U18" s="91"/>
      <c r="V18" s="87"/>
      <c r="W18" s="86"/>
      <c r="X18" s="88"/>
      <c r="Y18" s="215"/>
      <c r="Z18" s="86"/>
      <c r="AA18" s="87"/>
      <c r="AB18" s="89"/>
      <c r="AC18" s="89"/>
      <c r="AD18" s="89"/>
    </row>
    <row r="19" spans="1:30" s="135" customFormat="1" ht="15" customHeight="1">
      <c r="A19" s="218"/>
      <c r="B19" s="100" t="s">
        <v>44</v>
      </c>
      <c r="C19" s="101">
        <v>5999933</v>
      </c>
      <c r="D19" s="102">
        <v>29.3</v>
      </c>
      <c r="E19" s="101">
        <v>27</v>
      </c>
      <c r="F19" s="103">
        <v>14</v>
      </c>
      <c r="G19" s="101">
        <v>41</v>
      </c>
      <c r="H19" s="102">
        <v>16.4</v>
      </c>
      <c r="I19" s="104">
        <v>5</v>
      </c>
      <c r="J19" s="104">
        <v>9</v>
      </c>
      <c r="K19" s="105">
        <v>7</v>
      </c>
      <c r="L19" s="106">
        <v>108077</v>
      </c>
      <c r="M19" s="107">
        <v>3.5</v>
      </c>
      <c r="N19" s="108">
        <v>23</v>
      </c>
      <c r="O19" s="109">
        <v>10</v>
      </c>
      <c r="P19" s="108">
        <v>33</v>
      </c>
      <c r="Q19" s="107">
        <v>2.8</v>
      </c>
      <c r="R19" s="110">
        <v>0</v>
      </c>
      <c r="S19" s="110">
        <v>2</v>
      </c>
      <c r="T19" s="111">
        <v>0</v>
      </c>
      <c r="U19" s="106">
        <v>6108010</v>
      </c>
      <c r="V19" s="102">
        <v>26</v>
      </c>
      <c r="W19" s="101">
        <v>50</v>
      </c>
      <c r="X19" s="103">
        <v>24</v>
      </c>
      <c r="Y19" s="134">
        <v>0</v>
      </c>
      <c r="Z19" s="101">
        <v>74</v>
      </c>
      <c r="AA19" s="102">
        <v>5.2</v>
      </c>
      <c r="AB19" s="104">
        <v>5</v>
      </c>
      <c r="AC19" s="104">
        <v>11</v>
      </c>
      <c r="AD19" s="104">
        <v>7</v>
      </c>
    </row>
    <row r="20" spans="1:30" s="84" customFormat="1" ht="9.75" customHeight="1" thickBot="1">
      <c r="A20" s="136"/>
      <c r="B20" s="137"/>
      <c r="C20" s="138"/>
      <c r="D20" s="139"/>
      <c r="E20" s="138"/>
      <c r="F20" s="140"/>
      <c r="G20" s="138"/>
      <c r="H20" s="139"/>
      <c r="I20" s="141"/>
      <c r="J20" s="141"/>
      <c r="K20" s="142"/>
      <c r="L20" s="143"/>
      <c r="M20" s="144"/>
      <c r="N20" s="145"/>
      <c r="O20" s="146"/>
      <c r="P20" s="145"/>
      <c r="Q20" s="144"/>
      <c r="R20" s="147"/>
      <c r="S20" s="147"/>
      <c r="T20" s="148"/>
      <c r="U20" s="143"/>
      <c r="V20" s="139"/>
      <c r="W20" s="138"/>
      <c r="X20" s="140"/>
      <c r="Y20" s="149"/>
      <c r="Z20" s="138"/>
      <c r="AA20" s="139"/>
      <c r="AB20" s="141"/>
      <c r="AC20" s="141"/>
      <c r="AD20" s="141"/>
    </row>
    <row r="21" spans="1:30" s="84" customFormat="1" ht="15" customHeight="1" thickBot="1">
      <c r="A21" s="150"/>
      <c r="B21" s="151" t="s">
        <v>26</v>
      </c>
      <c r="C21" s="156">
        <v>20365467</v>
      </c>
      <c r="D21" s="157">
        <v>99.6</v>
      </c>
      <c r="E21" s="156">
        <v>180</v>
      </c>
      <c r="F21" s="219">
        <v>64</v>
      </c>
      <c r="G21" s="156">
        <v>244</v>
      </c>
      <c r="H21" s="157">
        <v>97.6</v>
      </c>
      <c r="I21" s="158">
        <v>101</v>
      </c>
      <c r="J21" s="158">
        <v>54</v>
      </c>
      <c r="K21" s="159">
        <v>15</v>
      </c>
      <c r="L21" s="160">
        <v>2800902</v>
      </c>
      <c r="M21" s="161">
        <v>90.2</v>
      </c>
      <c r="N21" s="152">
        <v>1011</v>
      </c>
      <c r="O21" s="162">
        <v>77</v>
      </c>
      <c r="P21" s="152">
        <v>1088</v>
      </c>
      <c r="Q21" s="161">
        <v>92.3</v>
      </c>
      <c r="R21" s="164">
        <v>0</v>
      </c>
      <c r="S21" s="164">
        <v>63</v>
      </c>
      <c r="T21" s="165">
        <v>38</v>
      </c>
      <c r="U21" s="160">
        <v>23166369</v>
      </c>
      <c r="V21" s="157">
        <v>98.4</v>
      </c>
      <c r="W21" s="156">
        <v>1191</v>
      </c>
      <c r="X21" s="219">
        <v>141</v>
      </c>
      <c r="Y21" s="167">
        <v>0</v>
      </c>
      <c r="Z21" s="156">
        <v>1332</v>
      </c>
      <c r="AA21" s="157">
        <v>93.2</v>
      </c>
      <c r="AB21" s="158">
        <v>101</v>
      </c>
      <c r="AC21" s="158">
        <v>117</v>
      </c>
      <c r="AD21" s="158">
        <v>53</v>
      </c>
    </row>
    <row r="22" spans="1:30" s="84" customFormat="1" ht="15" customHeight="1">
      <c r="A22" s="168"/>
      <c r="B22" s="169"/>
      <c r="C22" s="170"/>
      <c r="D22" s="171"/>
      <c r="E22" s="170"/>
      <c r="F22" s="172"/>
      <c r="G22" s="170"/>
      <c r="H22" s="171"/>
      <c r="I22" s="173"/>
      <c r="J22" s="173"/>
      <c r="K22" s="174"/>
      <c r="L22" s="175"/>
      <c r="M22" s="176"/>
      <c r="N22" s="177"/>
      <c r="O22" s="178"/>
      <c r="P22" s="177"/>
      <c r="Q22" s="176"/>
      <c r="R22" s="179"/>
      <c r="S22" s="179"/>
      <c r="T22" s="180"/>
      <c r="U22" s="175"/>
      <c r="V22" s="171"/>
      <c r="W22" s="170"/>
      <c r="X22" s="172"/>
      <c r="Y22" s="220"/>
      <c r="Z22" s="170"/>
      <c r="AA22" s="171"/>
      <c r="AB22" s="173"/>
      <c r="AC22" s="173"/>
      <c r="AD22" s="173"/>
    </row>
    <row r="23" spans="1:30" s="84" customFormat="1" ht="15" customHeight="1">
      <c r="A23" s="74" t="s">
        <v>27</v>
      </c>
      <c r="B23" s="75"/>
      <c r="C23" s="123"/>
      <c r="D23" s="124"/>
      <c r="E23" s="123"/>
      <c r="F23" s="125"/>
      <c r="G23" s="123"/>
      <c r="H23" s="124"/>
      <c r="I23" s="126"/>
      <c r="J23" s="126"/>
      <c r="K23" s="127"/>
      <c r="L23" s="128"/>
      <c r="M23" s="79"/>
      <c r="N23" s="76"/>
      <c r="O23" s="78"/>
      <c r="P23" s="76"/>
      <c r="Q23" s="79"/>
      <c r="R23" s="80"/>
      <c r="S23" s="80"/>
      <c r="T23" s="81"/>
      <c r="U23" s="128"/>
      <c r="V23" s="124"/>
      <c r="W23" s="123"/>
      <c r="X23" s="125"/>
      <c r="Y23" s="217"/>
      <c r="Z23" s="123"/>
      <c r="AA23" s="124"/>
      <c r="AB23" s="126"/>
      <c r="AC23" s="126"/>
      <c r="AD23" s="126"/>
    </row>
    <row r="24" spans="1:30" s="84" customFormat="1" ht="9.75" customHeight="1">
      <c r="A24" s="115"/>
      <c r="B24" s="116"/>
      <c r="C24" s="86"/>
      <c r="D24" s="87"/>
      <c r="E24" s="86"/>
      <c r="F24" s="88"/>
      <c r="G24" s="86"/>
      <c r="H24" s="87"/>
      <c r="I24" s="89"/>
      <c r="J24" s="89"/>
      <c r="K24" s="90"/>
      <c r="L24" s="91"/>
      <c r="M24" s="92"/>
      <c r="N24" s="93"/>
      <c r="O24" s="117"/>
      <c r="P24" s="93"/>
      <c r="Q24" s="92"/>
      <c r="R24" s="95"/>
      <c r="S24" s="95"/>
      <c r="T24" s="96"/>
      <c r="U24" s="91"/>
      <c r="V24" s="87"/>
      <c r="W24" s="86"/>
      <c r="X24" s="88"/>
      <c r="Y24" s="215"/>
      <c r="Z24" s="86"/>
      <c r="AA24" s="87"/>
      <c r="AB24" s="89"/>
      <c r="AC24" s="89"/>
      <c r="AD24" s="89"/>
    </row>
    <row r="25" spans="1:30" s="200" customFormat="1" ht="15" customHeight="1">
      <c r="A25" s="221"/>
      <c r="B25" s="187" t="s">
        <v>27</v>
      </c>
      <c r="C25" s="188">
        <v>82321</v>
      </c>
      <c r="D25" s="189">
        <v>0.4</v>
      </c>
      <c r="E25" s="188">
        <v>6</v>
      </c>
      <c r="F25" s="190">
        <v>0</v>
      </c>
      <c r="G25" s="188">
        <v>6</v>
      </c>
      <c r="H25" s="189">
        <v>2.4</v>
      </c>
      <c r="I25" s="191">
        <v>1</v>
      </c>
      <c r="J25" s="191">
        <v>4</v>
      </c>
      <c r="K25" s="192">
        <v>3</v>
      </c>
      <c r="L25" s="193">
        <v>305372</v>
      </c>
      <c r="M25" s="194">
        <v>9.8</v>
      </c>
      <c r="N25" s="195">
        <v>91</v>
      </c>
      <c r="O25" s="196">
        <v>0</v>
      </c>
      <c r="P25" s="195">
        <v>91</v>
      </c>
      <c r="Q25" s="194">
        <v>7.7</v>
      </c>
      <c r="R25" s="197">
        <v>0</v>
      </c>
      <c r="S25" s="197">
        <v>1</v>
      </c>
      <c r="T25" s="198">
        <v>19</v>
      </c>
      <c r="U25" s="193">
        <v>387693</v>
      </c>
      <c r="V25" s="189">
        <v>1.6</v>
      </c>
      <c r="W25" s="188">
        <v>97</v>
      </c>
      <c r="X25" s="190">
        <v>0</v>
      </c>
      <c r="Y25" s="199">
        <v>0</v>
      </c>
      <c r="Z25" s="188">
        <v>97</v>
      </c>
      <c r="AA25" s="189">
        <v>6.8</v>
      </c>
      <c r="AB25" s="191">
        <v>1</v>
      </c>
      <c r="AC25" s="191">
        <v>5</v>
      </c>
      <c r="AD25" s="191">
        <v>22</v>
      </c>
    </row>
    <row r="26" spans="1:30" s="84" customFormat="1" ht="9.75" customHeight="1" thickBot="1">
      <c r="A26" s="136"/>
      <c r="B26" s="201"/>
      <c r="C26" s="86"/>
      <c r="D26" s="87"/>
      <c r="E26" s="86"/>
      <c r="F26" s="88"/>
      <c r="G26" s="86"/>
      <c r="H26" s="87"/>
      <c r="I26" s="89"/>
      <c r="J26" s="89"/>
      <c r="K26" s="90"/>
      <c r="L26" s="91"/>
      <c r="M26" s="92"/>
      <c r="N26" s="93"/>
      <c r="O26" s="146"/>
      <c r="P26" s="93"/>
      <c r="Q26" s="92"/>
      <c r="R26" s="95"/>
      <c r="S26" s="95"/>
      <c r="T26" s="96"/>
      <c r="U26" s="91"/>
      <c r="V26" s="87"/>
      <c r="W26" s="86"/>
      <c r="X26" s="88"/>
      <c r="Y26" s="215"/>
      <c r="Z26" s="86"/>
      <c r="AA26" s="87"/>
      <c r="AB26" s="89"/>
      <c r="AC26" s="89"/>
      <c r="AD26" s="89"/>
    </row>
    <row r="27" spans="1:30" s="84" customFormat="1" ht="15" customHeight="1" thickBot="1">
      <c r="A27" s="903" t="s">
        <v>225</v>
      </c>
      <c r="B27" s="904"/>
      <c r="C27" s="156">
        <v>20447788</v>
      </c>
      <c r="D27" s="157">
        <v>100</v>
      </c>
      <c r="E27" s="156">
        <v>186</v>
      </c>
      <c r="F27" s="219">
        <v>64</v>
      </c>
      <c r="G27" s="156">
        <v>250</v>
      </c>
      <c r="H27" s="157">
        <v>100</v>
      </c>
      <c r="I27" s="158">
        <v>102</v>
      </c>
      <c r="J27" s="158">
        <v>58</v>
      </c>
      <c r="K27" s="159">
        <v>18</v>
      </c>
      <c r="L27" s="160">
        <v>3106274</v>
      </c>
      <c r="M27" s="161">
        <v>100</v>
      </c>
      <c r="N27" s="152">
        <v>1102</v>
      </c>
      <c r="O27" s="203">
        <v>77</v>
      </c>
      <c r="P27" s="152">
        <v>1179</v>
      </c>
      <c r="Q27" s="161">
        <v>100</v>
      </c>
      <c r="R27" s="164">
        <v>0</v>
      </c>
      <c r="S27" s="164">
        <v>64</v>
      </c>
      <c r="T27" s="165">
        <v>57</v>
      </c>
      <c r="U27" s="160">
        <v>23554062</v>
      </c>
      <c r="V27" s="157">
        <v>100</v>
      </c>
      <c r="W27" s="156">
        <v>1288</v>
      </c>
      <c r="X27" s="219">
        <v>141</v>
      </c>
      <c r="Y27" s="167">
        <v>0</v>
      </c>
      <c r="Z27" s="156">
        <v>1429</v>
      </c>
      <c r="AA27" s="157">
        <v>100</v>
      </c>
      <c r="AB27" s="158">
        <v>102</v>
      </c>
      <c r="AC27" s="158">
        <v>122</v>
      </c>
      <c r="AD27" s="158">
        <v>75</v>
      </c>
    </row>
    <row r="28" spans="1:9" s="206" customFormat="1" ht="13.5">
      <c r="A28" s="204" t="s">
        <v>28</v>
      </c>
      <c r="B28" s="205"/>
      <c r="C28" s="205"/>
      <c r="D28" s="205"/>
      <c r="E28" s="205"/>
      <c r="F28" s="205"/>
      <c r="G28" s="205"/>
      <c r="H28" s="205"/>
      <c r="I28" s="205"/>
    </row>
    <row r="29" spans="1:14" s="206" customFormat="1" ht="13.5">
      <c r="A29" s="207" t="s">
        <v>29</v>
      </c>
      <c r="M29" s="205"/>
      <c r="N29" s="205"/>
    </row>
    <row r="30" s="206" customFormat="1" ht="13.5">
      <c r="A30" s="207" t="s">
        <v>30</v>
      </c>
    </row>
    <row r="31" s="206" customFormat="1" ht="13.5">
      <c r="A31" s="207" t="s">
        <v>214</v>
      </c>
    </row>
    <row r="32" s="206" customFormat="1" ht="13.5">
      <c r="A32" s="207" t="s">
        <v>31</v>
      </c>
    </row>
    <row r="33" s="206" customFormat="1" ht="13.5">
      <c r="A33" s="207" t="s">
        <v>32</v>
      </c>
    </row>
    <row r="34" s="206" customFormat="1" ht="13.5">
      <c r="A34" s="207" t="s">
        <v>33</v>
      </c>
    </row>
    <row r="35" s="206" customFormat="1" ht="13.5">
      <c r="A35" s="207" t="s">
        <v>116</v>
      </c>
    </row>
    <row r="36" s="206" customFormat="1" ht="13.5">
      <c r="A36" s="207" t="s">
        <v>20</v>
      </c>
    </row>
    <row r="37" s="206" customFormat="1" ht="13.5">
      <c r="A37" s="207" t="s">
        <v>24</v>
      </c>
    </row>
    <row r="38" s="206" customFormat="1" ht="13.5">
      <c r="A38" s="207" t="s">
        <v>34</v>
      </c>
    </row>
    <row r="39" spans="1:21" s="206" customFormat="1" ht="12.75">
      <c r="A39" s="208"/>
      <c r="B39" s="208"/>
      <c r="C39" s="208"/>
      <c r="L39" s="208"/>
      <c r="U39" s="208"/>
    </row>
    <row r="40" spans="1:21" s="84" customFormat="1" ht="13.5">
      <c r="A40" s="209"/>
      <c r="B40" s="209"/>
      <c r="C40" s="210"/>
      <c r="L40" s="210"/>
      <c r="U40" s="210"/>
    </row>
    <row r="41" spans="1:21" s="84" customFormat="1" ht="13.5">
      <c r="A41" s="209"/>
      <c r="B41" s="209"/>
      <c r="C41" s="210"/>
      <c r="L41" s="210"/>
      <c r="U41" s="210"/>
    </row>
    <row r="42" spans="1:21" s="84" customFormat="1" ht="13.5">
      <c r="A42" s="209"/>
      <c r="B42" s="209"/>
      <c r="C42" s="210"/>
      <c r="L42" s="210"/>
      <c r="U42" s="210"/>
    </row>
    <row r="43" spans="1:21" s="84" customFormat="1" ht="13.5">
      <c r="A43" s="209"/>
      <c r="B43" s="209"/>
      <c r="C43" s="210"/>
      <c r="L43" s="210"/>
      <c r="U43" s="210"/>
    </row>
    <row r="44" spans="1:21" s="84" customFormat="1" ht="13.5">
      <c r="A44" s="209"/>
      <c r="B44" s="209"/>
      <c r="C44" s="210"/>
      <c r="L44" s="210"/>
      <c r="U44" s="210"/>
    </row>
    <row r="45" spans="1:21" s="84" customFormat="1" ht="13.5">
      <c r="A45" s="209"/>
      <c r="B45" s="209"/>
      <c r="C45" s="210"/>
      <c r="L45" s="210"/>
      <c r="U45" s="210"/>
    </row>
    <row r="46" spans="1:21" s="84" customFormat="1" ht="13.5">
      <c r="A46" s="209"/>
      <c r="B46" s="211"/>
      <c r="C46" s="210"/>
      <c r="L46" s="210"/>
      <c r="U46" s="210"/>
    </row>
    <row r="47" spans="1:21" s="84" customFormat="1" ht="13.5">
      <c r="A47" s="209"/>
      <c r="B47" s="211"/>
      <c r="C47" s="210"/>
      <c r="L47" s="210"/>
      <c r="U47" s="210"/>
    </row>
    <row r="48" spans="1:21" s="84" customFormat="1" ht="13.5">
      <c r="A48" s="209"/>
      <c r="B48" s="211"/>
      <c r="C48" s="210"/>
      <c r="L48" s="210"/>
      <c r="U48" s="210"/>
    </row>
    <row r="49" spans="1:21" s="84" customFormat="1" ht="13.5">
      <c r="A49" s="209"/>
      <c r="B49" s="211"/>
      <c r="C49" s="210"/>
      <c r="L49" s="210"/>
      <c r="U49" s="210"/>
    </row>
    <row r="50" spans="1:21" s="84" customFormat="1" ht="13.5">
      <c r="A50" s="209"/>
      <c r="B50" s="211"/>
      <c r="C50" s="210"/>
      <c r="L50" s="210"/>
      <c r="U50" s="210"/>
    </row>
    <row r="51" spans="1:21" s="84" customFormat="1" ht="13.5">
      <c r="A51" s="209"/>
      <c r="B51" s="211"/>
      <c r="C51" s="210"/>
      <c r="L51" s="210"/>
      <c r="U51" s="210"/>
    </row>
    <row r="52" spans="1:21" s="84" customFormat="1" ht="13.5">
      <c r="A52" s="209"/>
      <c r="B52" s="211"/>
      <c r="C52" s="210"/>
      <c r="L52" s="210"/>
      <c r="U52" s="210"/>
    </row>
    <row r="53" spans="1:21" s="84" customFormat="1" ht="13.5">
      <c r="A53" s="209"/>
      <c r="B53" s="211"/>
      <c r="C53" s="210"/>
      <c r="L53" s="210"/>
      <c r="U53" s="210"/>
    </row>
    <row r="54" spans="1:21" s="84" customFormat="1" ht="13.5">
      <c r="A54" s="209"/>
      <c r="B54" s="211"/>
      <c r="C54" s="210"/>
      <c r="L54" s="210"/>
      <c r="U54" s="210"/>
    </row>
    <row r="55" spans="1:21" s="84" customFormat="1" ht="13.5">
      <c r="A55" s="209"/>
      <c r="B55" s="211"/>
      <c r="C55" s="210"/>
      <c r="L55" s="210"/>
      <c r="U55" s="210"/>
    </row>
    <row r="56" spans="1:21" s="84" customFormat="1" ht="13.5">
      <c r="A56" s="209"/>
      <c r="B56" s="211"/>
      <c r="C56" s="210"/>
      <c r="L56" s="210"/>
      <c r="U56" s="210"/>
    </row>
    <row r="57" spans="1:21" s="84" customFormat="1" ht="13.5">
      <c r="A57" s="209"/>
      <c r="B57" s="211"/>
      <c r="C57" s="210"/>
      <c r="L57" s="210"/>
      <c r="U57" s="210"/>
    </row>
    <row r="58" spans="1:21" ht="13.5">
      <c r="A58" s="209"/>
      <c r="B58" s="211"/>
      <c r="C58" s="210"/>
      <c r="L58" s="210"/>
      <c r="U58" s="210"/>
    </row>
    <row r="59" spans="1:21" ht="13.5">
      <c r="A59" s="209"/>
      <c r="B59" s="211"/>
      <c r="C59" s="210"/>
      <c r="L59" s="210"/>
      <c r="U59" s="210"/>
    </row>
    <row r="60" spans="1:21" ht="13.5">
      <c r="A60" s="209"/>
      <c r="B60" s="211"/>
      <c r="C60" s="210"/>
      <c r="L60" s="210"/>
      <c r="U60" s="210"/>
    </row>
    <row r="61" spans="1:21" ht="13.5">
      <c r="A61" s="209"/>
      <c r="B61" s="211"/>
      <c r="C61" s="210"/>
      <c r="L61" s="210"/>
      <c r="U61" s="210"/>
    </row>
    <row r="62" spans="1:21" ht="13.5">
      <c r="A62" s="209"/>
      <c r="B62" s="211"/>
      <c r="C62" s="210"/>
      <c r="L62" s="210"/>
      <c r="U62" s="210"/>
    </row>
    <row r="63" spans="1:21" ht="13.5">
      <c r="A63" s="209"/>
      <c r="B63" s="211"/>
      <c r="C63" s="210"/>
      <c r="L63" s="210"/>
      <c r="U63" s="210"/>
    </row>
    <row r="64" spans="1:21" ht="13.5">
      <c r="A64" s="209"/>
      <c r="B64" s="211"/>
      <c r="C64" s="210"/>
      <c r="L64" s="210"/>
      <c r="U64" s="210"/>
    </row>
    <row r="65" spans="1:21" ht="13.5">
      <c r="A65" s="209"/>
      <c r="B65" s="211"/>
      <c r="C65" s="210"/>
      <c r="L65" s="210"/>
      <c r="U65" s="210"/>
    </row>
    <row r="66" spans="1:21" ht="13.5">
      <c r="A66" s="209"/>
      <c r="B66" s="211"/>
      <c r="C66" s="210"/>
      <c r="L66" s="210"/>
      <c r="U66" s="210"/>
    </row>
    <row r="67" spans="1:21" ht="13.5">
      <c r="A67" s="209"/>
      <c r="B67" s="211"/>
      <c r="C67" s="210"/>
      <c r="L67" s="210"/>
      <c r="U67" s="210"/>
    </row>
    <row r="68" spans="1:21" ht="13.5">
      <c r="A68" s="209"/>
      <c r="B68" s="211"/>
      <c r="C68" s="210"/>
      <c r="L68" s="210"/>
      <c r="U68" s="210"/>
    </row>
    <row r="69" spans="1:21" ht="13.5">
      <c r="A69" s="209"/>
      <c r="B69" s="211"/>
      <c r="C69" s="210"/>
      <c r="L69" s="210"/>
      <c r="U69" s="210"/>
    </row>
    <row r="70" spans="1:21" ht="13.5">
      <c r="A70" s="209"/>
      <c r="B70" s="211"/>
      <c r="C70" s="210"/>
      <c r="L70" s="210"/>
      <c r="U70" s="210"/>
    </row>
    <row r="71" spans="1:21" ht="13.5">
      <c r="A71" s="209"/>
      <c r="B71" s="211"/>
      <c r="C71" s="210"/>
      <c r="L71" s="210"/>
      <c r="U71" s="210"/>
    </row>
    <row r="72" spans="1:21" ht="13.5">
      <c r="A72" s="209"/>
      <c r="B72" s="211"/>
      <c r="C72" s="210"/>
      <c r="L72" s="210"/>
      <c r="U72" s="210"/>
    </row>
    <row r="73" spans="1:21" ht="13.5">
      <c r="A73" s="209"/>
      <c r="B73" s="211"/>
      <c r="C73" s="210"/>
      <c r="L73" s="210"/>
      <c r="U73" s="210"/>
    </row>
    <row r="74" spans="1:21" ht="13.5">
      <c r="A74" s="209"/>
      <c r="B74" s="211"/>
      <c r="C74" s="210"/>
      <c r="L74" s="210"/>
      <c r="U74" s="210"/>
    </row>
    <row r="75" spans="1:21" ht="13.5">
      <c r="A75" s="209"/>
      <c r="B75" s="211"/>
      <c r="C75" s="210"/>
      <c r="L75" s="210"/>
      <c r="U75" s="210"/>
    </row>
    <row r="76" spans="1:21" ht="13.5">
      <c r="A76" s="209"/>
      <c r="B76" s="211"/>
      <c r="C76" s="210"/>
      <c r="L76" s="210"/>
      <c r="U76" s="210"/>
    </row>
    <row r="77" spans="1:21" ht="13.5">
      <c r="A77" s="209"/>
      <c r="B77" s="211"/>
      <c r="C77" s="210"/>
      <c r="L77" s="210"/>
      <c r="U77" s="210"/>
    </row>
    <row r="78" spans="1:21" ht="13.5">
      <c r="A78" s="209"/>
      <c r="B78" s="211"/>
      <c r="C78" s="210"/>
      <c r="L78" s="210"/>
      <c r="U78" s="210"/>
    </row>
    <row r="79" spans="1:21" ht="13.5">
      <c r="A79" s="209"/>
      <c r="B79" s="211"/>
      <c r="C79" s="210"/>
      <c r="L79" s="210"/>
      <c r="U79" s="210"/>
    </row>
    <row r="80" spans="1:21" ht="13.5">
      <c r="A80" s="209"/>
      <c r="B80" s="211"/>
      <c r="C80" s="210"/>
      <c r="L80" s="210"/>
      <c r="U80" s="210"/>
    </row>
    <row r="81" spans="1:21" ht="13.5">
      <c r="A81" s="209"/>
      <c r="B81" s="211"/>
      <c r="C81" s="210"/>
      <c r="L81" s="210"/>
      <c r="U81" s="210"/>
    </row>
    <row r="82" spans="12:21" ht="13.5">
      <c r="L82" s="210"/>
      <c r="U82" s="210"/>
    </row>
    <row r="83" spans="12:21" ht="13.5">
      <c r="L83" s="210"/>
      <c r="U83" s="210"/>
    </row>
    <row r="84" spans="12:21" ht="13.5">
      <c r="L84" s="210"/>
      <c r="U84" s="210"/>
    </row>
  </sheetData>
  <mergeCells count="10">
    <mergeCell ref="A27:B27"/>
    <mergeCell ref="U7:AD7"/>
    <mergeCell ref="A7:B7"/>
    <mergeCell ref="A8:B8"/>
    <mergeCell ref="A9:B9"/>
    <mergeCell ref="C1:M1"/>
    <mergeCell ref="C2:L2"/>
    <mergeCell ref="C3:T3"/>
    <mergeCell ref="C7:K7"/>
    <mergeCell ref="L7:T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F33" sqref="F33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888" t="s">
        <v>0</v>
      </c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38</v>
      </c>
    </row>
    <row r="2" spans="2:30" s="1" customFormat="1" ht="18" customHeight="1">
      <c r="B2" s="2"/>
      <c r="C2" s="905" t="s">
        <v>2</v>
      </c>
      <c r="D2" s="905"/>
      <c r="E2" s="905"/>
      <c r="F2" s="905"/>
      <c r="G2" s="905"/>
      <c r="H2" s="905"/>
      <c r="I2" s="905"/>
      <c r="J2" s="905"/>
      <c r="K2" s="905"/>
      <c r="L2" s="905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06" t="s">
        <v>222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12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5"/>
      <c r="F6" s="6"/>
      <c r="G6" s="6"/>
      <c r="H6" s="6"/>
      <c r="I6" s="6"/>
      <c r="J6" s="23"/>
      <c r="K6" s="24"/>
      <c r="L6" s="25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01" t="s">
        <v>211</v>
      </c>
      <c r="B7" s="902"/>
      <c r="C7" s="909" t="s">
        <v>212</v>
      </c>
      <c r="D7" s="885"/>
      <c r="E7" s="885"/>
      <c r="F7" s="885"/>
      <c r="G7" s="885"/>
      <c r="H7" s="885"/>
      <c r="I7" s="885"/>
      <c r="J7" s="885"/>
      <c r="K7" s="886"/>
      <c r="L7" s="887" t="s">
        <v>213</v>
      </c>
      <c r="M7" s="885"/>
      <c r="N7" s="885"/>
      <c r="O7" s="885"/>
      <c r="P7" s="885"/>
      <c r="Q7" s="885"/>
      <c r="R7" s="885"/>
      <c r="S7" s="885"/>
      <c r="T7" s="886"/>
      <c r="U7" s="893" t="s">
        <v>39</v>
      </c>
      <c r="V7" s="894"/>
      <c r="W7" s="894"/>
      <c r="X7" s="894"/>
      <c r="Y7" s="894"/>
      <c r="Z7" s="894"/>
      <c r="AA7" s="894"/>
      <c r="AB7" s="894"/>
      <c r="AC7" s="894"/>
      <c r="AD7" s="895"/>
    </row>
    <row r="8" spans="1:30" s="39" customFormat="1" ht="19.5" customHeight="1">
      <c r="A8" s="899" t="s">
        <v>7</v>
      </c>
      <c r="B8" s="900"/>
      <c r="C8" s="186" t="s">
        <v>8</v>
      </c>
      <c r="D8" s="30"/>
      <c r="E8" s="31" t="s">
        <v>9</v>
      </c>
      <c r="F8" s="32" t="s">
        <v>10</v>
      </c>
      <c r="G8" s="33" t="s">
        <v>11</v>
      </c>
      <c r="H8" s="34"/>
      <c r="I8" s="35" t="s">
        <v>12</v>
      </c>
      <c r="J8" s="36" t="s">
        <v>13</v>
      </c>
      <c r="K8" s="37" t="s">
        <v>14</v>
      </c>
      <c r="L8" s="29" t="s">
        <v>8</v>
      </c>
      <c r="M8" s="30"/>
      <c r="N8" s="31" t="s">
        <v>9</v>
      </c>
      <c r="O8" s="32" t="s">
        <v>10</v>
      </c>
      <c r="P8" s="33" t="s">
        <v>11</v>
      </c>
      <c r="Q8" s="34"/>
      <c r="R8" s="35" t="s">
        <v>12</v>
      </c>
      <c r="S8" s="36" t="s">
        <v>13</v>
      </c>
      <c r="T8" s="37" t="s">
        <v>14</v>
      </c>
      <c r="U8" s="29" t="s">
        <v>8</v>
      </c>
      <c r="V8" s="30"/>
      <c r="W8" s="31" t="s">
        <v>9</v>
      </c>
      <c r="X8" s="32" t="s">
        <v>10</v>
      </c>
      <c r="Y8" s="34" t="s">
        <v>15</v>
      </c>
      <c r="Z8" s="33" t="s">
        <v>11</v>
      </c>
      <c r="AA8" s="34"/>
      <c r="AB8" s="35" t="s">
        <v>12</v>
      </c>
      <c r="AC8" s="36" t="s">
        <v>13</v>
      </c>
      <c r="AD8" s="38" t="s">
        <v>14</v>
      </c>
    </row>
    <row r="9" spans="1:30" s="39" customFormat="1" ht="13.5" customHeight="1">
      <c r="A9" s="881" t="s">
        <v>16</v>
      </c>
      <c r="B9" s="882"/>
      <c r="C9" s="213">
        <v>0</v>
      </c>
      <c r="D9" s="43" t="s">
        <v>17</v>
      </c>
      <c r="E9" s="44" t="s">
        <v>18</v>
      </c>
      <c r="F9" s="45" t="s">
        <v>18</v>
      </c>
      <c r="G9" s="44" t="s">
        <v>18</v>
      </c>
      <c r="H9" s="46" t="s">
        <v>17</v>
      </c>
      <c r="I9" s="47" t="s">
        <v>18</v>
      </c>
      <c r="J9" s="48" t="s">
        <v>18</v>
      </c>
      <c r="K9" s="49" t="s">
        <v>18</v>
      </c>
      <c r="L9" s="42">
        <v>0</v>
      </c>
      <c r="M9" s="43" t="s">
        <v>17</v>
      </c>
      <c r="N9" s="44" t="s">
        <v>18</v>
      </c>
      <c r="O9" s="45" t="s">
        <v>18</v>
      </c>
      <c r="P9" s="44" t="s">
        <v>18</v>
      </c>
      <c r="Q9" s="46" t="s">
        <v>17</v>
      </c>
      <c r="R9" s="47" t="s">
        <v>18</v>
      </c>
      <c r="S9" s="48" t="s">
        <v>18</v>
      </c>
      <c r="T9" s="49" t="s">
        <v>18</v>
      </c>
      <c r="U9" s="42">
        <v>0</v>
      </c>
      <c r="V9" s="43" t="s">
        <v>17</v>
      </c>
      <c r="W9" s="44" t="s">
        <v>18</v>
      </c>
      <c r="X9" s="45" t="s">
        <v>18</v>
      </c>
      <c r="Y9" s="43" t="s">
        <v>18</v>
      </c>
      <c r="Z9" s="44" t="s">
        <v>18</v>
      </c>
      <c r="AA9" s="46" t="s">
        <v>17</v>
      </c>
      <c r="AB9" s="47" t="s">
        <v>18</v>
      </c>
      <c r="AC9" s="48" t="s">
        <v>18</v>
      </c>
      <c r="AD9" s="48" t="s">
        <v>18</v>
      </c>
    </row>
    <row r="10" spans="1:30" s="62" customFormat="1" ht="9.75" customHeight="1" thickBot="1">
      <c r="A10" s="50"/>
      <c r="B10" s="51" t="s">
        <v>19</v>
      </c>
      <c r="C10" s="52">
        <v>1</v>
      </c>
      <c r="D10" s="51">
        <v>2</v>
      </c>
      <c r="E10" s="52">
        <v>3</v>
      </c>
      <c r="F10" s="53">
        <v>4</v>
      </c>
      <c r="G10" s="54">
        <v>5</v>
      </c>
      <c r="H10" s="55">
        <v>6</v>
      </c>
      <c r="I10" s="56">
        <v>7</v>
      </c>
      <c r="J10" s="57">
        <v>8</v>
      </c>
      <c r="K10" s="58">
        <v>9</v>
      </c>
      <c r="L10" s="59">
        <v>10</v>
      </c>
      <c r="M10" s="51">
        <v>11</v>
      </c>
      <c r="N10" s="52">
        <v>12</v>
      </c>
      <c r="O10" s="53">
        <v>13</v>
      </c>
      <c r="P10" s="54">
        <v>14</v>
      </c>
      <c r="Q10" s="55">
        <v>15</v>
      </c>
      <c r="R10" s="56">
        <v>16</v>
      </c>
      <c r="S10" s="57">
        <v>17</v>
      </c>
      <c r="T10" s="58">
        <v>18</v>
      </c>
      <c r="U10" s="60">
        <v>19</v>
      </c>
      <c r="V10" s="51">
        <v>20</v>
      </c>
      <c r="W10" s="52">
        <v>21</v>
      </c>
      <c r="X10" s="53">
        <v>22</v>
      </c>
      <c r="Y10" s="51">
        <v>23</v>
      </c>
      <c r="Z10" s="54">
        <v>24</v>
      </c>
      <c r="AA10" s="55">
        <v>25</v>
      </c>
      <c r="AB10" s="56">
        <v>26</v>
      </c>
      <c r="AC10" s="57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8"/>
      <c r="H11" s="66"/>
      <c r="I11" s="69"/>
      <c r="J11" s="69"/>
      <c r="K11" s="70"/>
      <c r="L11" s="71"/>
      <c r="M11" s="66"/>
      <c r="N11" s="65"/>
      <c r="O11" s="67"/>
      <c r="P11" s="68"/>
      <c r="Q11" s="66"/>
      <c r="R11" s="69"/>
      <c r="S11" s="69"/>
      <c r="T11" s="70"/>
      <c r="U11" s="71"/>
      <c r="V11" s="66"/>
      <c r="W11" s="65"/>
      <c r="X11" s="67"/>
      <c r="Y11" s="72"/>
      <c r="Z11" s="68"/>
      <c r="AA11" s="66"/>
      <c r="AB11" s="69"/>
      <c r="AC11" s="69"/>
      <c r="AD11" s="73"/>
    </row>
    <row r="12" spans="1:30" s="84" customFormat="1" ht="15" customHeight="1">
      <c r="A12" s="74" t="s">
        <v>20</v>
      </c>
      <c r="B12" s="75"/>
      <c r="C12" s="76"/>
      <c r="D12" s="77"/>
      <c r="E12" s="76"/>
      <c r="F12" s="78"/>
      <c r="G12" s="76"/>
      <c r="H12" s="79"/>
      <c r="I12" s="80"/>
      <c r="J12" s="80"/>
      <c r="K12" s="81"/>
      <c r="L12" s="82"/>
      <c r="M12" s="79"/>
      <c r="N12" s="76"/>
      <c r="O12" s="78"/>
      <c r="P12" s="76"/>
      <c r="Q12" s="79"/>
      <c r="R12" s="80"/>
      <c r="S12" s="80"/>
      <c r="T12" s="81"/>
      <c r="U12" s="82"/>
      <c r="V12" s="79"/>
      <c r="W12" s="76"/>
      <c r="X12" s="78"/>
      <c r="Y12" s="83"/>
      <c r="Z12" s="76"/>
      <c r="AA12" s="79"/>
      <c r="AB12" s="80"/>
      <c r="AC12" s="80"/>
      <c r="AD12" s="80"/>
    </row>
    <row r="13" spans="1:30" s="84" customFormat="1" ht="15" customHeight="1">
      <c r="A13" s="85" t="s">
        <v>21</v>
      </c>
      <c r="B13" s="214"/>
      <c r="C13" s="86">
        <v>10373491</v>
      </c>
      <c r="D13" s="87">
        <v>56.2</v>
      </c>
      <c r="E13" s="86">
        <v>165</v>
      </c>
      <c r="F13" s="88">
        <v>31</v>
      </c>
      <c r="G13" s="86">
        <v>196</v>
      </c>
      <c r="H13" s="87">
        <v>67.1</v>
      </c>
      <c r="I13" s="89">
        <v>52</v>
      </c>
      <c r="J13" s="89">
        <v>30</v>
      </c>
      <c r="K13" s="90">
        <v>4</v>
      </c>
      <c r="L13" s="91">
        <v>1324158</v>
      </c>
      <c r="M13" s="92">
        <v>56</v>
      </c>
      <c r="N13" s="93">
        <v>494</v>
      </c>
      <c r="O13" s="117">
        <v>17</v>
      </c>
      <c r="P13" s="93">
        <v>511</v>
      </c>
      <c r="Q13" s="92">
        <v>56.5</v>
      </c>
      <c r="R13" s="95">
        <v>0</v>
      </c>
      <c r="S13" s="95">
        <v>18</v>
      </c>
      <c r="T13" s="96">
        <v>15</v>
      </c>
      <c r="U13" s="91">
        <v>11697649</v>
      </c>
      <c r="V13" s="87">
        <v>56.2</v>
      </c>
      <c r="W13" s="86">
        <v>659</v>
      </c>
      <c r="X13" s="88">
        <v>48</v>
      </c>
      <c r="Y13" s="215">
        <v>0</v>
      </c>
      <c r="Z13" s="86">
        <v>707</v>
      </c>
      <c r="AA13" s="87">
        <v>59</v>
      </c>
      <c r="AB13" s="89">
        <v>52</v>
      </c>
      <c r="AC13" s="89">
        <v>48</v>
      </c>
      <c r="AD13" s="89">
        <v>19</v>
      </c>
    </row>
    <row r="14" spans="1:30" s="84" customFormat="1" ht="15" customHeight="1">
      <c r="A14" s="85" t="s">
        <v>22</v>
      </c>
      <c r="B14" s="216"/>
      <c r="C14" s="86">
        <v>874570</v>
      </c>
      <c r="D14" s="87">
        <v>4.7</v>
      </c>
      <c r="E14" s="86">
        <v>28</v>
      </c>
      <c r="F14" s="88">
        <v>2</v>
      </c>
      <c r="G14" s="86">
        <v>30</v>
      </c>
      <c r="H14" s="87">
        <v>10.3</v>
      </c>
      <c r="I14" s="89">
        <v>13</v>
      </c>
      <c r="J14" s="89">
        <v>7</v>
      </c>
      <c r="K14" s="90">
        <v>2</v>
      </c>
      <c r="L14" s="91">
        <v>711637</v>
      </c>
      <c r="M14" s="92">
        <v>30</v>
      </c>
      <c r="N14" s="93">
        <v>283</v>
      </c>
      <c r="O14" s="117">
        <v>8</v>
      </c>
      <c r="P14" s="93">
        <v>291</v>
      </c>
      <c r="Q14" s="92">
        <v>32.1</v>
      </c>
      <c r="R14" s="95">
        <v>0</v>
      </c>
      <c r="S14" s="95">
        <v>13</v>
      </c>
      <c r="T14" s="96">
        <v>6</v>
      </c>
      <c r="U14" s="91">
        <v>1586207</v>
      </c>
      <c r="V14" s="87">
        <v>7.6</v>
      </c>
      <c r="W14" s="86">
        <v>311</v>
      </c>
      <c r="X14" s="88">
        <v>10</v>
      </c>
      <c r="Y14" s="215">
        <v>0</v>
      </c>
      <c r="Z14" s="86">
        <v>321</v>
      </c>
      <c r="AA14" s="87">
        <v>26.8</v>
      </c>
      <c r="AB14" s="89">
        <v>13</v>
      </c>
      <c r="AC14" s="89">
        <v>20</v>
      </c>
      <c r="AD14" s="89">
        <v>8</v>
      </c>
    </row>
    <row r="15" spans="1:30" s="114" customFormat="1" ht="15" customHeight="1">
      <c r="A15" s="99"/>
      <c r="B15" s="100" t="s">
        <v>23</v>
      </c>
      <c r="C15" s="101">
        <v>11248061</v>
      </c>
      <c r="D15" s="102">
        <v>60.9</v>
      </c>
      <c r="E15" s="101">
        <v>193</v>
      </c>
      <c r="F15" s="103">
        <v>33</v>
      </c>
      <c r="G15" s="101">
        <v>226</v>
      </c>
      <c r="H15" s="102">
        <v>77.4</v>
      </c>
      <c r="I15" s="104">
        <v>65</v>
      </c>
      <c r="J15" s="104">
        <v>37</v>
      </c>
      <c r="K15" s="105">
        <v>6</v>
      </c>
      <c r="L15" s="106">
        <v>2035795</v>
      </c>
      <c r="M15" s="107">
        <v>86</v>
      </c>
      <c r="N15" s="108">
        <v>777</v>
      </c>
      <c r="O15" s="109">
        <v>25</v>
      </c>
      <c r="P15" s="108">
        <v>802</v>
      </c>
      <c r="Q15" s="107">
        <v>88.6</v>
      </c>
      <c r="R15" s="110">
        <v>0</v>
      </c>
      <c r="S15" s="110">
        <v>31</v>
      </c>
      <c r="T15" s="111">
        <v>21</v>
      </c>
      <c r="U15" s="106">
        <v>13283856</v>
      </c>
      <c r="V15" s="102">
        <v>63.8</v>
      </c>
      <c r="W15" s="101">
        <v>970</v>
      </c>
      <c r="X15" s="103">
        <v>58</v>
      </c>
      <c r="Y15" s="134">
        <v>0</v>
      </c>
      <c r="Z15" s="101">
        <v>1028</v>
      </c>
      <c r="AA15" s="102">
        <v>85.8</v>
      </c>
      <c r="AB15" s="104">
        <v>65</v>
      </c>
      <c r="AC15" s="104">
        <v>68</v>
      </c>
      <c r="AD15" s="104">
        <v>27</v>
      </c>
    </row>
    <row r="16" spans="1:30" s="84" customFormat="1" ht="9.75" customHeight="1">
      <c r="A16" s="115"/>
      <c r="B16" s="116"/>
      <c r="C16" s="86"/>
      <c r="D16" s="87"/>
      <c r="E16" s="86"/>
      <c r="F16" s="88"/>
      <c r="G16" s="86"/>
      <c r="H16" s="87"/>
      <c r="I16" s="89"/>
      <c r="J16" s="89"/>
      <c r="K16" s="90"/>
      <c r="L16" s="91"/>
      <c r="M16" s="92"/>
      <c r="N16" s="93"/>
      <c r="O16" s="117"/>
      <c r="P16" s="93"/>
      <c r="Q16" s="92"/>
      <c r="R16" s="95"/>
      <c r="S16" s="95"/>
      <c r="T16" s="96"/>
      <c r="U16" s="91"/>
      <c r="V16" s="87"/>
      <c r="W16" s="86"/>
      <c r="X16" s="88"/>
      <c r="Y16" s="215"/>
      <c r="Z16" s="86"/>
      <c r="AA16" s="87"/>
      <c r="AB16" s="89"/>
      <c r="AC16" s="89"/>
      <c r="AD16" s="89"/>
    </row>
    <row r="17" spans="1:30" s="84" customFormat="1" ht="15" customHeight="1">
      <c r="A17" s="74" t="s">
        <v>24</v>
      </c>
      <c r="B17" s="75"/>
      <c r="C17" s="123"/>
      <c r="D17" s="124"/>
      <c r="E17" s="123"/>
      <c r="F17" s="125"/>
      <c r="G17" s="123"/>
      <c r="H17" s="124"/>
      <c r="I17" s="126"/>
      <c r="J17" s="126"/>
      <c r="K17" s="127"/>
      <c r="L17" s="128"/>
      <c r="M17" s="79"/>
      <c r="N17" s="76"/>
      <c r="O17" s="78"/>
      <c r="P17" s="76"/>
      <c r="Q17" s="79"/>
      <c r="R17" s="80"/>
      <c r="S17" s="80"/>
      <c r="T17" s="81"/>
      <c r="U17" s="128"/>
      <c r="V17" s="124"/>
      <c r="W17" s="123"/>
      <c r="X17" s="125"/>
      <c r="Y17" s="217"/>
      <c r="Z17" s="123"/>
      <c r="AA17" s="124"/>
      <c r="AB17" s="126"/>
      <c r="AC17" s="126"/>
      <c r="AD17" s="126"/>
    </row>
    <row r="18" spans="1:30" s="84" customFormat="1" ht="9.75" customHeight="1">
      <c r="A18" s="115"/>
      <c r="B18" s="116"/>
      <c r="C18" s="86"/>
      <c r="D18" s="87"/>
      <c r="E18" s="86"/>
      <c r="F18" s="88"/>
      <c r="G18" s="86"/>
      <c r="H18" s="87"/>
      <c r="I18" s="89"/>
      <c r="J18" s="89"/>
      <c r="K18" s="90"/>
      <c r="L18" s="91"/>
      <c r="M18" s="92"/>
      <c r="N18" s="93"/>
      <c r="O18" s="117"/>
      <c r="P18" s="93"/>
      <c r="Q18" s="92"/>
      <c r="R18" s="95"/>
      <c r="S18" s="95"/>
      <c r="T18" s="96"/>
      <c r="U18" s="91"/>
      <c r="V18" s="87"/>
      <c r="W18" s="86"/>
      <c r="X18" s="88"/>
      <c r="Y18" s="215"/>
      <c r="Z18" s="86"/>
      <c r="AA18" s="87"/>
      <c r="AB18" s="89"/>
      <c r="AC18" s="89"/>
      <c r="AD18" s="89"/>
    </row>
    <row r="19" spans="1:30" s="135" customFormat="1" ht="15" customHeight="1">
      <c r="A19" s="218"/>
      <c r="B19" s="100" t="s">
        <v>44</v>
      </c>
      <c r="C19" s="101">
        <v>7137013</v>
      </c>
      <c r="D19" s="102">
        <v>38.7</v>
      </c>
      <c r="E19" s="101">
        <v>42</v>
      </c>
      <c r="F19" s="103">
        <v>20</v>
      </c>
      <c r="G19" s="101">
        <v>62</v>
      </c>
      <c r="H19" s="102">
        <v>21.2</v>
      </c>
      <c r="I19" s="104">
        <v>7</v>
      </c>
      <c r="J19" s="104">
        <v>21</v>
      </c>
      <c r="K19" s="105">
        <v>3</v>
      </c>
      <c r="L19" s="106">
        <v>106754</v>
      </c>
      <c r="M19" s="107">
        <v>4.5</v>
      </c>
      <c r="N19" s="108">
        <v>24</v>
      </c>
      <c r="O19" s="109">
        <v>2</v>
      </c>
      <c r="P19" s="108">
        <v>26</v>
      </c>
      <c r="Q19" s="107">
        <v>2.9</v>
      </c>
      <c r="R19" s="110">
        <v>0</v>
      </c>
      <c r="S19" s="110">
        <v>0</v>
      </c>
      <c r="T19" s="111">
        <v>0</v>
      </c>
      <c r="U19" s="106">
        <v>7243767</v>
      </c>
      <c r="V19" s="102">
        <v>34.8</v>
      </c>
      <c r="W19" s="101">
        <v>66</v>
      </c>
      <c r="X19" s="103">
        <v>22</v>
      </c>
      <c r="Y19" s="134">
        <v>0</v>
      </c>
      <c r="Z19" s="101">
        <v>88</v>
      </c>
      <c r="AA19" s="102">
        <v>7.4</v>
      </c>
      <c r="AB19" s="104">
        <v>7</v>
      </c>
      <c r="AC19" s="104">
        <v>21</v>
      </c>
      <c r="AD19" s="104">
        <v>3</v>
      </c>
    </row>
    <row r="20" spans="1:30" s="84" customFormat="1" ht="9.75" customHeight="1" thickBot="1">
      <c r="A20" s="136"/>
      <c r="B20" s="137"/>
      <c r="C20" s="138"/>
      <c r="D20" s="139"/>
      <c r="E20" s="138"/>
      <c r="F20" s="140"/>
      <c r="G20" s="138"/>
      <c r="H20" s="139"/>
      <c r="I20" s="141"/>
      <c r="J20" s="141"/>
      <c r="K20" s="142"/>
      <c r="L20" s="143"/>
      <c r="M20" s="144"/>
      <c r="N20" s="145"/>
      <c r="O20" s="146"/>
      <c r="P20" s="145"/>
      <c r="Q20" s="144"/>
      <c r="R20" s="147"/>
      <c r="S20" s="147"/>
      <c r="T20" s="148"/>
      <c r="U20" s="143"/>
      <c r="V20" s="139"/>
      <c r="W20" s="138"/>
      <c r="X20" s="140"/>
      <c r="Y20" s="149"/>
      <c r="Z20" s="138"/>
      <c r="AA20" s="139"/>
      <c r="AB20" s="141"/>
      <c r="AC20" s="141"/>
      <c r="AD20" s="141"/>
    </row>
    <row r="21" spans="1:30" s="84" customFormat="1" ht="15" customHeight="1" thickBot="1">
      <c r="A21" s="150"/>
      <c r="B21" s="151" t="s">
        <v>26</v>
      </c>
      <c r="C21" s="156">
        <v>18385074</v>
      </c>
      <c r="D21" s="157">
        <v>99.6</v>
      </c>
      <c r="E21" s="156">
        <v>235</v>
      </c>
      <c r="F21" s="219">
        <v>53</v>
      </c>
      <c r="G21" s="156">
        <v>288</v>
      </c>
      <c r="H21" s="157">
        <v>98.6</v>
      </c>
      <c r="I21" s="158">
        <v>72</v>
      </c>
      <c r="J21" s="158">
        <v>58</v>
      </c>
      <c r="K21" s="159">
        <v>9</v>
      </c>
      <c r="L21" s="160">
        <v>2142549</v>
      </c>
      <c r="M21" s="161">
        <v>90.5</v>
      </c>
      <c r="N21" s="152">
        <v>801</v>
      </c>
      <c r="O21" s="162">
        <v>27</v>
      </c>
      <c r="P21" s="152">
        <v>828</v>
      </c>
      <c r="Q21" s="161">
        <v>91.5</v>
      </c>
      <c r="R21" s="164">
        <v>0</v>
      </c>
      <c r="S21" s="164">
        <v>31</v>
      </c>
      <c r="T21" s="165">
        <v>21</v>
      </c>
      <c r="U21" s="160">
        <v>20527623</v>
      </c>
      <c r="V21" s="157">
        <v>98.6</v>
      </c>
      <c r="W21" s="156">
        <v>1036</v>
      </c>
      <c r="X21" s="219">
        <v>80</v>
      </c>
      <c r="Y21" s="167">
        <v>0</v>
      </c>
      <c r="Z21" s="156">
        <v>1116</v>
      </c>
      <c r="AA21" s="157">
        <v>93.2</v>
      </c>
      <c r="AB21" s="158">
        <v>72</v>
      </c>
      <c r="AC21" s="158">
        <v>89</v>
      </c>
      <c r="AD21" s="158">
        <v>30</v>
      </c>
    </row>
    <row r="22" spans="1:30" s="84" customFormat="1" ht="15" customHeight="1">
      <c r="A22" s="168"/>
      <c r="B22" s="169"/>
      <c r="C22" s="170"/>
      <c r="D22" s="171"/>
      <c r="E22" s="170"/>
      <c r="F22" s="172"/>
      <c r="G22" s="170"/>
      <c r="H22" s="171"/>
      <c r="I22" s="173"/>
      <c r="J22" s="173"/>
      <c r="K22" s="174"/>
      <c r="L22" s="175"/>
      <c r="M22" s="176"/>
      <c r="N22" s="177"/>
      <c r="O22" s="178"/>
      <c r="P22" s="177"/>
      <c r="Q22" s="176"/>
      <c r="R22" s="179"/>
      <c r="S22" s="179"/>
      <c r="T22" s="180"/>
      <c r="U22" s="175"/>
      <c r="V22" s="171"/>
      <c r="W22" s="170"/>
      <c r="X22" s="172"/>
      <c r="Y22" s="220"/>
      <c r="Z22" s="170"/>
      <c r="AA22" s="171"/>
      <c r="AB22" s="173"/>
      <c r="AC22" s="173"/>
      <c r="AD22" s="173"/>
    </row>
    <row r="23" spans="1:30" s="84" customFormat="1" ht="15" customHeight="1">
      <c r="A23" s="74" t="s">
        <v>27</v>
      </c>
      <c r="B23" s="75"/>
      <c r="C23" s="123"/>
      <c r="D23" s="124"/>
      <c r="E23" s="123"/>
      <c r="F23" s="125"/>
      <c r="G23" s="123"/>
      <c r="H23" s="124"/>
      <c r="I23" s="126"/>
      <c r="J23" s="126"/>
      <c r="K23" s="127"/>
      <c r="L23" s="128"/>
      <c r="M23" s="79"/>
      <c r="N23" s="76"/>
      <c r="O23" s="78"/>
      <c r="P23" s="76"/>
      <c r="Q23" s="79"/>
      <c r="R23" s="80"/>
      <c r="S23" s="80"/>
      <c r="T23" s="81"/>
      <c r="U23" s="128"/>
      <c r="V23" s="124"/>
      <c r="W23" s="123"/>
      <c r="X23" s="125"/>
      <c r="Y23" s="217"/>
      <c r="Z23" s="123"/>
      <c r="AA23" s="124"/>
      <c r="AB23" s="126"/>
      <c r="AC23" s="126"/>
      <c r="AD23" s="126"/>
    </row>
    <row r="24" spans="1:30" s="84" customFormat="1" ht="9.75" customHeight="1">
      <c r="A24" s="115"/>
      <c r="B24" s="116"/>
      <c r="C24" s="86"/>
      <c r="D24" s="87"/>
      <c r="E24" s="86"/>
      <c r="F24" s="88"/>
      <c r="G24" s="86"/>
      <c r="H24" s="87"/>
      <c r="I24" s="89"/>
      <c r="J24" s="89"/>
      <c r="K24" s="90"/>
      <c r="L24" s="91"/>
      <c r="M24" s="92"/>
      <c r="N24" s="93"/>
      <c r="O24" s="117"/>
      <c r="P24" s="93"/>
      <c r="Q24" s="92"/>
      <c r="R24" s="95"/>
      <c r="S24" s="95"/>
      <c r="T24" s="96"/>
      <c r="U24" s="91"/>
      <c r="V24" s="87"/>
      <c r="W24" s="86"/>
      <c r="X24" s="88"/>
      <c r="Y24" s="215"/>
      <c r="Z24" s="86"/>
      <c r="AA24" s="87"/>
      <c r="AB24" s="89"/>
      <c r="AC24" s="89"/>
      <c r="AD24" s="89"/>
    </row>
    <row r="25" spans="1:30" s="200" customFormat="1" ht="15" customHeight="1">
      <c r="A25" s="221"/>
      <c r="B25" s="187" t="s">
        <v>27</v>
      </c>
      <c r="C25" s="188">
        <v>65040</v>
      </c>
      <c r="D25" s="189">
        <v>0.4</v>
      </c>
      <c r="E25" s="188">
        <v>4</v>
      </c>
      <c r="F25" s="190">
        <v>0</v>
      </c>
      <c r="G25" s="188">
        <v>4</v>
      </c>
      <c r="H25" s="189">
        <v>1.4</v>
      </c>
      <c r="I25" s="191">
        <v>0</v>
      </c>
      <c r="J25" s="191">
        <v>1</v>
      </c>
      <c r="K25" s="192">
        <v>0</v>
      </c>
      <c r="L25" s="193">
        <v>223862</v>
      </c>
      <c r="M25" s="194">
        <v>9.5</v>
      </c>
      <c r="N25" s="195">
        <v>72</v>
      </c>
      <c r="O25" s="196">
        <v>5</v>
      </c>
      <c r="P25" s="195">
        <v>77</v>
      </c>
      <c r="Q25" s="194">
        <v>8.5</v>
      </c>
      <c r="R25" s="197">
        <v>0</v>
      </c>
      <c r="S25" s="197">
        <v>0</v>
      </c>
      <c r="T25" s="198">
        <v>0</v>
      </c>
      <c r="U25" s="193">
        <v>288902</v>
      </c>
      <c r="V25" s="189">
        <v>1.4</v>
      </c>
      <c r="W25" s="188">
        <v>76</v>
      </c>
      <c r="X25" s="190">
        <v>5</v>
      </c>
      <c r="Y25" s="199">
        <v>0</v>
      </c>
      <c r="Z25" s="188">
        <v>81</v>
      </c>
      <c r="AA25" s="189">
        <v>6.8</v>
      </c>
      <c r="AB25" s="191">
        <v>0</v>
      </c>
      <c r="AC25" s="191">
        <v>1</v>
      </c>
      <c r="AD25" s="191">
        <v>0</v>
      </c>
    </row>
    <row r="26" spans="1:30" s="84" customFormat="1" ht="9.75" customHeight="1" thickBot="1">
      <c r="A26" s="136"/>
      <c r="B26" s="201"/>
      <c r="C26" s="86"/>
      <c r="D26" s="87"/>
      <c r="E26" s="86"/>
      <c r="F26" s="88"/>
      <c r="G26" s="86"/>
      <c r="H26" s="87"/>
      <c r="I26" s="89"/>
      <c r="J26" s="89"/>
      <c r="K26" s="90"/>
      <c r="L26" s="91"/>
      <c r="M26" s="92"/>
      <c r="N26" s="93"/>
      <c r="O26" s="146"/>
      <c r="P26" s="93"/>
      <c r="Q26" s="92"/>
      <c r="R26" s="95"/>
      <c r="S26" s="95"/>
      <c r="T26" s="96"/>
      <c r="U26" s="91"/>
      <c r="V26" s="87"/>
      <c r="W26" s="86"/>
      <c r="X26" s="88"/>
      <c r="Y26" s="215"/>
      <c r="Z26" s="86"/>
      <c r="AA26" s="87"/>
      <c r="AB26" s="89"/>
      <c r="AC26" s="89"/>
      <c r="AD26" s="89"/>
    </row>
    <row r="27" spans="1:30" s="84" customFormat="1" ht="15" customHeight="1" thickBot="1">
      <c r="A27" s="903" t="s">
        <v>225</v>
      </c>
      <c r="B27" s="904"/>
      <c r="C27" s="156">
        <v>18450114</v>
      </c>
      <c r="D27" s="157">
        <v>100</v>
      </c>
      <c r="E27" s="156">
        <v>239</v>
      </c>
      <c r="F27" s="219">
        <v>53</v>
      </c>
      <c r="G27" s="156">
        <v>292</v>
      </c>
      <c r="H27" s="157">
        <v>100</v>
      </c>
      <c r="I27" s="158">
        <v>72</v>
      </c>
      <c r="J27" s="158">
        <v>59</v>
      </c>
      <c r="K27" s="159">
        <v>9</v>
      </c>
      <c r="L27" s="160">
        <v>2366411</v>
      </c>
      <c r="M27" s="161">
        <v>100</v>
      </c>
      <c r="N27" s="152">
        <v>873</v>
      </c>
      <c r="O27" s="203">
        <v>32</v>
      </c>
      <c r="P27" s="152">
        <v>905</v>
      </c>
      <c r="Q27" s="161">
        <v>100</v>
      </c>
      <c r="R27" s="164">
        <v>0</v>
      </c>
      <c r="S27" s="164">
        <v>31</v>
      </c>
      <c r="T27" s="165">
        <v>21</v>
      </c>
      <c r="U27" s="160">
        <v>20816525</v>
      </c>
      <c r="V27" s="157">
        <v>100</v>
      </c>
      <c r="W27" s="156">
        <v>1112</v>
      </c>
      <c r="X27" s="219">
        <v>85</v>
      </c>
      <c r="Y27" s="167">
        <v>0</v>
      </c>
      <c r="Z27" s="156">
        <v>1197</v>
      </c>
      <c r="AA27" s="157">
        <v>100</v>
      </c>
      <c r="AB27" s="158">
        <v>72</v>
      </c>
      <c r="AC27" s="158">
        <v>90</v>
      </c>
      <c r="AD27" s="158">
        <v>30</v>
      </c>
    </row>
    <row r="28" spans="1:9" s="206" customFormat="1" ht="13.5">
      <c r="A28" s="204" t="s">
        <v>28</v>
      </c>
      <c r="B28" s="205"/>
      <c r="C28" s="205"/>
      <c r="D28" s="205"/>
      <c r="E28" s="205"/>
      <c r="F28" s="205"/>
      <c r="G28" s="205"/>
      <c r="H28" s="205"/>
      <c r="I28" s="205"/>
    </row>
    <row r="29" spans="1:14" s="206" customFormat="1" ht="13.5">
      <c r="A29" s="207" t="s">
        <v>29</v>
      </c>
      <c r="M29" s="205"/>
      <c r="N29" s="205"/>
    </row>
    <row r="30" s="206" customFormat="1" ht="13.5">
      <c r="A30" s="207" t="s">
        <v>30</v>
      </c>
    </row>
    <row r="31" s="206" customFormat="1" ht="13.5">
      <c r="A31" s="207" t="s">
        <v>214</v>
      </c>
    </row>
    <row r="32" s="206" customFormat="1" ht="13.5">
      <c r="A32" s="207" t="s">
        <v>31</v>
      </c>
    </row>
    <row r="33" s="206" customFormat="1" ht="13.5">
      <c r="A33" s="207" t="s">
        <v>32</v>
      </c>
    </row>
    <row r="34" s="206" customFormat="1" ht="13.5">
      <c r="A34" s="207" t="s">
        <v>33</v>
      </c>
    </row>
    <row r="35" s="206" customFormat="1" ht="13.5">
      <c r="A35" s="207" t="s">
        <v>116</v>
      </c>
    </row>
    <row r="36" s="206" customFormat="1" ht="13.5">
      <c r="A36" s="207" t="s">
        <v>20</v>
      </c>
    </row>
    <row r="37" s="206" customFormat="1" ht="13.5">
      <c r="A37" s="207" t="s">
        <v>24</v>
      </c>
    </row>
    <row r="38" s="206" customFormat="1" ht="13.5">
      <c r="A38" s="207" t="s">
        <v>34</v>
      </c>
    </row>
    <row r="39" spans="1:21" s="206" customFormat="1" ht="12.75">
      <c r="A39" s="208"/>
      <c r="B39" s="208"/>
      <c r="C39" s="208"/>
      <c r="L39" s="208"/>
      <c r="U39" s="208"/>
    </row>
    <row r="40" spans="1:21" s="84" customFormat="1" ht="13.5">
      <c r="A40" s="209"/>
      <c r="B40" s="209"/>
      <c r="C40" s="210"/>
      <c r="L40" s="210"/>
      <c r="U40" s="210"/>
    </row>
    <row r="41" spans="1:21" s="84" customFormat="1" ht="13.5">
      <c r="A41" s="209"/>
      <c r="B41" s="209"/>
      <c r="C41" s="210"/>
      <c r="L41" s="210"/>
      <c r="U41" s="210"/>
    </row>
    <row r="42" spans="1:21" s="84" customFormat="1" ht="13.5">
      <c r="A42" s="209"/>
      <c r="B42" s="209"/>
      <c r="C42" s="210"/>
      <c r="L42" s="210"/>
      <c r="U42" s="210"/>
    </row>
    <row r="43" spans="1:21" s="84" customFormat="1" ht="13.5">
      <c r="A43" s="209"/>
      <c r="B43" s="209"/>
      <c r="C43" s="210"/>
      <c r="L43" s="210"/>
      <c r="U43" s="210"/>
    </row>
    <row r="44" spans="1:21" s="84" customFormat="1" ht="13.5">
      <c r="A44" s="209"/>
      <c r="B44" s="209"/>
      <c r="C44" s="210"/>
      <c r="L44" s="210"/>
      <c r="U44" s="210"/>
    </row>
    <row r="45" spans="1:21" s="84" customFormat="1" ht="13.5">
      <c r="A45" s="209"/>
      <c r="B45" s="209"/>
      <c r="C45" s="210"/>
      <c r="L45" s="210"/>
      <c r="U45" s="210"/>
    </row>
    <row r="46" spans="1:21" s="84" customFormat="1" ht="13.5">
      <c r="A46" s="209"/>
      <c r="B46" s="211"/>
      <c r="C46" s="210"/>
      <c r="L46" s="210"/>
      <c r="U46" s="210"/>
    </row>
    <row r="47" spans="1:21" s="84" customFormat="1" ht="13.5">
      <c r="A47" s="209"/>
      <c r="B47" s="211"/>
      <c r="C47" s="210"/>
      <c r="L47" s="210"/>
      <c r="U47" s="210"/>
    </row>
    <row r="48" spans="1:21" s="84" customFormat="1" ht="13.5">
      <c r="A48" s="209"/>
      <c r="B48" s="211"/>
      <c r="C48" s="210"/>
      <c r="L48" s="210"/>
      <c r="U48" s="210"/>
    </row>
    <row r="49" spans="1:21" s="84" customFormat="1" ht="13.5">
      <c r="A49" s="209"/>
      <c r="B49" s="211"/>
      <c r="C49" s="210"/>
      <c r="L49" s="210"/>
      <c r="U49" s="210"/>
    </row>
    <row r="50" spans="1:21" s="84" customFormat="1" ht="13.5">
      <c r="A50" s="209"/>
      <c r="B50" s="211"/>
      <c r="C50" s="210"/>
      <c r="L50" s="210"/>
      <c r="U50" s="210"/>
    </row>
    <row r="51" spans="1:21" s="84" customFormat="1" ht="13.5">
      <c r="A51" s="209"/>
      <c r="B51" s="211"/>
      <c r="C51" s="210"/>
      <c r="L51" s="210"/>
      <c r="U51" s="210"/>
    </row>
    <row r="52" spans="1:21" s="84" customFormat="1" ht="13.5">
      <c r="A52" s="209"/>
      <c r="B52" s="211"/>
      <c r="C52" s="210"/>
      <c r="L52" s="210"/>
      <c r="U52" s="210"/>
    </row>
    <row r="53" spans="1:21" s="84" customFormat="1" ht="13.5">
      <c r="A53" s="209"/>
      <c r="B53" s="211"/>
      <c r="C53" s="210"/>
      <c r="L53" s="210"/>
      <c r="U53" s="210"/>
    </row>
    <row r="54" spans="1:21" s="84" customFormat="1" ht="13.5">
      <c r="A54" s="209"/>
      <c r="B54" s="211"/>
      <c r="C54" s="210"/>
      <c r="L54" s="210"/>
      <c r="U54" s="210"/>
    </row>
    <row r="55" spans="1:21" s="84" customFormat="1" ht="13.5">
      <c r="A55" s="209"/>
      <c r="B55" s="211"/>
      <c r="C55" s="210"/>
      <c r="L55" s="210"/>
      <c r="U55" s="210"/>
    </row>
    <row r="56" spans="1:21" s="84" customFormat="1" ht="13.5">
      <c r="A56" s="209"/>
      <c r="B56" s="211"/>
      <c r="C56" s="210"/>
      <c r="L56" s="210"/>
      <c r="U56" s="210"/>
    </row>
    <row r="57" spans="1:21" s="84" customFormat="1" ht="13.5">
      <c r="A57" s="209"/>
      <c r="B57" s="211"/>
      <c r="C57" s="210"/>
      <c r="L57" s="210"/>
      <c r="U57" s="210"/>
    </row>
    <row r="58" spans="1:21" ht="13.5">
      <c r="A58" s="209"/>
      <c r="B58" s="211"/>
      <c r="C58" s="210"/>
      <c r="L58" s="210"/>
      <c r="U58" s="210"/>
    </row>
    <row r="59" spans="1:21" ht="13.5">
      <c r="A59" s="209"/>
      <c r="B59" s="211"/>
      <c r="C59" s="210"/>
      <c r="L59" s="210"/>
      <c r="U59" s="210"/>
    </row>
    <row r="60" spans="1:21" ht="13.5">
      <c r="A60" s="209"/>
      <c r="B60" s="211"/>
      <c r="C60" s="210"/>
      <c r="L60" s="210"/>
      <c r="U60" s="210"/>
    </row>
    <row r="61" spans="1:21" ht="13.5">
      <c r="A61" s="209"/>
      <c r="B61" s="211"/>
      <c r="C61" s="210"/>
      <c r="L61" s="210"/>
      <c r="U61" s="210"/>
    </row>
    <row r="62" spans="1:21" ht="13.5">
      <c r="A62" s="209"/>
      <c r="B62" s="211"/>
      <c r="C62" s="210"/>
      <c r="L62" s="210"/>
      <c r="U62" s="210"/>
    </row>
    <row r="63" spans="1:21" ht="13.5">
      <c r="A63" s="209"/>
      <c r="B63" s="211"/>
      <c r="C63" s="210"/>
      <c r="L63" s="210"/>
      <c r="U63" s="210"/>
    </row>
    <row r="64" spans="1:21" ht="13.5">
      <c r="A64" s="209"/>
      <c r="B64" s="211"/>
      <c r="C64" s="210"/>
      <c r="L64" s="210"/>
      <c r="U64" s="210"/>
    </row>
    <row r="65" spans="1:21" ht="13.5">
      <c r="A65" s="209"/>
      <c r="B65" s="211"/>
      <c r="C65" s="210"/>
      <c r="L65" s="210"/>
      <c r="U65" s="210"/>
    </row>
    <row r="66" spans="1:21" ht="13.5">
      <c r="A66" s="209"/>
      <c r="B66" s="211"/>
      <c r="C66" s="210"/>
      <c r="L66" s="210"/>
      <c r="U66" s="210"/>
    </row>
    <row r="67" spans="1:21" ht="13.5">
      <c r="A67" s="209"/>
      <c r="B67" s="211"/>
      <c r="C67" s="210"/>
      <c r="L67" s="210"/>
      <c r="U67" s="210"/>
    </row>
    <row r="68" spans="1:21" ht="13.5">
      <c r="A68" s="209"/>
      <c r="B68" s="211"/>
      <c r="C68" s="210"/>
      <c r="L68" s="210"/>
      <c r="U68" s="210"/>
    </row>
    <row r="69" spans="1:21" ht="13.5">
      <c r="A69" s="209"/>
      <c r="B69" s="211"/>
      <c r="C69" s="210"/>
      <c r="L69" s="210"/>
      <c r="U69" s="210"/>
    </row>
    <row r="70" spans="1:21" ht="13.5">
      <c r="A70" s="209"/>
      <c r="B70" s="211"/>
      <c r="C70" s="210"/>
      <c r="L70" s="210"/>
      <c r="U70" s="210"/>
    </row>
    <row r="71" spans="1:21" ht="13.5">
      <c r="A71" s="209"/>
      <c r="B71" s="211"/>
      <c r="C71" s="210"/>
      <c r="L71" s="210"/>
      <c r="U71" s="210"/>
    </row>
    <row r="72" spans="1:21" ht="13.5">
      <c r="A72" s="209"/>
      <c r="B72" s="211"/>
      <c r="C72" s="210"/>
      <c r="L72" s="210"/>
      <c r="U72" s="210"/>
    </row>
    <row r="73" spans="1:21" ht="13.5">
      <c r="A73" s="209"/>
      <c r="B73" s="211"/>
      <c r="C73" s="210"/>
      <c r="L73" s="210"/>
      <c r="U73" s="210"/>
    </row>
    <row r="74" spans="1:21" ht="13.5">
      <c r="A74" s="209"/>
      <c r="B74" s="211"/>
      <c r="C74" s="210"/>
      <c r="L74" s="210"/>
      <c r="U74" s="210"/>
    </row>
    <row r="75" spans="1:21" ht="13.5">
      <c r="A75" s="209"/>
      <c r="B75" s="211"/>
      <c r="C75" s="210"/>
      <c r="L75" s="210"/>
      <c r="U75" s="210"/>
    </row>
    <row r="76" spans="1:21" ht="13.5">
      <c r="A76" s="209"/>
      <c r="B76" s="211"/>
      <c r="C76" s="210"/>
      <c r="L76" s="210"/>
      <c r="U76" s="210"/>
    </row>
    <row r="77" spans="1:21" ht="13.5">
      <c r="A77" s="209"/>
      <c r="B77" s="211"/>
      <c r="C77" s="210"/>
      <c r="L77" s="210"/>
      <c r="U77" s="210"/>
    </row>
    <row r="78" spans="1:21" ht="13.5">
      <c r="A78" s="209"/>
      <c r="B78" s="211"/>
      <c r="C78" s="210"/>
      <c r="L78" s="210"/>
      <c r="U78" s="210"/>
    </row>
    <row r="79" spans="1:21" ht="13.5">
      <c r="A79" s="209"/>
      <c r="B79" s="211"/>
      <c r="C79" s="210"/>
      <c r="L79" s="210"/>
      <c r="U79" s="210"/>
    </row>
    <row r="80" spans="1:21" ht="13.5">
      <c r="A80" s="209"/>
      <c r="B80" s="211"/>
      <c r="C80" s="210"/>
      <c r="L80" s="210"/>
      <c r="U80" s="210"/>
    </row>
    <row r="81" spans="1:21" ht="13.5">
      <c r="A81" s="209"/>
      <c r="B81" s="211"/>
      <c r="C81" s="210"/>
      <c r="L81" s="210"/>
      <c r="U81" s="210"/>
    </row>
    <row r="82" spans="12:21" ht="13.5">
      <c r="L82" s="210"/>
      <c r="U82" s="210"/>
    </row>
    <row r="83" spans="12:21" ht="13.5">
      <c r="L83" s="210"/>
      <c r="U83" s="210"/>
    </row>
    <row r="84" spans="12:21" ht="13.5">
      <c r="L84" s="210"/>
      <c r="U84" s="210"/>
    </row>
  </sheetData>
  <mergeCells count="10">
    <mergeCell ref="A27:B27"/>
    <mergeCell ref="U7:AD7"/>
    <mergeCell ref="A7:B7"/>
    <mergeCell ref="A8:B8"/>
    <mergeCell ref="A9:B9"/>
    <mergeCell ref="C2:L2"/>
    <mergeCell ref="C7:K7"/>
    <mergeCell ref="L7:T7"/>
    <mergeCell ref="C1:M1"/>
    <mergeCell ref="C3:T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">
      <selection activeCell="H37" sqref="H37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9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9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9.75390625" style="0" customWidth="1"/>
    <col min="22" max="22" width="4.75390625" style="0" customWidth="1"/>
    <col min="23" max="26" width="4.25390625" style="0" customWidth="1"/>
    <col min="27" max="27" width="4.75390625" style="0" customWidth="1"/>
    <col min="28" max="30" width="4.25390625" style="0" customWidth="1"/>
  </cols>
  <sheetData>
    <row r="1" spans="2:30" s="1" customFormat="1" ht="18" customHeight="1">
      <c r="B1" s="2"/>
      <c r="C1" s="888" t="s">
        <v>0</v>
      </c>
      <c r="D1" s="888"/>
      <c r="E1" s="888"/>
      <c r="F1" s="888"/>
      <c r="G1" s="888"/>
      <c r="H1" s="888"/>
      <c r="I1" s="888"/>
      <c r="J1" s="888"/>
      <c r="K1" s="888"/>
      <c r="L1" s="888"/>
      <c r="M1" s="4"/>
      <c r="N1" s="4"/>
      <c r="O1" s="4"/>
      <c r="P1" s="4"/>
      <c r="R1" s="5"/>
      <c r="T1" s="6"/>
      <c r="U1" s="7"/>
      <c r="V1" s="4"/>
      <c r="W1" s="4"/>
      <c r="X1" s="4"/>
      <c r="Y1" s="4"/>
      <c r="Z1" s="4"/>
      <c r="AB1" s="5"/>
      <c r="AD1" s="8" t="s">
        <v>40</v>
      </c>
    </row>
    <row r="2" spans="2:30" s="1" customFormat="1" ht="18" customHeight="1">
      <c r="B2" s="2"/>
      <c r="C2" s="905" t="s">
        <v>2</v>
      </c>
      <c r="D2" s="905"/>
      <c r="E2" s="905"/>
      <c r="F2" s="905"/>
      <c r="G2" s="905"/>
      <c r="H2" s="905"/>
      <c r="I2" s="905"/>
      <c r="J2" s="905"/>
      <c r="K2" s="905"/>
      <c r="L2" s="905"/>
      <c r="M2" s="4"/>
      <c r="N2" s="4"/>
      <c r="O2" s="4"/>
      <c r="P2" s="4"/>
      <c r="Q2" s="5"/>
      <c r="R2" s="5"/>
      <c r="S2" s="4"/>
      <c r="T2" s="6"/>
      <c r="V2" s="4"/>
      <c r="W2" s="4"/>
      <c r="X2" s="4"/>
      <c r="Y2" s="4"/>
      <c r="Z2" s="4"/>
      <c r="AA2" s="5"/>
      <c r="AB2" s="5"/>
      <c r="AC2" s="4"/>
      <c r="AD2" s="6"/>
    </row>
    <row r="3" spans="2:30" s="9" customFormat="1" ht="18" customHeight="1">
      <c r="B3" s="10"/>
      <c r="C3" s="906" t="s">
        <v>223</v>
      </c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13"/>
      <c r="W3" s="13"/>
      <c r="X3" s="13"/>
      <c r="Y3" s="13"/>
      <c r="Z3" s="13"/>
      <c r="AA3" s="13"/>
      <c r="AB3" s="13"/>
      <c r="AC3" s="13"/>
      <c r="AD3" s="14"/>
    </row>
    <row r="4" spans="2:30" s="9" customFormat="1" ht="12" customHeight="1">
      <c r="B4" s="15"/>
      <c r="C4" s="12"/>
      <c r="D4" s="16"/>
      <c r="E4" s="16"/>
      <c r="F4" s="16"/>
      <c r="G4" s="16"/>
      <c r="H4" s="16"/>
      <c r="I4" s="16"/>
      <c r="J4" s="16"/>
      <c r="K4" s="16"/>
      <c r="L4" s="12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9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0"/>
      <c r="Q5" s="20"/>
      <c r="R5" s="20"/>
      <c r="S5" s="20"/>
      <c r="T5" s="20"/>
      <c r="U5" s="19"/>
      <c r="V5" s="20"/>
      <c r="W5" s="20"/>
      <c r="X5" s="20"/>
      <c r="Y5" s="20"/>
      <c r="Z5" s="20"/>
      <c r="AA5" s="20"/>
      <c r="AB5" s="20"/>
      <c r="AC5" s="20"/>
      <c r="AD5" s="20"/>
    </row>
    <row r="6" spans="1:30" s="22" customFormat="1" ht="18.75" customHeight="1">
      <c r="A6" s="21" t="s">
        <v>3</v>
      </c>
      <c r="C6" s="23"/>
      <c r="D6" s="24"/>
      <c r="E6" s="25"/>
      <c r="F6" s="6"/>
      <c r="G6" s="6"/>
      <c r="H6" s="6"/>
      <c r="I6" s="6"/>
      <c r="J6" s="23"/>
      <c r="K6" s="24"/>
      <c r="L6" s="25"/>
      <c r="O6" s="6"/>
      <c r="P6" s="6"/>
      <c r="Q6" s="6"/>
      <c r="R6" s="6"/>
      <c r="S6" s="23"/>
      <c r="T6" s="26"/>
      <c r="U6" s="23"/>
      <c r="V6" s="24"/>
      <c r="W6" s="25"/>
      <c r="X6" s="6"/>
      <c r="Y6" s="6"/>
      <c r="Z6" s="6"/>
      <c r="AA6" s="6"/>
      <c r="AB6" s="6"/>
      <c r="AC6" s="23"/>
      <c r="AD6" s="26" t="s">
        <v>4</v>
      </c>
    </row>
    <row r="7" spans="1:30" s="27" customFormat="1" ht="18.75" customHeight="1">
      <c r="A7" s="901" t="s">
        <v>211</v>
      </c>
      <c r="B7" s="902"/>
      <c r="C7" s="909" t="s">
        <v>212</v>
      </c>
      <c r="D7" s="885"/>
      <c r="E7" s="885"/>
      <c r="F7" s="885"/>
      <c r="G7" s="885"/>
      <c r="H7" s="885"/>
      <c r="I7" s="885"/>
      <c r="J7" s="885"/>
      <c r="K7" s="886"/>
      <c r="L7" s="887" t="s">
        <v>213</v>
      </c>
      <c r="M7" s="885"/>
      <c r="N7" s="885"/>
      <c r="O7" s="885"/>
      <c r="P7" s="885"/>
      <c r="Q7" s="885"/>
      <c r="R7" s="885"/>
      <c r="S7" s="885"/>
      <c r="T7" s="886"/>
      <c r="U7" s="893" t="s">
        <v>41</v>
      </c>
      <c r="V7" s="894"/>
      <c r="W7" s="894"/>
      <c r="X7" s="894"/>
      <c r="Y7" s="894"/>
      <c r="Z7" s="894"/>
      <c r="AA7" s="894"/>
      <c r="AB7" s="894"/>
      <c r="AC7" s="894"/>
      <c r="AD7" s="895"/>
    </row>
    <row r="8" spans="1:30" s="39" customFormat="1" ht="19.5" customHeight="1">
      <c r="A8" s="899" t="s">
        <v>7</v>
      </c>
      <c r="B8" s="900"/>
      <c r="C8" s="186" t="s">
        <v>8</v>
      </c>
      <c r="D8" s="30"/>
      <c r="E8" s="31" t="s">
        <v>9</v>
      </c>
      <c r="F8" s="32" t="s">
        <v>10</v>
      </c>
      <c r="G8" s="33" t="s">
        <v>11</v>
      </c>
      <c r="H8" s="34"/>
      <c r="I8" s="35" t="s">
        <v>12</v>
      </c>
      <c r="J8" s="36" t="s">
        <v>13</v>
      </c>
      <c r="K8" s="37" t="s">
        <v>14</v>
      </c>
      <c r="L8" s="29" t="s">
        <v>8</v>
      </c>
      <c r="M8" s="30"/>
      <c r="N8" s="31" t="s">
        <v>9</v>
      </c>
      <c r="O8" s="32" t="s">
        <v>10</v>
      </c>
      <c r="P8" s="33" t="s">
        <v>11</v>
      </c>
      <c r="Q8" s="34"/>
      <c r="R8" s="35" t="s">
        <v>12</v>
      </c>
      <c r="S8" s="36" t="s">
        <v>13</v>
      </c>
      <c r="T8" s="37" t="s">
        <v>14</v>
      </c>
      <c r="U8" s="29" t="s">
        <v>8</v>
      </c>
      <c r="V8" s="30"/>
      <c r="W8" s="31" t="s">
        <v>9</v>
      </c>
      <c r="X8" s="32" t="s">
        <v>10</v>
      </c>
      <c r="Y8" s="34" t="s">
        <v>15</v>
      </c>
      <c r="Z8" s="33" t="s">
        <v>11</v>
      </c>
      <c r="AA8" s="34"/>
      <c r="AB8" s="35" t="s">
        <v>12</v>
      </c>
      <c r="AC8" s="36" t="s">
        <v>13</v>
      </c>
      <c r="AD8" s="38" t="s">
        <v>14</v>
      </c>
    </row>
    <row r="9" spans="1:30" s="39" customFormat="1" ht="13.5" customHeight="1">
      <c r="A9" s="881" t="s">
        <v>16</v>
      </c>
      <c r="B9" s="882"/>
      <c r="C9" s="213">
        <v>0</v>
      </c>
      <c r="D9" s="43" t="s">
        <v>17</v>
      </c>
      <c r="E9" s="44" t="s">
        <v>18</v>
      </c>
      <c r="F9" s="45" t="s">
        <v>18</v>
      </c>
      <c r="G9" s="44" t="s">
        <v>18</v>
      </c>
      <c r="H9" s="46" t="s">
        <v>17</v>
      </c>
      <c r="I9" s="47" t="s">
        <v>18</v>
      </c>
      <c r="J9" s="48" t="s">
        <v>18</v>
      </c>
      <c r="K9" s="49" t="s">
        <v>18</v>
      </c>
      <c r="L9" s="42">
        <v>0</v>
      </c>
      <c r="M9" s="43" t="s">
        <v>17</v>
      </c>
      <c r="N9" s="44" t="s">
        <v>18</v>
      </c>
      <c r="O9" s="45" t="s">
        <v>18</v>
      </c>
      <c r="P9" s="44" t="s">
        <v>18</v>
      </c>
      <c r="Q9" s="46" t="s">
        <v>17</v>
      </c>
      <c r="R9" s="47" t="s">
        <v>18</v>
      </c>
      <c r="S9" s="48" t="s">
        <v>18</v>
      </c>
      <c r="T9" s="49" t="s">
        <v>18</v>
      </c>
      <c r="U9" s="42">
        <v>0</v>
      </c>
      <c r="V9" s="43" t="s">
        <v>17</v>
      </c>
      <c r="W9" s="44" t="s">
        <v>18</v>
      </c>
      <c r="X9" s="45" t="s">
        <v>18</v>
      </c>
      <c r="Y9" s="43" t="s">
        <v>18</v>
      </c>
      <c r="Z9" s="44" t="s">
        <v>18</v>
      </c>
      <c r="AA9" s="46" t="s">
        <v>17</v>
      </c>
      <c r="AB9" s="47" t="s">
        <v>18</v>
      </c>
      <c r="AC9" s="48" t="s">
        <v>18</v>
      </c>
      <c r="AD9" s="48" t="s">
        <v>18</v>
      </c>
    </row>
    <row r="10" spans="1:30" s="62" customFormat="1" ht="9.75" customHeight="1" thickBot="1">
      <c r="A10" s="50"/>
      <c r="B10" s="51" t="s">
        <v>19</v>
      </c>
      <c r="C10" s="52">
        <v>1</v>
      </c>
      <c r="D10" s="51">
        <v>2</v>
      </c>
      <c r="E10" s="52">
        <v>3</v>
      </c>
      <c r="F10" s="53">
        <v>4</v>
      </c>
      <c r="G10" s="54">
        <v>5</v>
      </c>
      <c r="H10" s="55">
        <v>6</v>
      </c>
      <c r="I10" s="56">
        <v>7</v>
      </c>
      <c r="J10" s="57">
        <v>8</v>
      </c>
      <c r="K10" s="58">
        <v>9</v>
      </c>
      <c r="L10" s="59">
        <v>10</v>
      </c>
      <c r="M10" s="51">
        <v>11</v>
      </c>
      <c r="N10" s="52">
        <v>12</v>
      </c>
      <c r="O10" s="53">
        <v>13</v>
      </c>
      <c r="P10" s="54">
        <v>14</v>
      </c>
      <c r="Q10" s="55">
        <v>15</v>
      </c>
      <c r="R10" s="56">
        <v>16</v>
      </c>
      <c r="S10" s="57">
        <v>17</v>
      </c>
      <c r="T10" s="58">
        <v>18</v>
      </c>
      <c r="U10" s="60">
        <v>19</v>
      </c>
      <c r="V10" s="51">
        <v>20</v>
      </c>
      <c r="W10" s="52">
        <v>21</v>
      </c>
      <c r="X10" s="53">
        <v>22</v>
      </c>
      <c r="Y10" s="51">
        <v>23</v>
      </c>
      <c r="Z10" s="54">
        <v>24</v>
      </c>
      <c r="AA10" s="55">
        <v>25</v>
      </c>
      <c r="AB10" s="56">
        <v>26</v>
      </c>
      <c r="AC10" s="57">
        <v>27</v>
      </c>
      <c r="AD10" s="61">
        <v>28</v>
      </c>
    </row>
    <row r="11" spans="1:30" s="39" customFormat="1" ht="9.75" customHeight="1">
      <c r="A11" s="63"/>
      <c r="B11" s="64"/>
      <c r="C11" s="65"/>
      <c r="D11" s="66"/>
      <c r="E11" s="65"/>
      <c r="F11" s="67"/>
      <c r="G11" s="68"/>
      <c r="H11" s="66"/>
      <c r="I11" s="69"/>
      <c r="J11" s="69"/>
      <c r="K11" s="70"/>
      <c r="L11" s="71"/>
      <c r="M11" s="66"/>
      <c r="N11" s="65"/>
      <c r="O11" s="67"/>
      <c r="P11" s="68"/>
      <c r="Q11" s="66"/>
      <c r="R11" s="69"/>
      <c r="S11" s="69"/>
      <c r="T11" s="70"/>
      <c r="U11" s="71"/>
      <c r="V11" s="66"/>
      <c r="W11" s="65"/>
      <c r="X11" s="67"/>
      <c r="Y11" s="72"/>
      <c r="Z11" s="68"/>
      <c r="AA11" s="66"/>
      <c r="AB11" s="69"/>
      <c r="AC11" s="69"/>
      <c r="AD11" s="73"/>
    </row>
    <row r="12" spans="1:30" s="84" customFormat="1" ht="15" customHeight="1">
      <c r="A12" s="74" t="s">
        <v>20</v>
      </c>
      <c r="B12" s="75"/>
      <c r="C12" s="76"/>
      <c r="D12" s="77"/>
      <c r="E12" s="76"/>
      <c r="F12" s="78"/>
      <c r="G12" s="76"/>
      <c r="H12" s="79"/>
      <c r="I12" s="80"/>
      <c r="J12" s="80"/>
      <c r="K12" s="81"/>
      <c r="L12" s="82"/>
      <c r="M12" s="79"/>
      <c r="N12" s="76"/>
      <c r="O12" s="78"/>
      <c r="P12" s="76"/>
      <c r="Q12" s="79"/>
      <c r="R12" s="80"/>
      <c r="S12" s="80"/>
      <c r="T12" s="81"/>
      <c r="U12" s="82"/>
      <c r="V12" s="79"/>
      <c r="W12" s="76"/>
      <c r="X12" s="78"/>
      <c r="Y12" s="83"/>
      <c r="Z12" s="76"/>
      <c r="AA12" s="79"/>
      <c r="AB12" s="80"/>
      <c r="AC12" s="80"/>
      <c r="AD12" s="80"/>
    </row>
    <row r="13" spans="1:30" s="84" customFormat="1" ht="15" customHeight="1">
      <c r="A13" s="85" t="s">
        <v>21</v>
      </c>
      <c r="B13" s="214"/>
      <c r="C13" s="86">
        <v>1763209</v>
      </c>
      <c r="D13" s="87">
        <v>11.7</v>
      </c>
      <c r="E13" s="86">
        <v>4</v>
      </c>
      <c r="F13" s="88">
        <v>0</v>
      </c>
      <c r="G13" s="86">
        <v>4</v>
      </c>
      <c r="H13" s="87">
        <v>14.8</v>
      </c>
      <c r="I13" s="89">
        <v>6</v>
      </c>
      <c r="J13" s="89">
        <v>6</v>
      </c>
      <c r="K13" s="90">
        <v>0</v>
      </c>
      <c r="L13" s="91">
        <v>4200398</v>
      </c>
      <c r="M13" s="92">
        <v>28.6</v>
      </c>
      <c r="N13" s="93">
        <v>212</v>
      </c>
      <c r="O13" s="117">
        <v>3</v>
      </c>
      <c r="P13" s="93">
        <v>215</v>
      </c>
      <c r="Q13" s="92">
        <v>25.9</v>
      </c>
      <c r="R13" s="95">
        <v>0</v>
      </c>
      <c r="S13" s="95">
        <v>20</v>
      </c>
      <c r="T13" s="96">
        <v>3</v>
      </c>
      <c r="U13" s="91">
        <v>5963607</v>
      </c>
      <c r="V13" s="87">
        <v>20</v>
      </c>
      <c r="W13" s="86">
        <v>216</v>
      </c>
      <c r="X13" s="88">
        <v>3</v>
      </c>
      <c r="Y13" s="215">
        <v>0</v>
      </c>
      <c r="Z13" s="86">
        <v>219</v>
      </c>
      <c r="AA13" s="87">
        <v>25.6</v>
      </c>
      <c r="AB13" s="89">
        <v>6</v>
      </c>
      <c r="AC13" s="89">
        <v>26</v>
      </c>
      <c r="AD13" s="89">
        <v>3</v>
      </c>
    </row>
    <row r="14" spans="1:30" s="84" customFormat="1" ht="15" customHeight="1">
      <c r="A14" s="85" t="s">
        <v>22</v>
      </c>
      <c r="B14" s="216"/>
      <c r="C14" s="86">
        <v>743324</v>
      </c>
      <c r="D14" s="87">
        <v>4.9</v>
      </c>
      <c r="E14" s="86">
        <v>3</v>
      </c>
      <c r="F14" s="88">
        <v>0</v>
      </c>
      <c r="G14" s="86">
        <v>3</v>
      </c>
      <c r="H14" s="87">
        <v>11.1</v>
      </c>
      <c r="I14" s="89">
        <v>10</v>
      </c>
      <c r="J14" s="89">
        <v>2</v>
      </c>
      <c r="K14" s="90">
        <v>0</v>
      </c>
      <c r="L14" s="91">
        <v>8886168</v>
      </c>
      <c r="M14" s="92">
        <v>60.5</v>
      </c>
      <c r="N14" s="93">
        <v>562</v>
      </c>
      <c r="O14" s="117">
        <v>4</v>
      </c>
      <c r="P14" s="93">
        <v>566</v>
      </c>
      <c r="Q14" s="92">
        <v>68.2</v>
      </c>
      <c r="R14" s="95">
        <v>0</v>
      </c>
      <c r="S14" s="95">
        <v>35</v>
      </c>
      <c r="T14" s="96">
        <v>4</v>
      </c>
      <c r="U14" s="91">
        <v>9629492</v>
      </c>
      <c r="V14" s="87">
        <v>32.3</v>
      </c>
      <c r="W14" s="86">
        <v>565</v>
      </c>
      <c r="X14" s="88">
        <v>4</v>
      </c>
      <c r="Y14" s="215">
        <v>0</v>
      </c>
      <c r="Z14" s="86">
        <v>569</v>
      </c>
      <c r="AA14" s="87">
        <v>66.4</v>
      </c>
      <c r="AB14" s="89">
        <v>10</v>
      </c>
      <c r="AC14" s="89">
        <v>37</v>
      </c>
      <c r="AD14" s="89">
        <v>4</v>
      </c>
    </row>
    <row r="15" spans="1:30" s="114" customFormat="1" ht="15" customHeight="1">
      <c r="A15" s="99"/>
      <c r="B15" s="100" t="s">
        <v>23</v>
      </c>
      <c r="C15" s="101">
        <v>2506533</v>
      </c>
      <c r="D15" s="102">
        <v>16.6</v>
      </c>
      <c r="E15" s="101">
        <v>7</v>
      </c>
      <c r="F15" s="103">
        <v>0</v>
      </c>
      <c r="G15" s="101">
        <v>7</v>
      </c>
      <c r="H15" s="102">
        <v>25.9</v>
      </c>
      <c r="I15" s="104">
        <v>16</v>
      </c>
      <c r="J15" s="104">
        <v>8</v>
      </c>
      <c r="K15" s="105">
        <v>0</v>
      </c>
      <c r="L15" s="106">
        <v>13086566</v>
      </c>
      <c r="M15" s="107">
        <v>89.1</v>
      </c>
      <c r="N15" s="108">
        <v>774</v>
      </c>
      <c r="O15" s="109">
        <v>7</v>
      </c>
      <c r="P15" s="108">
        <v>781</v>
      </c>
      <c r="Q15" s="107">
        <v>94.1</v>
      </c>
      <c r="R15" s="110">
        <v>0</v>
      </c>
      <c r="S15" s="110">
        <v>55</v>
      </c>
      <c r="T15" s="111">
        <v>7</v>
      </c>
      <c r="U15" s="106">
        <v>15593099</v>
      </c>
      <c r="V15" s="102">
        <v>52.3</v>
      </c>
      <c r="W15" s="101">
        <v>781</v>
      </c>
      <c r="X15" s="103">
        <v>7</v>
      </c>
      <c r="Y15" s="134">
        <v>0</v>
      </c>
      <c r="Z15" s="101">
        <v>788</v>
      </c>
      <c r="AA15" s="102">
        <v>92</v>
      </c>
      <c r="AB15" s="104">
        <v>16</v>
      </c>
      <c r="AC15" s="104">
        <v>63</v>
      </c>
      <c r="AD15" s="104">
        <v>7</v>
      </c>
    </row>
    <row r="16" spans="1:30" s="84" customFormat="1" ht="9.75" customHeight="1">
      <c r="A16" s="115"/>
      <c r="B16" s="116"/>
      <c r="C16" s="86"/>
      <c r="D16" s="87"/>
      <c r="E16" s="86"/>
      <c r="F16" s="88"/>
      <c r="G16" s="86"/>
      <c r="H16" s="87"/>
      <c r="I16" s="89"/>
      <c r="J16" s="89"/>
      <c r="K16" s="90"/>
      <c r="L16" s="91"/>
      <c r="M16" s="92"/>
      <c r="N16" s="93"/>
      <c r="O16" s="117"/>
      <c r="P16" s="93"/>
      <c r="Q16" s="92"/>
      <c r="R16" s="95"/>
      <c r="S16" s="95"/>
      <c r="T16" s="96"/>
      <c r="U16" s="91"/>
      <c r="V16" s="87"/>
      <c r="W16" s="86"/>
      <c r="X16" s="88"/>
      <c r="Y16" s="215"/>
      <c r="Z16" s="86"/>
      <c r="AA16" s="87"/>
      <c r="AB16" s="89"/>
      <c r="AC16" s="89"/>
      <c r="AD16" s="89"/>
    </row>
    <row r="17" spans="1:30" s="84" customFormat="1" ht="15" customHeight="1">
      <c r="A17" s="74" t="s">
        <v>24</v>
      </c>
      <c r="B17" s="75"/>
      <c r="C17" s="123"/>
      <c r="D17" s="124"/>
      <c r="E17" s="123"/>
      <c r="F17" s="125"/>
      <c r="G17" s="123"/>
      <c r="H17" s="124"/>
      <c r="I17" s="126"/>
      <c r="J17" s="126"/>
      <c r="K17" s="127"/>
      <c r="L17" s="128"/>
      <c r="M17" s="79"/>
      <c r="N17" s="76"/>
      <c r="O17" s="78"/>
      <c r="P17" s="76"/>
      <c r="Q17" s="79"/>
      <c r="R17" s="80"/>
      <c r="S17" s="80"/>
      <c r="T17" s="81"/>
      <c r="U17" s="128"/>
      <c r="V17" s="124"/>
      <c r="W17" s="123"/>
      <c r="X17" s="125"/>
      <c r="Y17" s="217"/>
      <c r="Z17" s="123"/>
      <c r="AA17" s="124"/>
      <c r="AB17" s="126"/>
      <c r="AC17" s="126"/>
      <c r="AD17" s="126"/>
    </row>
    <row r="18" spans="1:30" s="84" customFormat="1" ht="9.75" customHeight="1">
      <c r="A18" s="115"/>
      <c r="B18" s="116"/>
      <c r="C18" s="86"/>
      <c r="D18" s="87"/>
      <c r="E18" s="86"/>
      <c r="F18" s="88"/>
      <c r="G18" s="86"/>
      <c r="H18" s="87"/>
      <c r="I18" s="89"/>
      <c r="J18" s="89"/>
      <c r="K18" s="90"/>
      <c r="L18" s="91"/>
      <c r="M18" s="92"/>
      <c r="N18" s="93"/>
      <c r="O18" s="117"/>
      <c r="P18" s="93"/>
      <c r="Q18" s="92"/>
      <c r="R18" s="95"/>
      <c r="S18" s="95"/>
      <c r="T18" s="96"/>
      <c r="U18" s="91"/>
      <c r="V18" s="87"/>
      <c r="W18" s="86"/>
      <c r="X18" s="88"/>
      <c r="Y18" s="215"/>
      <c r="Z18" s="86"/>
      <c r="AA18" s="87"/>
      <c r="AB18" s="89"/>
      <c r="AC18" s="89"/>
      <c r="AD18" s="89"/>
    </row>
    <row r="19" spans="1:30" s="135" customFormat="1" ht="15" customHeight="1">
      <c r="A19" s="218"/>
      <c r="B19" s="100" t="s">
        <v>44</v>
      </c>
      <c r="C19" s="101">
        <v>12609670</v>
      </c>
      <c r="D19" s="102">
        <v>83.4</v>
      </c>
      <c r="E19" s="101">
        <v>20</v>
      </c>
      <c r="F19" s="103">
        <v>0</v>
      </c>
      <c r="G19" s="101">
        <v>20</v>
      </c>
      <c r="H19" s="102">
        <v>74.1</v>
      </c>
      <c r="I19" s="104">
        <v>2</v>
      </c>
      <c r="J19" s="104">
        <v>2</v>
      </c>
      <c r="K19" s="105">
        <v>4</v>
      </c>
      <c r="L19" s="106">
        <v>1212245</v>
      </c>
      <c r="M19" s="107">
        <v>8.3</v>
      </c>
      <c r="N19" s="108">
        <v>29</v>
      </c>
      <c r="O19" s="109">
        <v>1</v>
      </c>
      <c r="P19" s="108">
        <v>30</v>
      </c>
      <c r="Q19" s="107">
        <v>3.6</v>
      </c>
      <c r="R19" s="110">
        <v>0</v>
      </c>
      <c r="S19" s="110">
        <v>0</v>
      </c>
      <c r="T19" s="111">
        <v>1</v>
      </c>
      <c r="U19" s="106">
        <v>13821915</v>
      </c>
      <c r="V19" s="102">
        <v>46.4</v>
      </c>
      <c r="W19" s="101">
        <v>49</v>
      </c>
      <c r="X19" s="103">
        <v>1</v>
      </c>
      <c r="Y19" s="134">
        <v>0</v>
      </c>
      <c r="Z19" s="101">
        <v>50</v>
      </c>
      <c r="AA19" s="102">
        <v>5.8</v>
      </c>
      <c r="AB19" s="104">
        <v>2</v>
      </c>
      <c r="AC19" s="104">
        <v>2</v>
      </c>
      <c r="AD19" s="104">
        <v>5</v>
      </c>
    </row>
    <row r="20" spans="1:30" s="84" customFormat="1" ht="9.75" customHeight="1" thickBot="1">
      <c r="A20" s="136"/>
      <c r="B20" s="137"/>
      <c r="C20" s="138"/>
      <c r="D20" s="139"/>
      <c r="E20" s="138"/>
      <c r="F20" s="140"/>
      <c r="G20" s="138"/>
      <c r="H20" s="139"/>
      <c r="I20" s="141"/>
      <c r="J20" s="141"/>
      <c r="K20" s="142"/>
      <c r="L20" s="143"/>
      <c r="M20" s="144"/>
      <c r="N20" s="145"/>
      <c r="O20" s="146"/>
      <c r="P20" s="145"/>
      <c r="Q20" s="144"/>
      <c r="R20" s="147"/>
      <c r="S20" s="147"/>
      <c r="T20" s="148"/>
      <c r="U20" s="143"/>
      <c r="V20" s="139"/>
      <c r="W20" s="138"/>
      <c r="X20" s="140"/>
      <c r="Y20" s="149"/>
      <c r="Z20" s="138"/>
      <c r="AA20" s="139"/>
      <c r="AB20" s="141"/>
      <c r="AC20" s="141"/>
      <c r="AD20" s="141"/>
    </row>
    <row r="21" spans="1:30" s="84" customFormat="1" ht="15" customHeight="1" thickBot="1">
      <c r="A21" s="150"/>
      <c r="B21" s="151" t="s">
        <v>26</v>
      </c>
      <c r="C21" s="156">
        <v>15116203</v>
      </c>
      <c r="D21" s="157">
        <v>100</v>
      </c>
      <c r="E21" s="156">
        <v>27</v>
      </c>
      <c r="F21" s="219">
        <v>0</v>
      </c>
      <c r="G21" s="156">
        <v>27</v>
      </c>
      <c r="H21" s="157">
        <v>100</v>
      </c>
      <c r="I21" s="158">
        <v>18</v>
      </c>
      <c r="J21" s="158">
        <v>10</v>
      </c>
      <c r="K21" s="159">
        <v>4</v>
      </c>
      <c r="L21" s="160">
        <v>14298811</v>
      </c>
      <c r="M21" s="161">
        <v>97.4</v>
      </c>
      <c r="N21" s="152">
        <v>803</v>
      </c>
      <c r="O21" s="162">
        <v>8</v>
      </c>
      <c r="P21" s="152">
        <v>811</v>
      </c>
      <c r="Q21" s="161">
        <v>97.7</v>
      </c>
      <c r="R21" s="164">
        <v>0</v>
      </c>
      <c r="S21" s="164">
        <v>55</v>
      </c>
      <c r="T21" s="165">
        <v>8</v>
      </c>
      <c r="U21" s="160">
        <v>29415014</v>
      </c>
      <c r="V21" s="157">
        <v>98.7</v>
      </c>
      <c r="W21" s="156">
        <v>830</v>
      </c>
      <c r="X21" s="219">
        <v>8</v>
      </c>
      <c r="Y21" s="167">
        <v>0</v>
      </c>
      <c r="Z21" s="156">
        <v>838</v>
      </c>
      <c r="AA21" s="157">
        <v>97.8</v>
      </c>
      <c r="AB21" s="158">
        <v>18</v>
      </c>
      <c r="AC21" s="158">
        <v>65</v>
      </c>
      <c r="AD21" s="158">
        <v>12</v>
      </c>
    </row>
    <row r="22" spans="1:30" s="84" customFormat="1" ht="15" customHeight="1">
      <c r="A22" s="168"/>
      <c r="B22" s="169"/>
      <c r="C22" s="170"/>
      <c r="D22" s="171"/>
      <c r="E22" s="170"/>
      <c r="F22" s="172"/>
      <c r="G22" s="170"/>
      <c r="H22" s="171"/>
      <c r="I22" s="173"/>
      <c r="J22" s="173"/>
      <c r="K22" s="174"/>
      <c r="L22" s="175"/>
      <c r="M22" s="176"/>
      <c r="N22" s="177"/>
      <c r="O22" s="178"/>
      <c r="P22" s="177"/>
      <c r="Q22" s="176"/>
      <c r="R22" s="179"/>
      <c r="S22" s="179"/>
      <c r="T22" s="180"/>
      <c r="U22" s="175"/>
      <c r="V22" s="171"/>
      <c r="W22" s="170"/>
      <c r="X22" s="172"/>
      <c r="Y22" s="220"/>
      <c r="Z22" s="170"/>
      <c r="AA22" s="171"/>
      <c r="AB22" s="173"/>
      <c r="AC22" s="173"/>
      <c r="AD22" s="173"/>
    </row>
    <row r="23" spans="1:30" s="84" customFormat="1" ht="15" customHeight="1">
      <c r="A23" s="74" t="s">
        <v>27</v>
      </c>
      <c r="B23" s="75"/>
      <c r="C23" s="123"/>
      <c r="D23" s="124"/>
      <c r="E23" s="123"/>
      <c r="F23" s="125"/>
      <c r="G23" s="123"/>
      <c r="H23" s="124"/>
      <c r="I23" s="126"/>
      <c r="J23" s="126"/>
      <c r="K23" s="127"/>
      <c r="L23" s="128"/>
      <c r="M23" s="79"/>
      <c r="N23" s="76"/>
      <c r="O23" s="78"/>
      <c r="P23" s="76"/>
      <c r="Q23" s="79"/>
      <c r="R23" s="80"/>
      <c r="S23" s="80"/>
      <c r="T23" s="81"/>
      <c r="U23" s="128"/>
      <c r="V23" s="124"/>
      <c r="W23" s="123"/>
      <c r="X23" s="125"/>
      <c r="Y23" s="217"/>
      <c r="Z23" s="123"/>
      <c r="AA23" s="124"/>
      <c r="AB23" s="126"/>
      <c r="AC23" s="126"/>
      <c r="AD23" s="126"/>
    </row>
    <row r="24" spans="1:30" s="84" customFormat="1" ht="9.75" customHeight="1">
      <c r="A24" s="115"/>
      <c r="B24" s="116"/>
      <c r="C24" s="86"/>
      <c r="D24" s="87"/>
      <c r="E24" s="86"/>
      <c r="F24" s="88"/>
      <c r="G24" s="86"/>
      <c r="H24" s="87"/>
      <c r="I24" s="89"/>
      <c r="J24" s="89"/>
      <c r="K24" s="90"/>
      <c r="L24" s="91"/>
      <c r="M24" s="92"/>
      <c r="N24" s="93"/>
      <c r="O24" s="117"/>
      <c r="P24" s="93"/>
      <c r="Q24" s="92"/>
      <c r="R24" s="95"/>
      <c r="S24" s="95"/>
      <c r="T24" s="96"/>
      <c r="U24" s="91"/>
      <c r="V24" s="87"/>
      <c r="W24" s="86"/>
      <c r="X24" s="88"/>
      <c r="Y24" s="215"/>
      <c r="Z24" s="86"/>
      <c r="AA24" s="87"/>
      <c r="AB24" s="89"/>
      <c r="AC24" s="89"/>
      <c r="AD24" s="89"/>
    </row>
    <row r="25" spans="1:30" s="200" customFormat="1" ht="15" customHeight="1">
      <c r="A25" s="221"/>
      <c r="B25" s="187" t="s">
        <v>42</v>
      </c>
      <c r="C25" s="188">
        <v>0</v>
      </c>
      <c r="D25" s="189">
        <v>0</v>
      </c>
      <c r="E25" s="188">
        <v>0</v>
      </c>
      <c r="F25" s="190">
        <v>0</v>
      </c>
      <c r="G25" s="188">
        <v>0</v>
      </c>
      <c r="H25" s="189">
        <v>0</v>
      </c>
      <c r="I25" s="191">
        <v>0</v>
      </c>
      <c r="J25" s="191">
        <v>0</v>
      </c>
      <c r="K25" s="192">
        <v>0</v>
      </c>
      <c r="L25" s="193">
        <v>389744</v>
      </c>
      <c r="M25" s="194">
        <v>2.6</v>
      </c>
      <c r="N25" s="195">
        <v>19</v>
      </c>
      <c r="O25" s="196">
        <v>0</v>
      </c>
      <c r="P25" s="195">
        <v>19</v>
      </c>
      <c r="Q25" s="194">
        <v>2.3</v>
      </c>
      <c r="R25" s="197">
        <v>0</v>
      </c>
      <c r="S25" s="197">
        <v>2</v>
      </c>
      <c r="T25" s="198">
        <v>0</v>
      </c>
      <c r="U25" s="193">
        <v>389744</v>
      </c>
      <c r="V25" s="189">
        <v>1.3</v>
      </c>
      <c r="W25" s="188">
        <v>19</v>
      </c>
      <c r="X25" s="190">
        <v>0</v>
      </c>
      <c r="Y25" s="199">
        <v>0</v>
      </c>
      <c r="Z25" s="188">
        <v>19</v>
      </c>
      <c r="AA25" s="189">
        <v>2.2</v>
      </c>
      <c r="AB25" s="191">
        <v>0</v>
      </c>
      <c r="AC25" s="191">
        <v>2</v>
      </c>
      <c r="AD25" s="191">
        <v>0</v>
      </c>
    </row>
    <row r="26" spans="1:30" s="84" customFormat="1" ht="9.75" customHeight="1" thickBot="1">
      <c r="A26" s="136"/>
      <c r="B26" s="201"/>
      <c r="C26" s="86"/>
      <c r="D26" s="87"/>
      <c r="E26" s="86"/>
      <c r="F26" s="88"/>
      <c r="G26" s="86"/>
      <c r="H26" s="87"/>
      <c r="I26" s="89"/>
      <c r="J26" s="89"/>
      <c r="K26" s="90"/>
      <c r="L26" s="91"/>
      <c r="M26" s="92"/>
      <c r="N26" s="93"/>
      <c r="O26" s="146"/>
      <c r="P26" s="93"/>
      <c r="Q26" s="92"/>
      <c r="R26" s="95"/>
      <c r="S26" s="95"/>
      <c r="T26" s="96"/>
      <c r="U26" s="91"/>
      <c r="V26" s="87"/>
      <c r="W26" s="86"/>
      <c r="X26" s="88"/>
      <c r="Y26" s="215"/>
      <c r="Z26" s="86"/>
      <c r="AA26" s="87"/>
      <c r="AB26" s="89"/>
      <c r="AC26" s="89"/>
      <c r="AD26" s="89"/>
    </row>
    <row r="27" spans="1:30" s="84" customFormat="1" ht="15" customHeight="1" thickBot="1">
      <c r="A27" s="903" t="s">
        <v>225</v>
      </c>
      <c r="B27" s="904"/>
      <c r="C27" s="156">
        <v>15116203</v>
      </c>
      <c r="D27" s="157">
        <v>100</v>
      </c>
      <c r="E27" s="156">
        <v>27</v>
      </c>
      <c r="F27" s="219">
        <v>0</v>
      </c>
      <c r="G27" s="156">
        <v>27</v>
      </c>
      <c r="H27" s="157">
        <v>100</v>
      </c>
      <c r="I27" s="158">
        <v>18</v>
      </c>
      <c r="J27" s="158">
        <v>10</v>
      </c>
      <c r="K27" s="159">
        <v>4</v>
      </c>
      <c r="L27" s="160">
        <v>14688555</v>
      </c>
      <c r="M27" s="161">
        <v>100</v>
      </c>
      <c r="N27" s="152">
        <v>822</v>
      </c>
      <c r="O27" s="203">
        <v>8</v>
      </c>
      <c r="P27" s="152">
        <v>830</v>
      </c>
      <c r="Q27" s="161">
        <v>100</v>
      </c>
      <c r="R27" s="164">
        <v>0</v>
      </c>
      <c r="S27" s="164">
        <v>57</v>
      </c>
      <c r="T27" s="165">
        <v>8</v>
      </c>
      <c r="U27" s="219">
        <v>29804758</v>
      </c>
      <c r="V27" s="222">
        <v>100</v>
      </c>
      <c r="W27" s="219">
        <v>849</v>
      </c>
      <c r="X27" s="219">
        <v>8</v>
      </c>
      <c r="Y27" s="219">
        <v>0</v>
      </c>
      <c r="Z27" s="219">
        <v>857</v>
      </c>
      <c r="AA27" s="222">
        <v>100</v>
      </c>
      <c r="AB27" s="219">
        <v>18</v>
      </c>
      <c r="AC27" s="219">
        <v>67</v>
      </c>
      <c r="AD27" s="223">
        <v>12</v>
      </c>
    </row>
    <row r="28" spans="1:9" s="206" customFormat="1" ht="13.5">
      <c r="A28" s="204" t="s">
        <v>28</v>
      </c>
      <c r="B28" s="205"/>
      <c r="C28" s="205"/>
      <c r="D28" s="205"/>
      <c r="E28" s="205"/>
      <c r="F28" s="205"/>
      <c r="G28" s="205"/>
      <c r="H28" s="205"/>
      <c r="I28" s="205"/>
    </row>
    <row r="29" spans="1:14" s="206" customFormat="1" ht="13.5">
      <c r="A29" s="207" t="s">
        <v>29</v>
      </c>
      <c r="M29" s="205"/>
      <c r="N29" s="205"/>
    </row>
    <row r="30" spans="1:14" s="206" customFormat="1" ht="13.5">
      <c r="A30" s="207" t="s">
        <v>30</v>
      </c>
      <c r="M30" s="205"/>
      <c r="N30" s="205"/>
    </row>
    <row r="31" s="206" customFormat="1" ht="13.5">
      <c r="A31" s="207" t="s">
        <v>214</v>
      </c>
    </row>
    <row r="32" s="206" customFormat="1" ht="13.5">
      <c r="A32" s="207" t="s">
        <v>31</v>
      </c>
    </row>
    <row r="33" s="206" customFormat="1" ht="13.5">
      <c r="A33" s="207" t="s">
        <v>32</v>
      </c>
    </row>
    <row r="34" s="206" customFormat="1" ht="13.5">
      <c r="A34" s="207" t="s">
        <v>33</v>
      </c>
    </row>
    <row r="35" s="206" customFormat="1" ht="13.5">
      <c r="A35" s="207" t="s">
        <v>116</v>
      </c>
    </row>
    <row r="36" s="206" customFormat="1" ht="13.5">
      <c r="A36" s="207" t="s">
        <v>20</v>
      </c>
    </row>
    <row r="37" s="206" customFormat="1" ht="13.5">
      <c r="A37" s="207" t="s">
        <v>24</v>
      </c>
    </row>
    <row r="38" s="206" customFormat="1" ht="13.5">
      <c r="A38" s="207" t="s">
        <v>34</v>
      </c>
    </row>
    <row r="39" spans="1:21" s="206" customFormat="1" ht="12.75">
      <c r="A39" s="208"/>
      <c r="B39" s="208"/>
      <c r="C39" s="208"/>
      <c r="L39" s="208"/>
      <c r="U39" s="208"/>
    </row>
    <row r="40" spans="1:21" s="84" customFormat="1" ht="13.5">
      <c r="A40" s="209"/>
      <c r="B40" s="209"/>
      <c r="C40" s="210"/>
      <c r="L40" s="210"/>
      <c r="U40" s="210"/>
    </row>
    <row r="41" spans="1:21" s="84" customFormat="1" ht="13.5">
      <c r="A41" s="209"/>
      <c r="B41" s="209"/>
      <c r="C41" s="210"/>
      <c r="L41" s="210"/>
      <c r="U41" s="210"/>
    </row>
    <row r="42" spans="1:21" s="84" customFormat="1" ht="13.5">
      <c r="A42" s="209"/>
      <c r="B42" s="209"/>
      <c r="C42" s="210"/>
      <c r="L42" s="210"/>
      <c r="U42" s="210"/>
    </row>
    <row r="43" spans="1:21" s="84" customFormat="1" ht="13.5">
      <c r="A43" s="209"/>
      <c r="B43" s="209"/>
      <c r="C43" s="210"/>
      <c r="L43" s="210"/>
      <c r="U43" s="210"/>
    </row>
    <row r="44" spans="1:21" s="84" customFormat="1" ht="13.5">
      <c r="A44" s="209"/>
      <c r="B44" s="209"/>
      <c r="C44" s="210"/>
      <c r="L44" s="210"/>
      <c r="U44" s="210"/>
    </row>
    <row r="45" spans="1:21" s="84" customFormat="1" ht="13.5">
      <c r="A45" s="209"/>
      <c r="B45" s="209"/>
      <c r="C45" s="210"/>
      <c r="L45" s="210"/>
      <c r="U45" s="210"/>
    </row>
    <row r="46" spans="1:21" s="84" customFormat="1" ht="13.5">
      <c r="A46" s="209"/>
      <c r="B46" s="211"/>
      <c r="C46" s="210"/>
      <c r="L46" s="210"/>
      <c r="U46" s="210"/>
    </row>
    <row r="47" spans="1:21" s="84" customFormat="1" ht="13.5">
      <c r="A47" s="209"/>
      <c r="B47" s="211"/>
      <c r="C47" s="210"/>
      <c r="L47" s="210"/>
      <c r="U47" s="210"/>
    </row>
    <row r="48" spans="1:21" s="84" customFormat="1" ht="13.5">
      <c r="A48" s="209"/>
      <c r="B48" s="211"/>
      <c r="C48" s="210"/>
      <c r="L48" s="210"/>
      <c r="U48" s="210"/>
    </row>
    <row r="49" spans="1:21" s="84" customFormat="1" ht="13.5">
      <c r="A49" s="209"/>
      <c r="B49" s="211"/>
      <c r="C49" s="210"/>
      <c r="L49" s="210"/>
      <c r="U49" s="210"/>
    </row>
    <row r="50" spans="1:21" s="84" customFormat="1" ht="13.5">
      <c r="A50" s="209"/>
      <c r="B50" s="211"/>
      <c r="C50" s="210"/>
      <c r="L50" s="210"/>
      <c r="U50" s="210"/>
    </row>
    <row r="51" spans="1:21" s="84" customFormat="1" ht="13.5">
      <c r="A51" s="209"/>
      <c r="B51" s="211"/>
      <c r="C51" s="210"/>
      <c r="L51" s="210"/>
      <c r="U51" s="210"/>
    </row>
    <row r="52" spans="1:21" s="84" customFormat="1" ht="13.5">
      <c r="A52" s="209"/>
      <c r="B52" s="211"/>
      <c r="C52" s="210"/>
      <c r="L52" s="210"/>
      <c r="U52" s="210"/>
    </row>
    <row r="53" spans="1:21" s="84" customFormat="1" ht="13.5">
      <c r="A53" s="209"/>
      <c r="B53" s="211"/>
      <c r="C53" s="210"/>
      <c r="L53" s="210"/>
      <c r="U53" s="210"/>
    </row>
    <row r="54" spans="1:21" s="84" customFormat="1" ht="13.5">
      <c r="A54" s="209"/>
      <c r="B54" s="211"/>
      <c r="C54" s="210"/>
      <c r="L54" s="210"/>
      <c r="U54" s="210"/>
    </row>
    <row r="55" spans="1:21" s="84" customFormat="1" ht="13.5">
      <c r="A55" s="209"/>
      <c r="B55" s="211"/>
      <c r="C55" s="210"/>
      <c r="L55" s="210"/>
      <c r="U55" s="210"/>
    </row>
    <row r="56" spans="1:21" s="84" customFormat="1" ht="13.5">
      <c r="A56" s="209"/>
      <c r="B56" s="211"/>
      <c r="C56" s="210"/>
      <c r="L56" s="210"/>
      <c r="U56" s="210"/>
    </row>
    <row r="57" spans="1:21" s="84" customFormat="1" ht="13.5">
      <c r="A57" s="209"/>
      <c r="B57" s="211"/>
      <c r="C57" s="210"/>
      <c r="L57" s="210"/>
      <c r="U57" s="210"/>
    </row>
    <row r="58" spans="1:21" ht="13.5">
      <c r="A58" s="209"/>
      <c r="B58" s="211"/>
      <c r="C58" s="210"/>
      <c r="L58" s="210"/>
      <c r="U58" s="210"/>
    </row>
    <row r="59" spans="1:21" ht="13.5">
      <c r="A59" s="209"/>
      <c r="B59" s="211"/>
      <c r="C59" s="210"/>
      <c r="L59" s="210"/>
      <c r="U59" s="210"/>
    </row>
    <row r="60" spans="1:21" ht="13.5">
      <c r="A60" s="209"/>
      <c r="B60" s="211"/>
      <c r="C60" s="210"/>
      <c r="L60" s="210"/>
      <c r="U60" s="210"/>
    </row>
    <row r="61" spans="1:21" ht="13.5">
      <c r="A61" s="209"/>
      <c r="B61" s="211"/>
      <c r="C61" s="210"/>
      <c r="L61" s="210"/>
      <c r="U61" s="210"/>
    </row>
    <row r="62" spans="1:21" ht="13.5">
      <c r="A62" s="209"/>
      <c r="B62" s="211"/>
      <c r="C62" s="210"/>
      <c r="L62" s="210"/>
      <c r="U62" s="210"/>
    </row>
    <row r="63" spans="1:21" ht="13.5">
      <c r="A63" s="209"/>
      <c r="B63" s="211"/>
      <c r="C63" s="210"/>
      <c r="L63" s="210"/>
      <c r="U63" s="210"/>
    </row>
    <row r="64" spans="1:21" ht="13.5">
      <c r="A64" s="209"/>
      <c r="B64" s="211"/>
      <c r="C64" s="210"/>
      <c r="L64" s="210"/>
      <c r="U64" s="210"/>
    </row>
    <row r="65" spans="1:21" ht="13.5">
      <c r="A65" s="209"/>
      <c r="B65" s="211"/>
      <c r="C65" s="210"/>
      <c r="L65" s="210"/>
      <c r="U65" s="210"/>
    </row>
    <row r="66" spans="1:21" ht="13.5">
      <c r="A66" s="209"/>
      <c r="B66" s="211"/>
      <c r="C66" s="210"/>
      <c r="L66" s="210"/>
      <c r="U66" s="210"/>
    </row>
    <row r="67" spans="1:21" ht="13.5">
      <c r="A67" s="209"/>
      <c r="B67" s="211"/>
      <c r="C67" s="210"/>
      <c r="L67" s="210"/>
      <c r="U67" s="210"/>
    </row>
    <row r="68" spans="1:21" ht="13.5">
      <c r="A68" s="209"/>
      <c r="B68" s="211"/>
      <c r="C68" s="210"/>
      <c r="L68" s="210"/>
      <c r="U68" s="210"/>
    </row>
    <row r="69" spans="1:21" ht="13.5">
      <c r="A69" s="209"/>
      <c r="B69" s="211"/>
      <c r="C69" s="210"/>
      <c r="L69" s="210"/>
      <c r="U69" s="210"/>
    </row>
    <row r="70" spans="1:21" ht="13.5">
      <c r="A70" s="209"/>
      <c r="B70" s="211"/>
      <c r="C70" s="210"/>
      <c r="L70" s="210"/>
      <c r="U70" s="210"/>
    </row>
    <row r="71" spans="1:21" ht="13.5">
      <c r="A71" s="209"/>
      <c r="B71" s="211"/>
      <c r="C71" s="210"/>
      <c r="L71" s="210"/>
      <c r="U71" s="210"/>
    </row>
    <row r="72" spans="1:21" ht="13.5">
      <c r="A72" s="209"/>
      <c r="B72" s="211"/>
      <c r="C72" s="210"/>
      <c r="L72" s="210"/>
      <c r="U72" s="210"/>
    </row>
    <row r="73" spans="1:21" ht="13.5">
      <c r="A73" s="209"/>
      <c r="B73" s="211"/>
      <c r="C73" s="210"/>
      <c r="L73" s="210"/>
      <c r="U73" s="210"/>
    </row>
    <row r="74" spans="1:21" ht="13.5">
      <c r="A74" s="209"/>
      <c r="B74" s="211"/>
      <c r="C74" s="210"/>
      <c r="L74" s="210"/>
      <c r="U74" s="210"/>
    </row>
    <row r="75" spans="1:21" ht="13.5">
      <c r="A75" s="209"/>
      <c r="B75" s="211"/>
      <c r="C75" s="210"/>
      <c r="L75" s="210"/>
      <c r="U75" s="210"/>
    </row>
    <row r="76" spans="1:21" ht="13.5">
      <c r="A76" s="209"/>
      <c r="B76" s="211"/>
      <c r="C76" s="210"/>
      <c r="L76" s="210"/>
      <c r="U76" s="210"/>
    </row>
    <row r="77" spans="1:21" ht="13.5">
      <c r="A77" s="209"/>
      <c r="B77" s="211"/>
      <c r="C77" s="210"/>
      <c r="L77" s="210"/>
      <c r="U77" s="210"/>
    </row>
    <row r="78" spans="1:21" ht="13.5">
      <c r="A78" s="209"/>
      <c r="B78" s="211"/>
      <c r="C78" s="210"/>
      <c r="L78" s="210"/>
      <c r="U78" s="210"/>
    </row>
    <row r="79" spans="1:21" ht="13.5">
      <c r="A79" s="209"/>
      <c r="B79" s="211"/>
      <c r="C79" s="210"/>
      <c r="L79" s="210"/>
      <c r="U79" s="210"/>
    </row>
    <row r="80" spans="1:21" ht="13.5">
      <c r="A80" s="209"/>
      <c r="B80" s="211"/>
      <c r="C80" s="210"/>
      <c r="L80" s="210"/>
      <c r="U80" s="210"/>
    </row>
    <row r="81" spans="1:21" ht="13.5">
      <c r="A81" s="209"/>
      <c r="B81" s="211"/>
      <c r="C81" s="210"/>
      <c r="L81" s="210"/>
      <c r="U81" s="210"/>
    </row>
    <row r="82" spans="12:21" ht="13.5">
      <c r="L82" s="210"/>
      <c r="U82" s="210"/>
    </row>
    <row r="83" spans="12:21" ht="13.5">
      <c r="L83" s="210"/>
      <c r="U83" s="210"/>
    </row>
    <row r="84" spans="12:21" ht="13.5">
      <c r="L84" s="210"/>
      <c r="U84" s="210"/>
    </row>
  </sheetData>
  <mergeCells count="10">
    <mergeCell ref="A27:B27"/>
    <mergeCell ref="A7:B7"/>
    <mergeCell ref="A8:B8"/>
    <mergeCell ref="A9:B9"/>
    <mergeCell ref="C1:L1"/>
    <mergeCell ref="C2:L2"/>
    <mergeCell ref="C3:U3"/>
    <mergeCell ref="U7:AD7"/>
    <mergeCell ref="L7:T7"/>
    <mergeCell ref="C7:K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C5" sqref="C5"/>
    </sheetView>
  </sheetViews>
  <sheetFormatPr defaultColWidth="9.00390625" defaultRowHeight="12.75"/>
  <cols>
    <col min="1" max="1" width="22.625" style="226" customWidth="1"/>
    <col min="2" max="2" width="10.75390625" style="226" customWidth="1"/>
    <col min="3" max="3" width="5.75390625" style="226" customWidth="1"/>
    <col min="4" max="4" width="7.75390625" style="226" customWidth="1"/>
    <col min="5" max="5" width="5.75390625" style="226" customWidth="1"/>
    <col min="6" max="6" width="10.75390625" style="226" customWidth="1"/>
    <col min="7" max="7" width="5.75390625" style="226" customWidth="1"/>
    <col min="8" max="8" width="7.75390625" style="226" customWidth="1"/>
    <col min="9" max="9" width="5.75390625" style="226" customWidth="1"/>
    <col min="10" max="10" width="10.75390625" style="226" customWidth="1"/>
    <col min="11" max="11" width="5.75390625" style="226" customWidth="1"/>
    <col min="12" max="12" width="7.75390625" style="226" customWidth="1"/>
    <col min="13" max="13" width="5.75390625" style="226" customWidth="1"/>
    <col min="14" max="14" width="10.75390625" style="226" customWidth="1"/>
    <col min="15" max="15" width="5.75390625" style="226" customWidth="1"/>
    <col min="16" max="16" width="7.75390625" style="226" customWidth="1"/>
    <col min="17" max="17" width="6.25390625" style="226" customWidth="1"/>
    <col min="18" max="18" width="9.125" style="226" customWidth="1"/>
    <col min="19" max="19" width="21.875" style="226" bestFit="1" customWidth="1"/>
    <col min="20" max="20" width="14.00390625" style="226" bestFit="1" customWidth="1"/>
    <col min="21" max="21" width="15.00390625" style="226" bestFit="1" customWidth="1"/>
    <col min="22" max="22" width="10.00390625" style="226" bestFit="1" customWidth="1"/>
    <col min="23" max="16384" width="9.125" style="226" customWidth="1"/>
  </cols>
  <sheetData>
    <row r="1" spans="1:17" ht="17.25">
      <c r="A1" s="224"/>
      <c r="B1" s="888" t="s">
        <v>0</v>
      </c>
      <c r="C1" s="888"/>
      <c r="D1" s="888"/>
      <c r="E1" s="888"/>
      <c r="F1" s="888"/>
      <c r="G1" s="888"/>
      <c r="H1" s="888"/>
      <c r="I1" s="888"/>
      <c r="J1" s="224"/>
      <c r="K1" s="224"/>
      <c r="L1" s="224"/>
      <c r="M1" s="224"/>
      <c r="N1" s="224"/>
      <c r="O1" s="224"/>
      <c r="P1" s="224"/>
      <c r="Q1" s="225" t="s">
        <v>43</v>
      </c>
    </row>
    <row r="2" spans="1:17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5.75">
      <c r="A3" s="224"/>
      <c r="B3" s="883" t="s">
        <v>231</v>
      </c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224"/>
      <c r="N3" s="224"/>
      <c r="O3" s="224"/>
      <c r="P3" s="224"/>
      <c r="Q3" s="224"/>
    </row>
    <row r="4" spans="1:17" ht="12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22" ht="15.75">
      <c r="A5" s="7" t="s">
        <v>3</v>
      </c>
      <c r="B5" s="5"/>
      <c r="C5" s="5"/>
      <c r="D5" s="229"/>
      <c r="E5" s="6"/>
      <c r="F5" s="6"/>
      <c r="G5" s="6"/>
      <c r="H5" s="5"/>
      <c r="I5" s="5"/>
      <c r="J5" s="228"/>
      <c r="K5" s="6"/>
      <c r="L5" s="6"/>
      <c r="M5" s="6"/>
      <c r="N5" s="5"/>
      <c r="O5" s="5"/>
      <c r="P5" s="228"/>
      <c r="Q5" s="230" t="s">
        <v>4</v>
      </c>
      <c r="S5" s="295"/>
      <c r="T5" s="295"/>
      <c r="U5" s="295"/>
      <c r="V5" s="295"/>
    </row>
    <row r="6" spans="1:22" ht="12.75">
      <c r="A6" s="231" t="s">
        <v>7</v>
      </c>
      <c r="B6" s="876" t="s">
        <v>23</v>
      </c>
      <c r="C6" s="877"/>
      <c r="D6" s="877"/>
      <c r="E6" s="878"/>
      <c r="F6" s="879" t="s">
        <v>44</v>
      </c>
      <c r="G6" s="877"/>
      <c r="H6" s="877"/>
      <c r="I6" s="878"/>
      <c r="J6" s="879" t="s">
        <v>27</v>
      </c>
      <c r="K6" s="877"/>
      <c r="L6" s="877"/>
      <c r="M6" s="878"/>
      <c r="N6" s="879" t="s">
        <v>26</v>
      </c>
      <c r="O6" s="877"/>
      <c r="P6" s="877"/>
      <c r="Q6" s="910"/>
      <c r="S6" s="295"/>
      <c r="T6" s="295"/>
      <c r="U6" s="295"/>
      <c r="V6" s="295"/>
    </row>
    <row r="7" spans="1:22" ht="13.5">
      <c r="A7" s="232" t="s">
        <v>5</v>
      </c>
      <c r="B7" s="884" t="s">
        <v>45</v>
      </c>
      <c r="C7" s="874"/>
      <c r="D7" s="884" t="s">
        <v>5</v>
      </c>
      <c r="E7" s="875"/>
      <c r="F7" s="884" t="s">
        <v>45</v>
      </c>
      <c r="G7" s="874"/>
      <c r="H7" s="884" t="s">
        <v>5</v>
      </c>
      <c r="I7" s="875"/>
      <c r="J7" s="884" t="s">
        <v>45</v>
      </c>
      <c r="K7" s="874"/>
      <c r="L7" s="884" t="s">
        <v>5</v>
      </c>
      <c r="M7" s="875"/>
      <c r="N7" s="911" t="s">
        <v>45</v>
      </c>
      <c r="O7" s="874"/>
      <c r="P7" s="884" t="s">
        <v>5</v>
      </c>
      <c r="Q7" s="874"/>
      <c r="S7" s="296"/>
      <c r="T7" s="295"/>
      <c r="U7" s="295"/>
      <c r="V7" s="295"/>
    </row>
    <row r="8" spans="1:22" ht="13.5">
      <c r="A8" s="234"/>
      <c r="B8" s="235" t="s">
        <v>47</v>
      </c>
      <c r="C8" s="236" t="s">
        <v>17</v>
      </c>
      <c r="D8" s="235" t="s">
        <v>18</v>
      </c>
      <c r="E8" s="237" t="s">
        <v>17</v>
      </c>
      <c r="F8" s="238" t="s">
        <v>47</v>
      </c>
      <c r="G8" s="236" t="s">
        <v>17</v>
      </c>
      <c r="H8" s="235" t="s">
        <v>18</v>
      </c>
      <c r="I8" s="237" t="s">
        <v>17</v>
      </c>
      <c r="J8" s="238" t="s">
        <v>47</v>
      </c>
      <c r="K8" s="236" t="s">
        <v>17</v>
      </c>
      <c r="L8" s="235" t="s">
        <v>18</v>
      </c>
      <c r="M8" s="237" t="s">
        <v>17</v>
      </c>
      <c r="N8" s="238" t="s">
        <v>47</v>
      </c>
      <c r="O8" s="236" t="s">
        <v>17</v>
      </c>
      <c r="P8" s="235" t="s">
        <v>18</v>
      </c>
      <c r="Q8" s="236" t="s">
        <v>17</v>
      </c>
      <c r="S8" s="296"/>
      <c r="T8" s="295"/>
      <c r="U8" s="295"/>
      <c r="V8" s="295"/>
    </row>
    <row r="9" spans="1:22" ht="12" customHeight="1" thickBot="1">
      <c r="A9" s="239" t="s">
        <v>19</v>
      </c>
      <c r="B9" s="240">
        <v>1</v>
      </c>
      <c r="C9" s="241">
        <v>2</v>
      </c>
      <c r="D9" s="240">
        <v>3</v>
      </c>
      <c r="E9" s="242">
        <v>4</v>
      </c>
      <c r="F9" s="243">
        <v>5</v>
      </c>
      <c r="G9" s="241">
        <v>6</v>
      </c>
      <c r="H9" s="240">
        <v>7</v>
      </c>
      <c r="I9" s="242">
        <v>8</v>
      </c>
      <c r="J9" s="243">
        <v>9</v>
      </c>
      <c r="K9" s="241">
        <v>10</v>
      </c>
      <c r="L9" s="240">
        <v>11</v>
      </c>
      <c r="M9" s="242">
        <v>12</v>
      </c>
      <c r="N9" s="243">
        <v>13</v>
      </c>
      <c r="O9" s="241">
        <v>14</v>
      </c>
      <c r="P9" s="240">
        <v>15</v>
      </c>
      <c r="Q9" s="241">
        <v>16</v>
      </c>
      <c r="S9" s="296"/>
      <c r="T9" s="295"/>
      <c r="U9" s="295"/>
      <c r="V9" s="295"/>
    </row>
    <row r="10" spans="1:22" ht="14.25" thickTop="1">
      <c r="A10" s="244" t="s">
        <v>46</v>
      </c>
      <c r="B10" s="245">
        <v>22513329</v>
      </c>
      <c r="C10" s="246">
        <v>37.4</v>
      </c>
      <c r="D10" s="247">
        <v>878</v>
      </c>
      <c r="E10" s="248">
        <v>61.4</v>
      </c>
      <c r="F10" s="249">
        <v>7968896</v>
      </c>
      <c r="G10" s="246">
        <v>13.2</v>
      </c>
      <c r="H10" s="247">
        <v>63</v>
      </c>
      <c r="I10" s="248">
        <v>4.4</v>
      </c>
      <c r="J10" s="250">
        <v>90749</v>
      </c>
      <c r="K10" s="251">
        <v>0.2</v>
      </c>
      <c r="L10" s="252">
        <v>14</v>
      </c>
      <c r="M10" s="253">
        <v>1</v>
      </c>
      <c r="N10" s="249">
        <v>30572974</v>
      </c>
      <c r="O10" s="254">
        <v>50.8</v>
      </c>
      <c r="P10" s="247">
        <v>955</v>
      </c>
      <c r="Q10" s="255">
        <v>66.8</v>
      </c>
      <c r="S10" s="296"/>
      <c r="T10" s="295"/>
      <c r="U10" s="295"/>
      <c r="V10" s="295"/>
    </row>
    <row r="11" spans="1:22" ht="13.5">
      <c r="A11" s="233" t="s">
        <v>48</v>
      </c>
      <c r="B11" s="256">
        <v>4204132</v>
      </c>
      <c r="C11" s="257">
        <v>7</v>
      </c>
      <c r="D11" s="252">
        <v>78</v>
      </c>
      <c r="E11" s="253">
        <v>5.5</v>
      </c>
      <c r="F11" s="250">
        <v>1838941</v>
      </c>
      <c r="G11" s="257">
        <v>3.1</v>
      </c>
      <c r="H11" s="252">
        <v>13</v>
      </c>
      <c r="I11" s="253">
        <v>0.9</v>
      </c>
      <c r="J11" s="250">
        <v>39945</v>
      </c>
      <c r="K11" s="251">
        <v>0.1</v>
      </c>
      <c r="L11" s="252">
        <v>3</v>
      </c>
      <c r="M11" s="253">
        <v>0.2</v>
      </c>
      <c r="N11" s="250">
        <v>6083018</v>
      </c>
      <c r="O11" s="258">
        <v>10.2</v>
      </c>
      <c r="P11" s="259">
        <v>94</v>
      </c>
      <c r="Q11" s="251">
        <v>6.6</v>
      </c>
      <c r="S11" s="296"/>
      <c r="T11" s="295"/>
      <c r="U11" s="295"/>
      <c r="V11" s="295"/>
    </row>
    <row r="12" spans="1:22" ht="13.5">
      <c r="A12" s="233" t="s">
        <v>50</v>
      </c>
      <c r="B12" s="256">
        <v>368142</v>
      </c>
      <c r="C12" s="257">
        <v>0.6</v>
      </c>
      <c r="D12" s="252">
        <v>5</v>
      </c>
      <c r="E12" s="253">
        <v>0.3</v>
      </c>
      <c r="F12" s="250">
        <v>10562056</v>
      </c>
      <c r="G12" s="257">
        <v>17.5</v>
      </c>
      <c r="H12" s="252">
        <v>22</v>
      </c>
      <c r="I12" s="253">
        <v>1.5</v>
      </c>
      <c r="J12" s="250">
        <v>0</v>
      </c>
      <c r="K12" s="251">
        <v>0</v>
      </c>
      <c r="L12" s="252">
        <v>0</v>
      </c>
      <c r="M12" s="253">
        <v>0</v>
      </c>
      <c r="N12" s="250">
        <v>10930198</v>
      </c>
      <c r="O12" s="258">
        <v>18.1</v>
      </c>
      <c r="P12" s="259">
        <v>27</v>
      </c>
      <c r="Q12" s="251">
        <v>1.9</v>
      </c>
      <c r="S12" s="295"/>
      <c r="T12" s="295"/>
      <c r="U12" s="295"/>
      <c r="V12" s="295"/>
    </row>
    <row r="13" spans="1:22" ht="13.5">
      <c r="A13" s="233" t="s">
        <v>51</v>
      </c>
      <c r="B13" s="256">
        <v>5605322</v>
      </c>
      <c r="C13" s="257">
        <v>9.3</v>
      </c>
      <c r="D13" s="252">
        <v>299</v>
      </c>
      <c r="E13" s="253">
        <v>20.9</v>
      </c>
      <c r="F13" s="250">
        <v>5440227</v>
      </c>
      <c r="G13" s="257">
        <v>9</v>
      </c>
      <c r="H13" s="252">
        <v>48</v>
      </c>
      <c r="I13" s="253">
        <v>3.4</v>
      </c>
      <c r="J13" s="250">
        <v>35631</v>
      </c>
      <c r="K13" s="251">
        <v>0.1</v>
      </c>
      <c r="L13" s="252">
        <v>4</v>
      </c>
      <c r="M13" s="253">
        <v>0.3</v>
      </c>
      <c r="N13" s="250">
        <v>11081180</v>
      </c>
      <c r="O13" s="258">
        <v>18.4</v>
      </c>
      <c r="P13" s="259">
        <v>351</v>
      </c>
      <c r="Q13" s="251">
        <v>24.6</v>
      </c>
      <c r="S13" s="295"/>
      <c r="T13" s="295"/>
      <c r="U13" s="295"/>
      <c r="V13" s="295"/>
    </row>
    <row r="14" spans="1:17" ht="14.25" thickBot="1">
      <c r="A14" s="260" t="s">
        <v>49</v>
      </c>
      <c r="B14" s="261">
        <v>1520000</v>
      </c>
      <c r="C14" s="262">
        <v>2.5</v>
      </c>
      <c r="D14" s="263">
        <v>2</v>
      </c>
      <c r="E14" s="264">
        <v>0.1</v>
      </c>
      <c r="F14" s="265">
        <v>0</v>
      </c>
      <c r="G14" s="262">
        <v>0</v>
      </c>
      <c r="H14" s="263">
        <v>0</v>
      </c>
      <c r="I14" s="264">
        <v>0</v>
      </c>
      <c r="J14" s="265">
        <v>0</v>
      </c>
      <c r="K14" s="266">
        <v>0</v>
      </c>
      <c r="L14" s="263">
        <v>0</v>
      </c>
      <c r="M14" s="264">
        <v>0</v>
      </c>
      <c r="N14" s="265">
        <v>1520000</v>
      </c>
      <c r="O14" s="267">
        <v>2.5</v>
      </c>
      <c r="P14" s="268">
        <v>2</v>
      </c>
      <c r="Q14" s="266">
        <v>0.1</v>
      </c>
    </row>
    <row r="15" spans="1:17" ht="14.25" thickBot="1">
      <c r="A15" s="269" t="s">
        <v>52</v>
      </c>
      <c r="B15" s="270">
        <f aca="true" t="shared" si="0" ref="B15:Q15">SUM(B10:B14)</f>
        <v>34210925</v>
      </c>
      <c r="C15" s="271">
        <f t="shared" si="0"/>
        <v>56.8</v>
      </c>
      <c r="D15" s="270">
        <f t="shared" si="0"/>
        <v>1262</v>
      </c>
      <c r="E15" s="272">
        <f t="shared" si="0"/>
        <v>88.19999999999999</v>
      </c>
      <c r="F15" s="273">
        <f t="shared" si="0"/>
        <v>25810120</v>
      </c>
      <c r="G15" s="271">
        <f t="shared" si="0"/>
        <v>42.8</v>
      </c>
      <c r="H15" s="274">
        <f t="shared" si="0"/>
        <v>146</v>
      </c>
      <c r="I15" s="272">
        <f t="shared" si="0"/>
        <v>10.200000000000001</v>
      </c>
      <c r="J15" s="273">
        <f t="shared" si="0"/>
        <v>166325</v>
      </c>
      <c r="K15" s="275">
        <f t="shared" si="0"/>
        <v>0.4</v>
      </c>
      <c r="L15" s="274">
        <f t="shared" si="0"/>
        <v>21</v>
      </c>
      <c r="M15" s="272">
        <f t="shared" si="0"/>
        <v>1.5</v>
      </c>
      <c r="N15" s="273">
        <f t="shared" si="0"/>
        <v>60187370</v>
      </c>
      <c r="O15" s="276">
        <f t="shared" si="0"/>
        <v>100</v>
      </c>
      <c r="P15" s="277">
        <f t="shared" si="0"/>
        <v>1429</v>
      </c>
      <c r="Q15" s="275">
        <f t="shared" si="0"/>
        <v>100</v>
      </c>
    </row>
    <row r="16" spans="1:17" ht="13.5">
      <c r="A16" s="244" t="s">
        <v>53</v>
      </c>
      <c r="B16" s="245">
        <v>5895094</v>
      </c>
      <c r="C16" s="246"/>
      <c r="D16" s="247">
        <v>1624</v>
      </c>
      <c r="E16" s="278"/>
      <c r="F16" s="249">
        <v>428762</v>
      </c>
      <c r="G16" s="246"/>
      <c r="H16" s="247">
        <v>60</v>
      </c>
      <c r="I16" s="248"/>
      <c r="J16" s="249">
        <v>841684</v>
      </c>
      <c r="K16" s="255"/>
      <c r="L16" s="247">
        <v>169</v>
      </c>
      <c r="M16" s="248"/>
      <c r="N16" s="249">
        <v>7165540</v>
      </c>
      <c r="O16" s="254"/>
      <c r="P16" s="279">
        <v>1853</v>
      </c>
      <c r="Q16" s="255"/>
    </row>
    <row r="17" spans="1:17" ht="14.25" thickBot="1">
      <c r="A17" s="260" t="s">
        <v>54</v>
      </c>
      <c r="B17" s="280">
        <v>5829295</v>
      </c>
      <c r="C17" s="262"/>
      <c r="D17" s="263">
        <v>188</v>
      </c>
      <c r="E17" s="281"/>
      <c r="F17" s="265">
        <v>934810</v>
      </c>
      <c r="G17" s="262"/>
      <c r="H17" s="263">
        <v>6</v>
      </c>
      <c r="I17" s="264"/>
      <c r="J17" s="265">
        <v>58331</v>
      </c>
      <c r="K17" s="266"/>
      <c r="L17" s="263">
        <v>7</v>
      </c>
      <c r="M17" s="264"/>
      <c r="N17" s="265">
        <v>6822436</v>
      </c>
      <c r="O17" s="267"/>
      <c r="P17" s="268">
        <v>201</v>
      </c>
      <c r="Q17" s="266"/>
    </row>
    <row r="18" spans="1:17" ht="14.25" thickBot="1">
      <c r="A18" s="282" t="s">
        <v>225</v>
      </c>
      <c r="B18" s="283">
        <f>SUM(B15:B17)</f>
        <v>45935314</v>
      </c>
      <c r="C18" s="284"/>
      <c r="D18" s="285">
        <f>SUM(D15:D17)</f>
        <v>3074</v>
      </c>
      <c r="E18" s="286"/>
      <c r="F18" s="287">
        <f>SUM(F15:F17)</f>
        <v>27173692</v>
      </c>
      <c r="G18" s="284"/>
      <c r="H18" s="288">
        <f>SUM(H15:H17)</f>
        <v>212</v>
      </c>
      <c r="I18" s="289"/>
      <c r="J18" s="287">
        <f>SUM(J15:J17)</f>
        <v>1066340</v>
      </c>
      <c r="K18" s="290"/>
      <c r="L18" s="288">
        <f>SUM(L15:L17)</f>
        <v>197</v>
      </c>
      <c r="M18" s="289"/>
      <c r="N18" s="287">
        <f>SUM(N15:N17)</f>
        <v>74175346</v>
      </c>
      <c r="O18" s="291"/>
      <c r="P18" s="283">
        <f>SUM(P15:P17)</f>
        <v>3483</v>
      </c>
      <c r="Q18" s="290"/>
    </row>
    <row r="19" spans="1:17" ht="13.5">
      <c r="A19" s="244" t="s">
        <v>55</v>
      </c>
      <c r="B19" s="292">
        <v>3880082</v>
      </c>
      <c r="C19" s="246"/>
      <c r="D19" s="247">
        <v>1822</v>
      </c>
      <c r="E19" s="278"/>
      <c r="F19" s="249">
        <v>3006557</v>
      </c>
      <c r="G19" s="246"/>
      <c r="H19" s="247">
        <v>457</v>
      </c>
      <c r="I19" s="248"/>
      <c r="J19" s="249">
        <v>0</v>
      </c>
      <c r="K19" s="255"/>
      <c r="L19" s="247">
        <v>0</v>
      </c>
      <c r="M19" s="248"/>
      <c r="N19" s="249">
        <f>F19+B19</f>
        <v>6886639</v>
      </c>
      <c r="O19" s="254"/>
      <c r="P19" s="279">
        <f>H19+D19</f>
        <v>2279</v>
      </c>
      <c r="Q19" s="255"/>
    </row>
    <row r="20" spans="1:17" ht="13.5">
      <c r="A20" s="233" t="s">
        <v>56</v>
      </c>
      <c r="B20" s="293">
        <v>6</v>
      </c>
      <c r="C20" s="257"/>
      <c r="D20" s="252">
        <v>5</v>
      </c>
      <c r="E20" s="294"/>
      <c r="F20" s="250">
        <v>0</v>
      </c>
      <c r="G20" s="257"/>
      <c r="H20" s="252">
        <v>0</v>
      </c>
      <c r="I20" s="253"/>
      <c r="J20" s="250">
        <v>0</v>
      </c>
      <c r="K20" s="251"/>
      <c r="L20" s="252">
        <v>0</v>
      </c>
      <c r="M20" s="253"/>
      <c r="N20" s="250">
        <v>6</v>
      </c>
      <c r="O20" s="258"/>
      <c r="P20" s="259">
        <v>5</v>
      </c>
      <c r="Q20" s="251"/>
    </row>
    <row r="21" spans="1:17" ht="13.5">
      <c r="A21" s="233" t="s">
        <v>57</v>
      </c>
      <c r="B21" s="293">
        <v>121351</v>
      </c>
      <c r="C21" s="257"/>
      <c r="D21" s="252">
        <v>1</v>
      </c>
      <c r="E21" s="294"/>
      <c r="F21" s="250">
        <v>0</v>
      </c>
      <c r="G21" s="257"/>
      <c r="H21" s="252">
        <v>0</v>
      </c>
      <c r="I21" s="253"/>
      <c r="J21" s="250">
        <v>0</v>
      </c>
      <c r="K21" s="251"/>
      <c r="L21" s="259">
        <v>0</v>
      </c>
      <c r="M21" s="253"/>
      <c r="N21" s="293">
        <v>121351</v>
      </c>
      <c r="O21" s="258"/>
      <c r="P21" s="259">
        <v>1</v>
      </c>
      <c r="Q21" s="251"/>
    </row>
    <row r="22" spans="1:2" ht="12.75">
      <c r="A22" s="880" t="s">
        <v>58</v>
      </c>
      <c r="B22" s="880"/>
    </row>
  </sheetData>
  <mergeCells count="15">
    <mergeCell ref="A22:B22"/>
    <mergeCell ref="N6:Q6"/>
    <mergeCell ref="N7:O7"/>
    <mergeCell ref="P7:Q7"/>
    <mergeCell ref="H7:I7"/>
    <mergeCell ref="B7:C7"/>
    <mergeCell ref="D7:E7"/>
    <mergeCell ref="F7:G7"/>
    <mergeCell ref="B1:I1"/>
    <mergeCell ref="B3:L3"/>
    <mergeCell ref="J7:K7"/>
    <mergeCell ref="L7:M7"/>
    <mergeCell ref="B6:E6"/>
    <mergeCell ref="F6:I6"/>
    <mergeCell ref="J6:M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workbookViewId="0" topLeftCell="A1">
      <selection activeCell="C6" sqref="C6"/>
    </sheetView>
  </sheetViews>
  <sheetFormatPr defaultColWidth="9.00390625" defaultRowHeight="12.75"/>
  <cols>
    <col min="1" max="1" width="15.75390625" style="0" customWidth="1"/>
    <col min="2" max="2" width="7.25390625" style="0" customWidth="1"/>
    <col min="3" max="3" width="4.25390625" style="0" customWidth="1"/>
    <col min="4" max="4" width="7.25390625" style="0" customWidth="1"/>
    <col min="5" max="5" width="4.25390625" style="0" customWidth="1"/>
    <col min="6" max="6" width="7.25390625" style="0" customWidth="1"/>
    <col min="7" max="7" width="4.25390625" style="0" customWidth="1"/>
    <col min="8" max="8" width="7.75390625" style="0" customWidth="1"/>
    <col min="9" max="9" width="4.75390625" style="0" customWidth="1"/>
    <col min="10" max="15" width="4.25390625" style="0" customWidth="1"/>
    <col min="16" max="16" width="8.75390625" style="0" customWidth="1"/>
    <col min="17" max="17" width="4.75390625" style="0" customWidth="1"/>
    <col min="18" max="18" width="8.75390625" style="0" customWidth="1"/>
    <col min="19" max="19" width="4.75390625" style="0" customWidth="1"/>
    <col min="20" max="20" width="8.75390625" style="0" customWidth="1"/>
    <col min="21" max="21" width="4.75390625" style="0" customWidth="1"/>
    <col min="22" max="22" width="8.75390625" style="0" customWidth="1"/>
    <col min="23" max="29" width="4.75390625" style="0" customWidth="1"/>
  </cols>
  <sheetData>
    <row r="1" spans="1:29" s="39" customFormat="1" ht="16.5">
      <c r="A1" s="297"/>
      <c r="B1" s="298"/>
      <c r="C1" s="297"/>
      <c r="H1" s="298"/>
      <c r="I1" s="297"/>
      <c r="J1" s="297"/>
      <c r="K1" s="297"/>
      <c r="L1" s="297"/>
      <c r="M1" s="297"/>
      <c r="N1" s="297"/>
      <c r="AC1" s="8" t="s">
        <v>59</v>
      </c>
    </row>
    <row r="2" spans="1:15" s="39" customFormat="1" ht="18" customHeight="1">
      <c r="A2" s="297"/>
      <c r="B2" s="888" t="s">
        <v>0</v>
      </c>
      <c r="C2" s="888"/>
      <c r="D2" s="888"/>
      <c r="E2" s="888"/>
      <c r="F2" s="888"/>
      <c r="G2" s="888"/>
      <c r="H2" s="888"/>
      <c r="I2" s="888"/>
      <c r="J2" s="888"/>
      <c r="K2" s="888"/>
      <c r="L2" s="297"/>
      <c r="M2" s="297"/>
      <c r="N2" s="297"/>
      <c r="O2" s="299"/>
    </row>
    <row r="3" spans="1:15" s="1" customFormat="1" ht="18" customHeight="1">
      <c r="A3" s="2"/>
      <c r="B3" s="905" t="s">
        <v>2</v>
      </c>
      <c r="C3" s="905"/>
      <c r="D3" s="905"/>
      <c r="E3" s="905"/>
      <c r="F3" s="905"/>
      <c r="G3" s="905"/>
      <c r="H3" s="905"/>
      <c r="I3" s="905"/>
      <c r="J3" s="905"/>
      <c r="K3" s="4"/>
      <c r="L3" s="4"/>
      <c r="O3" s="6"/>
    </row>
    <row r="4" spans="1:18" s="1" customFormat="1" ht="18" customHeight="1">
      <c r="A4" s="2"/>
      <c r="B4" s="906" t="s">
        <v>60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</row>
    <row r="5" spans="1:15" s="9" customFormat="1" ht="12" customHeight="1">
      <c r="A5" s="10"/>
      <c r="B5" s="12"/>
      <c r="C5" s="13"/>
      <c r="H5" s="12"/>
      <c r="I5" s="13"/>
      <c r="J5" s="13"/>
      <c r="K5" s="13"/>
      <c r="L5" s="13"/>
      <c r="M5" s="13"/>
      <c r="N5" s="13"/>
      <c r="O5" s="14"/>
    </row>
    <row r="6" spans="1:15" s="9" customFormat="1" ht="12" customHeight="1">
      <c r="A6" s="300"/>
      <c r="B6" s="301"/>
      <c r="C6" s="302"/>
      <c r="H6" s="12"/>
      <c r="I6" s="302"/>
      <c r="J6" s="302"/>
      <c r="K6" s="302"/>
      <c r="L6" s="302"/>
      <c r="M6" s="302"/>
      <c r="N6" s="302"/>
      <c r="O6" s="302"/>
    </row>
    <row r="7" spans="1:15" s="9" customFormat="1" ht="12" customHeight="1">
      <c r="A7" s="18"/>
      <c r="B7" s="19"/>
      <c r="C7" s="20"/>
      <c r="H7" s="19"/>
      <c r="I7" s="20"/>
      <c r="J7" s="20"/>
      <c r="K7" s="20"/>
      <c r="L7" s="20"/>
      <c r="M7" s="20"/>
      <c r="N7" s="20"/>
      <c r="O7" s="20"/>
    </row>
    <row r="8" spans="1:29" s="22" customFormat="1" ht="18.75" customHeight="1">
      <c r="A8" s="21" t="s">
        <v>3</v>
      </c>
      <c r="B8" s="23"/>
      <c r="C8" s="6"/>
      <c r="E8" s="24"/>
      <c r="F8" s="25"/>
      <c r="G8" s="303"/>
      <c r="H8" s="23"/>
      <c r="K8" s="6"/>
      <c r="L8" s="6"/>
      <c r="M8" s="6"/>
      <c r="N8" s="23"/>
      <c r="AC8" s="26" t="s">
        <v>4</v>
      </c>
    </row>
    <row r="9" spans="1:29" s="27" customFormat="1" ht="18.75" customHeight="1">
      <c r="A9" s="304" t="s">
        <v>211</v>
      </c>
      <c r="B9" s="909" t="s">
        <v>212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6"/>
      <c r="P9" s="887" t="s">
        <v>217</v>
      </c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5"/>
      <c r="AB9" s="885"/>
      <c r="AC9" s="912"/>
    </row>
    <row r="10" spans="1:29" s="17" customFormat="1" ht="18.75" customHeight="1">
      <c r="A10" s="305" t="s">
        <v>61</v>
      </c>
      <c r="B10" s="306" t="s">
        <v>62</v>
      </c>
      <c r="C10" s="307"/>
      <c r="D10" s="306" t="s">
        <v>63</v>
      </c>
      <c r="E10" s="307"/>
      <c r="F10" s="308" t="s">
        <v>64</v>
      </c>
      <c r="G10" s="307"/>
      <c r="H10" s="309" t="s">
        <v>11</v>
      </c>
      <c r="I10" s="310"/>
      <c r="J10" s="311"/>
      <c r="K10" s="312"/>
      <c r="L10" s="312"/>
      <c r="M10" s="312"/>
      <c r="N10" s="313"/>
      <c r="O10" s="314"/>
      <c r="P10" s="315" t="s">
        <v>62</v>
      </c>
      <c r="Q10" s="307"/>
      <c r="R10" s="306" t="s">
        <v>63</v>
      </c>
      <c r="S10" s="307"/>
      <c r="T10" s="308" t="s">
        <v>64</v>
      </c>
      <c r="U10" s="307"/>
      <c r="V10" s="309" t="s">
        <v>11</v>
      </c>
      <c r="W10" s="310"/>
      <c r="X10" s="311"/>
      <c r="Y10" s="312"/>
      <c r="Z10" s="312"/>
      <c r="AA10" s="312"/>
      <c r="AB10" s="313"/>
      <c r="AC10" s="316"/>
    </row>
    <row r="11" spans="1:29" s="39" customFormat="1" ht="15" customHeight="1">
      <c r="A11" s="317" t="s">
        <v>7</v>
      </c>
      <c r="B11" s="318" t="s">
        <v>8</v>
      </c>
      <c r="C11" s="319" t="s">
        <v>65</v>
      </c>
      <c r="D11" s="318" t="s">
        <v>8</v>
      </c>
      <c r="E11" s="319" t="s">
        <v>65</v>
      </c>
      <c r="F11" s="318" t="s">
        <v>8</v>
      </c>
      <c r="G11" s="319" t="s">
        <v>65</v>
      </c>
      <c r="H11" s="320" t="s">
        <v>8</v>
      </c>
      <c r="I11" s="321"/>
      <c r="J11" s="322" t="s">
        <v>9</v>
      </c>
      <c r="K11" s="323" t="s">
        <v>10</v>
      </c>
      <c r="L11" s="324" t="s">
        <v>11</v>
      </c>
      <c r="M11" s="325"/>
      <c r="N11" s="326" t="s">
        <v>13</v>
      </c>
      <c r="O11" s="327" t="s">
        <v>14</v>
      </c>
      <c r="P11" s="321" t="s">
        <v>8</v>
      </c>
      <c r="Q11" s="319" t="s">
        <v>65</v>
      </c>
      <c r="R11" s="318" t="s">
        <v>8</v>
      </c>
      <c r="S11" s="319" t="s">
        <v>65</v>
      </c>
      <c r="T11" s="328" t="s">
        <v>8</v>
      </c>
      <c r="U11" s="319" t="s">
        <v>65</v>
      </c>
      <c r="V11" s="320" t="s">
        <v>8</v>
      </c>
      <c r="W11" s="321"/>
      <c r="X11" s="322" t="s">
        <v>9</v>
      </c>
      <c r="Y11" s="323" t="s">
        <v>10</v>
      </c>
      <c r="Z11" s="324" t="s">
        <v>11</v>
      </c>
      <c r="AA11" s="325"/>
      <c r="AB11" s="326" t="s">
        <v>13</v>
      </c>
      <c r="AC11" s="329" t="s">
        <v>14</v>
      </c>
    </row>
    <row r="12" spans="1:29" s="62" customFormat="1" ht="13.5" customHeight="1">
      <c r="A12" s="330" t="s">
        <v>16</v>
      </c>
      <c r="B12" s="331">
        <v>0</v>
      </c>
      <c r="C12" s="332" t="s">
        <v>18</v>
      </c>
      <c r="D12" s="331">
        <v>0</v>
      </c>
      <c r="E12" s="332" t="s">
        <v>18</v>
      </c>
      <c r="F12" s="331">
        <v>0</v>
      </c>
      <c r="G12" s="332" t="s">
        <v>18</v>
      </c>
      <c r="H12" s="333">
        <v>0</v>
      </c>
      <c r="I12" s="325" t="s">
        <v>17</v>
      </c>
      <c r="J12" s="322" t="s">
        <v>18</v>
      </c>
      <c r="K12" s="323" t="s">
        <v>18</v>
      </c>
      <c r="L12" s="322" t="s">
        <v>18</v>
      </c>
      <c r="M12" s="334" t="s">
        <v>17</v>
      </c>
      <c r="N12" s="329" t="s">
        <v>18</v>
      </c>
      <c r="O12" s="327" t="s">
        <v>18</v>
      </c>
      <c r="P12" s="335">
        <v>0</v>
      </c>
      <c r="Q12" s="329" t="s">
        <v>18</v>
      </c>
      <c r="R12" s="336">
        <v>0</v>
      </c>
      <c r="S12" s="329" t="s">
        <v>18</v>
      </c>
      <c r="T12" s="336">
        <v>0</v>
      </c>
      <c r="U12" s="332" t="s">
        <v>18</v>
      </c>
      <c r="V12" s="333">
        <v>0</v>
      </c>
      <c r="W12" s="325" t="s">
        <v>17</v>
      </c>
      <c r="X12" s="322" t="s">
        <v>18</v>
      </c>
      <c r="Y12" s="332" t="s">
        <v>18</v>
      </c>
      <c r="Z12" s="322" t="s">
        <v>18</v>
      </c>
      <c r="AA12" s="334" t="s">
        <v>17</v>
      </c>
      <c r="AB12" s="329" t="s">
        <v>18</v>
      </c>
      <c r="AC12" s="329" t="s">
        <v>18</v>
      </c>
    </row>
    <row r="13" spans="1:29" s="62" customFormat="1" ht="9.75" customHeight="1" thickBot="1">
      <c r="A13" s="56" t="s">
        <v>19</v>
      </c>
      <c r="B13" s="57">
        <v>1</v>
      </c>
      <c r="C13" s="51">
        <v>2</v>
      </c>
      <c r="D13" s="57">
        <v>3</v>
      </c>
      <c r="E13" s="60">
        <v>4</v>
      </c>
      <c r="F13" s="61">
        <v>5</v>
      </c>
      <c r="G13" s="55">
        <v>6</v>
      </c>
      <c r="H13" s="52">
        <v>7</v>
      </c>
      <c r="I13" s="51">
        <v>8</v>
      </c>
      <c r="J13" s="52">
        <v>9</v>
      </c>
      <c r="K13" s="60">
        <v>10</v>
      </c>
      <c r="L13" s="54">
        <v>11</v>
      </c>
      <c r="M13" s="55">
        <v>12</v>
      </c>
      <c r="N13" s="57">
        <v>13</v>
      </c>
      <c r="O13" s="58">
        <v>14</v>
      </c>
      <c r="P13" s="337">
        <v>15</v>
      </c>
      <c r="Q13" s="57">
        <v>16</v>
      </c>
      <c r="R13" s="51">
        <v>17</v>
      </c>
      <c r="S13" s="57">
        <v>18</v>
      </c>
      <c r="T13" s="55">
        <v>19</v>
      </c>
      <c r="U13" s="51">
        <v>20</v>
      </c>
      <c r="V13" s="54">
        <v>21</v>
      </c>
      <c r="W13" s="55">
        <v>22</v>
      </c>
      <c r="X13" s="52">
        <v>23</v>
      </c>
      <c r="Y13" s="55">
        <v>24</v>
      </c>
      <c r="Z13" s="54">
        <v>25</v>
      </c>
      <c r="AA13" s="62">
        <v>26</v>
      </c>
      <c r="AB13" s="57">
        <v>27</v>
      </c>
      <c r="AC13" s="61">
        <v>28</v>
      </c>
    </row>
    <row r="14" spans="1:29" s="39" customFormat="1" ht="9.75" customHeight="1">
      <c r="A14" s="338"/>
      <c r="B14" s="69"/>
      <c r="C14" s="339"/>
      <c r="D14" s="69"/>
      <c r="E14" s="339"/>
      <c r="F14" s="69"/>
      <c r="G14" s="339"/>
      <c r="H14" s="65"/>
      <c r="I14" s="66"/>
      <c r="J14" s="65"/>
      <c r="K14" s="72"/>
      <c r="L14" s="68"/>
      <c r="M14" s="66"/>
      <c r="N14" s="69"/>
      <c r="O14" s="70"/>
      <c r="P14" s="72"/>
      <c r="Q14" s="73"/>
      <c r="R14" s="72"/>
      <c r="S14" s="339"/>
      <c r="T14" s="69"/>
      <c r="U14" s="339"/>
      <c r="V14" s="65"/>
      <c r="W14" s="66"/>
      <c r="X14" s="65"/>
      <c r="Y14" s="72"/>
      <c r="Z14" s="68"/>
      <c r="AA14" s="66"/>
      <c r="AB14" s="69"/>
      <c r="AC14" s="73"/>
    </row>
    <row r="15" spans="1:29" s="84" customFormat="1" ht="15" customHeight="1">
      <c r="A15" s="74" t="s">
        <v>20</v>
      </c>
      <c r="B15" s="80"/>
      <c r="C15" s="80"/>
      <c r="D15" s="80"/>
      <c r="E15" s="80"/>
      <c r="F15" s="80"/>
      <c r="G15" s="80"/>
      <c r="H15" s="76"/>
      <c r="I15" s="79"/>
      <c r="J15" s="76"/>
      <c r="K15" s="83"/>
      <c r="L15" s="76"/>
      <c r="M15" s="79"/>
      <c r="N15" s="80"/>
      <c r="O15" s="81"/>
      <c r="P15" s="83"/>
      <c r="Q15" s="80"/>
      <c r="R15" s="80"/>
      <c r="S15" s="80"/>
      <c r="T15" s="80"/>
      <c r="U15" s="80"/>
      <c r="V15" s="76"/>
      <c r="W15" s="79"/>
      <c r="X15" s="76"/>
      <c r="Y15" s="83"/>
      <c r="Z15" s="76"/>
      <c r="AA15" s="79"/>
      <c r="AB15" s="80"/>
      <c r="AC15" s="80"/>
    </row>
    <row r="16" spans="1:29" s="84" customFormat="1" ht="15" customHeight="1">
      <c r="A16" s="85" t="s">
        <v>21</v>
      </c>
      <c r="B16" s="89">
        <v>1022754</v>
      </c>
      <c r="C16" s="89">
        <v>13</v>
      </c>
      <c r="D16" s="89">
        <v>4119863</v>
      </c>
      <c r="E16" s="89">
        <v>28</v>
      </c>
      <c r="F16" s="89">
        <v>535488</v>
      </c>
      <c r="G16" s="89">
        <v>2</v>
      </c>
      <c r="H16" s="86">
        <v>5678105</v>
      </c>
      <c r="I16" s="87">
        <v>43.2</v>
      </c>
      <c r="J16" s="86">
        <v>38</v>
      </c>
      <c r="K16" s="215">
        <v>5</v>
      </c>
      <c r="L16" s="86">
        <v>43</v>
      </c>
      <c r="M16" s="87">
        <v>60.6</v>
      </c>
      <c r="N16" s="89">
        <v>14</v>
      </c>
      <c r="O16" s="90">
        <v>3</v>
      </c>
      <c r="P16" s="215">
        <v>1110606</v>
      </c>
      <c r="Q16" s="89">
        <v>52</v>
      </c>
      <c r="R16" s="89">
        <v>4305919</v>
      </c>
      <c r="S16" s="89">
        <v>97</v>
      </c>
      <c r="T16" s="89">
        <v>1527215</v>
      </c>
      <c r="U16" s="89">
        <v>24</v>
      </c>
      <c r="V16" s="86">
        <v>6943740</v>
      </c>
      <c r="W16" s="87">
        <v>37.8</v>
      </c>
      <c r="X16" s="89">
        <v>161</v>
      </c>
      <c r="Y16" s="89">
        <v>12</v>
      </c>
      <c r="Z16" s="86">
        <v>173</v>
      </c>
      <c r="AA16" s="87">
        <v>29.8</v>
      </c>
      <c r="AB16" s="89">
        <v>24</v>
      </c>
      <c r="AC16" s="89">
        <v>8</v>
      </c>
    </row>
    <row r="17" spans="1:29" s="84" customFormat="1" ht="15" customHeight="1">
      <c r="A17" s="85" t="s">
        <v>22</v>
      </c>
      <c r="B17" s="89">
        <v>23387</v>
      </c>
      <c r="C17" s="89">
        <v>1</v>
      </c>
      <c r="D17" s="89">
        <v>61254</v>
      </c>
      <c r="E17" s="89">
        <v>5</v>
      </c>
      <c r="F17" s="89">
        <v>233211</v>
      </c>
      <c r="G17" s="89">
        <v>1</v>
      </c>
      <c r="H17" s="86">
        <v>317853</v>
      </c>
      <c r="I17" s="87">
        <v>2.4</v>
      </c>
      <c r="J17" s="86">
        <v>7</v>
      </c>
      <c r="K17" s="215">
        <v>0</v>
      </c>
      <c r="L17" s="86">
        <v>7</v>
      </c>
      <c r="M17" s="87">
        <v>9.8</v>
      </c>
      <c r="N17" s="89">
        <v>1</v>
      </c>
      <c r="O17" s="90">
        <v>0</v>
      </c>
      <c r="P17" s="215">
        <v>99668</v>
      </c>
      <c r="Q17" s="89">
        <v>30</v>
      </c>
      <c r="R17" s="89">
        <v>220597</v>
      </c>
      <c r="S17" s="89">
        <v>72</v>
      </c>
      <c r="T17" s="89">
        <v>2591985</v>
      </c>
      <c r="U17" s="89">
        <v>108</v>
      </c>
      <c r="V17" s="86">
        <v>2912250</v>
      </c>
      <c r="W17" s="87">
        <v>15.9</v>
      </c>
      <c r="X17" s="89">
        <v>210</v>
      </c>
      <c r="Y17" s="89">
        <v>0</v>
      </c>
      <c r="Z17" s="86">
        <v>210</v>
      </c>
      <c r="AA17" s="87">
        <v>36.3</v>
      </c>
      <c r="AB17" s="89">
        <v>19</v>
      </c>
      <c r="AC17" s="89">
        <v>4</v>
      </c>
    </row>
    <row r="18" spans="1:29" s="135" customFormat="1" ht="15" customHeight="1">
      <c r="A18" s="340" t="s">
        <v>23</v>
      </c>
      <c r="B18" s="104">
        <v>1046141</v>
      </c>
      <c r="C18" s="104">
        <v>14</v>
      </c>
      <c r="D18" s="104">
        <v>4181117</v>
      </c>
      <c r="E18" s="104">
        <v>33</v>
      </c>
      <c r="F18" s="104">
        <v>768699</v>
      </c>
      <c r="G18" s="104">
        <v>3</v>
      </c>
      <c r="H18" s="101">
        <v>5995958</v>
      </c>
      <c r="I18" s="102">
        <v>45.6</v>
      </c>
      <c r="J18" s="101">
        <v>45</v>
      </c>
      <c r="K18" s="134">
        <v>5</v>
      </c>
      <c r="L18" s="101">
        <v>50</v>
      </c>
      <c r="M18" s="102">
        <v>70.4</v>
      </c>
      <c r="N18" s="104">
        <v>15</v>
      </c>
      <c r="O18" s="105">
        <v>3</v>
      </c>
      <c r="P18" s="134">
        <v>1210274</v>
      </c>
      <c r="Q18" s="104">
        <v>82</v>
      </c>
      <c r="R18" s="104">
        <v>4526516</v>
      </c>
      <c r="S18" s="104">
        <v>169</v>
      </c>
      <c r="T18" s="104">
        <v>4119200</v>
      </c>
      <c r="U18" s="104">
        <v>132</v>
      </c>
      <c r="V18" s="101">
        <v>9855990</v>
      </c>
      <c r="W18" s="102">
        <v>53.7</v>
      </c>
      <c r="X18" s="104">
        <v>371</v>
      </c>
      <c r="Y18" s="104">
        <v>12</v>
      </c>
      <c r="Z18" s="101">
        <v>383</v>
      </c>
      <c r="AA18" s="102">
        <v>66.1</v>
      </c>
      <c r="AB18" s="104">
        <v>43</v>
      </c>
      <c r="AC18" s="104">
        <v>12</v>
      </c>
    </row>
    <row r="19" spans="1:29" s="84" customFormat="1" ht="9.75" customHeight="1">
      <c r="A19" s="341"/>
      <c r="B19" s="89"/>
      <c r="C19" s="89"/>
      <c r="D19" s="89"/>
      <c r="E19" s="89"/>
      <c r="F19" s="89"/>
      <c r="G19" s="89"/>
      <c r="H19" s="86"/>
      <c r="I19" s="87"/>
      <c r="J19" s="86"/>
      <c r="K19" s="215"/>
      <c r="L19" s="86"/>
      <c r="M19" s="87"/>
      <c r="N19" s="89"/>
      <c r="O19" s="90"/>
      <c r="P19" s="215"/>
      <c r="Q19" s="89"/>
      <c r="R19" s="89"/>
      <c r="S19" s="89"/>
      <c r="T19" s="89"/>
      <c r="U19" s="89"/>
      <c r="V19" s="86"/>
      <c r="W19" s="87"/>
      <c r="X19" s="122"/>
      <c r="Y19" s="122"/>
      <c r="Z19" s="118"/>
      <c r="AA19" s="87"/>
      <c r="AB19" s="122"/>
      <c r="AC19" s="122"/>
    </row>
    <row r="20" spans="1:29" s="84" customFormat="1" ht="15" customHeight="1">
      <c r="A20" s="74" t="s">
        <v>24</v>
      </c>
      <c r="B20" s="126"/>
      <c r="C20" s="126"/>
      <c r="D20" s="126"/>
      <c r="E20" s="126"/>
      <c r="F20" s="126"/>
      <c r="G20" s="126"/>
      <c r="H20" s="123"/>
      <c r="I20" s="124"/>
      <c r="J20" s="123"/>
      <c r="K20" s="217"/>
      <c r="L20" s="123"/>
      <c r="M20" s="124"/>
      <c r="N20" s="126"/>
      <c r="O20" s="127"/>
      <c r="P20" s="217"/>
      <c r="Q20" s="126"/>
      <c r="R20" s="126"/>
      <c r="S20" s="126"/>
      <c r="T20" s="126"/>
      <c r="U20" s="126"/>
      <c r="V20" s="123"/>
      <c r="W20" s="124"/>
      <c r="X20" s="133"/>
      <c r="Y20" s="133"/>
      <c r="Z20" s="129"/>
      <c r="AA20" s="124"/>
      <c r="AB20" s="133"/>
      <c r="AC20" s="133"/>
    </row>
    <row r="21" spans="1:29" s="84" customFormat="1" ht="9.75" customHeight="1">
      <c r="A21" s="341"/>
      <c r="B21" s="89"/>
      <c r="C21" s="89"/>
      <c r="D21" s="89"/>
      <c r="E21" s="89"/>
      <c r="F21" s="89"/>
      <c r="G21" s="89"/>
      <c r="H21" s="86"/>
      <c r="I21" s="87"/>
      <c r="J21" s="86"/>
      <c r="K21" s="215"/>
      <c r="L21" s="86"/>
      <c r="M21" s="87"/>
      <c r="N21" s="89"/>
      <c r="O21" s="90"/>
      <c r="P21" s="215"/>
      <c r="Q21" s="89"/>
      <c r="R21" s="89"/>
      <c r="S21" s="89"/>
      <c r="T21" s="89"/>
      <c r="U21" s="89"/>
      <c r="V21" s="86"/>
      <c r="W21" s="87"/>
      <c r="X21" s="122"/>
      <c r="Y21" s="122"/>
      <c r="Z21" s="118"/>
      <c r="AA21" s="87"/>
      <c r="AB21" s="122"/>
      <c r="AC21" s="122"/>
    </row>
    <row r="22" spans="1:29" s="135" customFormat="1" ht="15" customHeight="1">
      <c r="A22" s="340" t="s">
        <v>25</v>
      </c>
      <c r="B22" s="104">
        <v>15000</v>
      </c>
      <c r="C22" s="104">
        <v>1</v>
      </c>
      <c r="D22" s="104">
        <v>1044378</v>
      </c>
      <c r="E22" s="104">
        <v>5</v>
      </c>
      <c r="F22" s="104">
        <v>5964343</v>
      </c>
      <c r="G22" s="104">
        <v>5</v>
      </c>
      <c r="H22" s="101">
        <v>7023721</v>
      </c>
      <c r="I22" s="102">
        <v>53.3</v>
      </c>
      <c r="J22" s="101">
        <v>11</v>
      </c>
      <c r="K22" s="134">
        <v>0</v>
      </c>
      <c r="L22" s="101">
        <v>11</v>
      </c>
      <c r="M22" s="102">
        <v>15.5</v>
      </c>
      <c r="N22" s="104">
        <v>4</v>
      </c>
      <c r="O22" s="105">
        <v>2</v>
      </c>
      <c r="P22" s="134">
        <v>21317</v>
      </c>
      <c r="Q22" s="104">
        <v>5</v>
      </c>
      <c r="R22" s="104">
        <v>1119247</v>
      </c>
      <c r="S22" s="104">
        <v>20</v>
      </c>
      <c r="T22" s="104">
        <v>6468568</v>
      </c>
      <c r="U22" s="104">
        <v>13</v>
      </c>
      <c r="V22" s="101">
        <v>7609132</v>
      </c>
      <c r="W22" s="102">
        <v>41.4</v>
      </c>
      <c r="X22" s="104">
        <v>38</v>
      </c>
      <c r="Y22" s="104">
        <v>0</v>
      </c>
      <c r="Z22" s="101">
        <v>38</v>
      </c>
      <c r="AA22" s="102">
        <v>6.6</v>
      </c>
      <c r="AB22" s="104">
        <v>4</v>
      </c>
      <c r="AC22" s="104">
        <v>3</v>
      </c>
    </row>
    <row r="23" spans="1:29" s="84" customFormat="1" ht="9.75" customHeight="1" thickBot="1">
      <c r="A23" s="342"/>
      <c r="B23" s="141"/>
      <c r="C23" s="141"/>
      <c r="D23" s="141"/>
      <c r="E23" s="141"/>
      <c r="F23" s="141"/>
      <c r="G23" s="141"/>
      <c r="H23" s="138"/>
      <c r="I23" s="139"/>
      <c r="J23" s="138"/>
      <c r="K23" s="149"/>
      <c r="L23" s="138"/>
      <c r="M23" s="139"/>
      <c r="N23" s="141"/>
      <c r="O23" s="142"/>
      <c r="P23" s="149"/>
      <c r="Q23" s="141"/>
      <c r="R23" s="141"/>
      <c r="S23" s="141"/>
      <c r="T23" s="141"/>
      <c r="U23" s="141"/>
      <c r="V23" s="138"/>
      <c r="W23" s="139"/>
      <c r="X23" s="141"/>
      <c r="Y23" s="141"/>
      <c r="Z23" s="138"/>
      <c r="AA23" s="139"/>
      <c r="AB23" s="141"/>
      <c r="AC23" s="141"/>
    </row>
    <row r="24" spans="1:29" s="84" customFormat="1" ht="15" customHeight="1" thickBot="1">
      <c r="A24" s="202" t="s">
        <v>26</v>
      </c>
      <c r="B24" s="343">
        <v>1061141</v>
      </c>
      <c r="C24" s="343">
        <v>15</v>
      </c>
      <c r="D24" s="343">
        <v>5225495</v>
      </c>
      <c r="E24" s="343">
        <v>38</v>
      </c>
      <c r="F24" s="343">
        <v>6733042</v>
      </c>
      <c r="G24" s="343">
        <v>8</v>
      </c>
      <c r="H24" s="344">
        <v>13019679</v>
      </c>
      <c r="I24" s="345">
        <v>98.9</v>
      </c>
      <c r="J24" s="344">
        <v>56</v>
      </c>
      <c r="K24" s="346">
        <v>5</v>
      </c>
      <c r="L24" s="344">
        <v>61</v>
      </c>
      <c r="M24" s="345">
        <v>85.9</v>
      </c>
      <c r="N24" s="343">
        <v>19</v>
      </c>
      <c r="O24" s="347">
        <v>5</v>
      </c>
      <c r="P24" s="346">
        <v>1231591</v>
      </c>
      <c r="Q24" s="343">
        <v>87</v>
      </c>
      <c r="R24" s="343">
        <v>5645763</v>
      </c>
      <c r="S24" s="343">
        <v>189</v>
      </c>
      <c r="T24" s="343">
        <v>10587768</v>
      </c>
      <c r="U24" s="343">
        <v>145</v>
      </c>
      <c r="V24" s="344">
        <v>17465122</v>
      </c>
      <c r="W24" s="345">
        <v>95.1</v>
      </c>
      <c r="X24" s="343">
        <v>409</v>
      </c>
      <c r="Y24" s="343">
        <v>12</v>
      </c>
      <c r="Z24" s="344">
        <v>421</v>
      </c>
      <c r="AA24" s="345">
        <v>72.7</v>
      </c>
      <c r="AB24" s="343">
        <v>47</v>
      </c>
      <c r="AC24" s="343">
        <v>15</v>
      </c>
    </row>
    <row r="25" spans="1:29" s="84" customFormat="1" ht="15" customHeight="1">
      <c r="A25" s="348"/>
      <c r="B25" s="173"/>
      <c r="C25" s="173"/>
      <c r="D25" s="173"/>
      <c r="E25" s="173"/>
      <c r="F25" s="173"/>
      <c r="G25" s="173"/>
      <c r="H25" s="170"/>
      <c r="I25" s="171"/>
      <c r="J25" s="170"/>
      <c r="K25" s="220"/>
      <c r="L25" s="170"/>
      <c r="M25" s="171"/>
      <c r="N25" s="173"/>
      <c r="O25" s="174"/>
      <c r="P25" s="220"/>
      <c r="Q25" s="173"/>
      <c r="R25" s="173"/>
      <c r="S25" s="173"/>
      <c r="T25" s="173"/>
      <c r="U25" s="173"/>
      <c r="V25" s="170"/>
      <c r="W25" s="171"/>
      <c r="X25" s="185"/>
      <c r="Y25" s="185"/>
      <c r="Z25" s="181"/>
      <c r="AA25" s="171"/>
      <c r="AB25" s="185"/>
      <c r="AC25" s="185"/>
    </row>
    <row r="26" spans="1:29" s="84" customFormat="1" ht="15" customHeight="1">
      <c r="A26" s="74" t="s">
        <v>27</v>
      </c>
      <c r="B26" s="126"/>
      <c r="C26" s="126"/>
      <c r="D26" s="126"/>
      <c r="E26" s="126"/>
      <c r="F26" s="126"/>
      <c r="G26" s="126"/>
      <c r="H26" s="123"/>
      <c r="I26" s="124"/>
      <c r="J26" s="123"/>
      <c r="K26" s="217"/>
      <c r="L26" s="123"/>
      <c r="M26" s="124"/>
      <c r="N26" s="126"/>
      <c r="O26" s="127"/>
      <c r="P26" s="217"/>
      <c r="Q26" s="126"/>
      <c r="R26" s="126"/>
      <c r="S26" s="126"/>
      <c r="T26" s="126"/>
      <c r="U26" s="126"/>
      <c r="V26" s="123"/>
      <c r="W26" s="124"/>
      <c r="X26" s="133"/>
      <c r="Y26" s="133"/>
      <c r="Z26" s="129"/>
      <c r="AA26" s="124"/>
      <c r="AB26" s="133"/>
      <c r="AC26" s="133"/>
    </row>
    <row r="27" spans="1:29" s="84" customFormat="1" ht="9.75" customHeight="1">
      <c r="A27" s="341"/>
      <c r="B27" s="89"/>
      <c r="C27" s="89"/>
      <c r="D27" s="89"/>
      <c r="E27" s="89"/>
      <c r="F27" s="89"/>
      <c r="G27" s="89"/>
      <c r="H27" s="86"/>
      <c r="I27" s="87"/>
      <c r="J27" s="86"/>
      <c r="K27" s="215"/>
      <c r="L27" s="86"/>
      <c r="M27" s="87"/>
      <c r="N27" s="89"/>
      <c r="O27" s="90"/>
      <c r="P27" s="215"/>
      <c r="Q27" s="89"/>
      <c r="R27" s="89"/>
      <c r="S27" s="89"/>
      <c r="T27" s="89"/>
      <c r="U27" s="89"/>
      <c r="V27" s="86"/>
      <c r="W27" s="87"/>
      <c r="X27" s="122"/>
      <c r="Y27" s="122"/>
      <c r="Z27" s="118"/>
      <c r="AA27" s="87"/>
      <c r="AB27" s="122"/>
      <c r="AC27" s="122"/>
    </row>
    <row r="28" spans="1:29" s="200" customFormat="1" ht="15" customHeight="1">
      <c r="A28" s="349" t="s">
        <v>42</v>
      </c>
      <c r="B28" s="191">
        <v>82321</v>
      </c>
      <c r="C28" s="191">
        <v>6</v>
      </c>
      <c r="D28" s="191">
        <v>65040</v>
      </c>
      <c r="E28" s="191">
        <v>4</v>
      </c>
      <c r="F28" s="191">
        <v>0</v>
      </c>
      <c r="G28" s="191">
        <v>0</v>
      </c>
      <c r="H28" s="188">
        <v>147361</v>
      </c>
      <c r="I28" s="189">
        <v>1.1</v>
      </c>
      <c r="J28" s="188">
        <v>10</v>
      </c>
      <c r="K28" s="199">
        <v>0</v>
      </c>
      <c r="L28" s="188">
        <v>10</v>
      </c>
      <c r="M28" s="189">
        <v>14.1</v>
      </c>
      <c r="N28" s="191">
        <v>2</v>
      </c>
      <c r="O28" s="192">
        <v>3</v>
      </c>
      <c r="P28" s="199">
        <v>331436</v>
      </c>
      <c r="Q28" s="191">
        <v>74</v>
      </c>
      <c r="R28" s="191">
        <v>245636</v>
      </c>
      <c r="S28" s="191">
        <v>71</v>
      </c>
      <c r="T28" s="191">
        <v>321160</v>
      </c>
      <c r="U28" s="191">
        <v>13</v>
      </c>
      <c r="V28" s="188">
        <v>898232</v>
      </c>
      <c r="W28" s="189">
        <v>4.9</v>
      </c>
      <c r="X28" s="191">
        <v>158</v>
      </c>
      <c r="Y28" s="191">
        <v>0</v>
      </c>
      <c r="Z28" s="188">
        <v>158</v>
      </c>
      <c r="AA28" s="189">
        <v>27.3</v>
      </c>
      <c r="AB28" s="191">
        <v>4</v>
      </c>
      <c r="AC28" s="191">
        <v>20</v>
      </c>
    </row>
    <row r="29" spans="1:29" s="84" customFormat="1" ht="9.75" customHeight="1" thickBot="1">
      <c r="A29" s="41"/>
      <c r="B29" s="89"/>
      <c r="C29" s="89"/>
      <c r="D29" s="89"/>
      <c r="E29" s="89"/>
      <c r="F29" s="89"/>
      <c r="G29" s="89"/>
      <c r="H29" s="86"/>
      <c r="I29" s="87"/>
      <c r="J29" s="86"/>
      <c r="K29" s="215"/>
      <c r="L29" s="86"/>
      <c r="M29" s="139"/>
      <c r="N29" s="141"/>
      <c r="O29" s="90"/>
      <c r="P29" s="215"/>
      <c r="Q29" s="89"/>
      <c r="R29" s="89"/>
      <c r="S29" s="89"/>
      <c r="T29" s="89"/>
      <c r="U29" s="89"/>
      <c r="V29" s="86"/>
      <c r="W29" s="87"/>
      <c r="X29" s="89"/>
      <c r="Y29" s="89"/>
      <c r="Z29" s="86"/>
      <c r="AA29" s="87"/>
      <c r="AB29" s="89"/>
      <c r="AC29" s="89"/>
    </row>
    <row r="30" spans="1:29" s="84" customFormat="1" ht="15" customHeight="1" thickBot="1">
      <c r="A30" s="202" t="s">
        <v>225</v>
      </c>
      <c r="B30" s="158">
        <v>1143462</v>
      </c>
      <c r="C30" s="158">
        <v>21</v>
      </c>
      <c r="D30" s="158">
        <v>5290535</v>
      </c>
      <c r="E30" s="158">
        <v>42</v>
      </c>
      <c r="F30" s="158">
        <v>6733042</v>
      </c>
      <c r="G30" s="158">
        <v>8</v>
      </c>
      <c r="H30" s="219">
        <v>13167040</v>
      </c>
      <c r="I30" s="222">
        <v>100</v>
      </c>
      <c r="J30" s="219">
        <v>66</v>
      </c>
      <c r="K30" s="219">
        <v>5</v>
      </c>
      <c r="L30" s="219">
        <v>71</v>
      </c>
      <c r="M30" s="222">
        <v>100</v>
      </c>
      <c r="N30" s="219">
        <v>21</v>
      </c>
      <c r="O30" s="223">
        <v>8</v>
      </c>
      <c r="P30" s="167">
        <v>1563027</v>
      </c>
      <c r="Q30" s="158">
        <v>161</v>
      </c>
      <c r="R30" s="158">
        <v>5891399</v>
      </c>
      <c r="S30" s="158">
        <v>260</v>
      </c>
      <c r="T30" s="158">
        <v>10908928</v>
      </c>
      <c r="U30" s="158">
        <v>158</v>
      </c>
      <c r="V30" s="156">
        <v>18363354</v>
      </c>
      <c r="W30" s="157">
        <v>100</v>
      </c>
      <c r="X30" s="158">
        <v>567</v>
      </c>
      <c r="Y30" s="158">
        <v>12</v>
      </c>
      <c r="Z30" s="156">
        <v>579</v>
      </c>
      <c r="AA30" s="157">
        <v>100</v>
      </c>
      <c r="AB30" s="158">
        <v>51</v>
      </c>
      <c r="AC30" s="158">
        <v>35</v>
      </c>
    </row>
    <row r="31" spans="1:13" s="206" customFormat="1" ht="13.5">
      <c r="A31" s="204" t="s">
        <v>28</v>
      </c>
      <c r="B31" s="205"/>
      <c r="C31" s="205"/>
      <c r="H31" s="205"/>
      <c r="I31" s="205"/>
      <c r="J31" s="205"/>
      <c r="K31" s="205"/>
      <c r="L31" s="205"/>
      <c r="M31" s="205"/>
    </row>
    <row r="32" spans="1:8" s="84" customFormat="1" ht="13.5">
      <c r="A32" s="207" t="s">
        <v>29</v>
      </c>
      <c r="B32" s="210"/>
      <c r="H32" s="210"/>
    </row>
    <row r="33" spans="1:8" s="84" customFormat="1" ht="13.5">
      <c r="A33" s="207" t="s">
        <v>30</v>
      </c>
      <c r="B33" s="210"/>
      <c r="H33" s="210"/>
    </row>
    <row r="34" spans="1:8" s="84" customFormat="1" ht="13.5">
      <c r="A34" s="207" t="s">
        <v>214</v>
      </c>
      <c r="B34" s="210"/>
      <c r="H34" s="210"/>
    </row>
    <row r="35" spans="1:8" s="84" customFormat="1" ht="13.5">
      <c r="A35" s="207" t="s">
        <v>31</v>
      </c>
      <c r="B35" s="210"/>
      <c r="H35" s="210"/>
    </row>
    <row r="36" s="206" customFormat="1" ht="13.5">
      <c r="A36" s="207" t="s">
        <v>116</v>
      </c>
    </row>
    <row r="37" spans="1:8" s="84" customFormat="1" ht="13.5">
      <c r="A37" s="207" t="s">
        <v>20</v>
      </c>
      <c r="B37" s="210"/>
      <c r="H37" s="210"/>
    </row>
    <row r="38" spans="1:8" s="84" customFormat="1" ht="13.5">
      <c r="A38" s="207" t="s">
        <v>24</v>
      </c>
      <c r="B38" s="210"/>
      <c r="H38" s="210"/>
    </row>
    <row r="39" spans="1:8" s="84" customFormat="1" ht="13.5">
      <c r="A39" s="207" t="s">
        <v>34</v>
      </c>
      <c r="B39" s="210"/>
      <c r="H39" s="210"/>
    </row>
    <row r="40" spans="1:8" s="84" customFormat="1" ht="13.5">
      <c r="A40" s="211"/>
      <c r="B40" s="210"/>
      <c r="H40" s="210"/>
    </row>
    <row r="41" spans="1:8" s="84" customFormat="1" ht="13.5">
      <c r="A41" s="211"/>
      <c r="B41" s="210"/>
      <c r="H41" s="210"/>
    </row>
    <row r="42" spans="1:8" s="84" customFormat="1" ht="13.5">
      <c r="A42" s="211"/>
      <c r="B42" s="210"/>
      <c r="H42" s="210"/>
    </row>
    <row r="43" spans="1:8" s="84" customFormat="1" ht="13.5">
      <c r="A43" s="211"/>
      <c r="B43" s="210"/>
      <c r="H43" s="210"/>
    </row>
    <row r="44" spans="1:8" s="84" customFormat="1" ht="13.5">
      <c r="A44" s="211"/>
      <c r="B44" s="210"/>
      <c r="H44" s="210"/>
    </row>
    <row r="45" spans="1:8" s="84" customFormat="1" ht="13.5">
      <c r="A45" s="211"/>
      <c r="B45" s="210"/>
      <c r="H45" s="210"/>
    </row>
    <row r="46" spans="1:8" s="84" customFormat="1" ht="13.5">
      <c r="A46" s="211"/>
      <c r="B46" s="210"/>
      <c r="H46" s="210"/>
    </row>
    <row r="47" spans="1:8" s="84" customFormat="1" ht="13.5">
      <c r="A47" s="211"/>
      <c r="B47" s="210"/>
      <c r="H47" s="210"/>
    </row>
    <row r="48" spans="1:8" s="84" customFormat="1" ht="13.5">
      <c r="A48" s="211"/>
      <c r="B48" s="210"/>
      <c r="H48" s="210"/>
    </row>
    <row r="49" spans="1:8" s="84" customFormat="1" ht="13.5">
      <c r="A49" s="211"/>
      <c r="B49" s="210"/>
      <c r="H49" s="210"/>
    </row>
    <row r="50" spans="1:8" s="84" customFormat="1" ht="13.5">
      <c r="A50" s="211"/>
      <c r="B50" s="210"/>
      <c r="H50" s="210"/>
    </row>
    <row r="51" spans="1:8" s="84" customFormat="1" ht="13.5">
      <c r="A51" s="211"/>
      <c r="B51" s="210"/>
      <c r="H51" s="210"/>
    </row>
    <row r="52" spans="1:8" s="84" customFormat="1" ht="13.5">
      <c r="A52" s="211"/>
      <c r="B52" s="210"/>
      <c r="H52" s="210"/>
    </row>
    <row r="53" spans="1:8" s="84" customFormat="1" ht="13.5">
      <c r="A53" s="211"/>
      <c r="B53" s="210"/>
      <c r="H53" s="210"/>
    </row>
    <row r="54" spans="1:8" s="84" customFormat="1" ht="13.5">
      <c r="A54" s="211"/>
      <c r="B54" s="210"/>
      <c r="H54" s="210"/>
    </row>
    <row r="55" spans="1:8" s="84" customFormat="1" ht="13.5">
      <c r="A55" s="211"/>
      <c r="B55" s="210"/>
      <c r="H55" s="210"/>
    </row>
    <row r="56" spans="1:8" s="84" customFormat="1" ht="13.5">
      <c r="A56" s="211"/>
      <c r="B56" s="210"/>
      <c r="H56" s="210"/>
    </row>
    <row r="57" spans="1:8" s="84" customFormat="1" ht="13.5">
      <c r="A57" s="211"/>
      <c r="B57" s="210"/>
      <c r="H57" s="210"/>
    </row>
    <row r="58" spans="1:8" ht="13.5">
      <c r="A58" s="211"/>
      <c r="B58" s="210"/>
      <c r="H58" s="210"/>
    </row>
    <row r="59" spans="1:8" ht="13.5">
      <c r="A59" s="211"/>
      <c r="B59" s="210"/>
      <c r="H59" s="210"/>
    </row>
    <row r="60" spans="1:8" ht="13.5">
      <c r="A60" s="211"/>
      <c r="B60" s="210"/>
      <c r="H60" s="210"/>
    </row>
    <row r="61" spans="1:8" ht="13.5">
      <c r="A61" s="211"/>
      <c r="B61" s="210"/>
      <c r="H61" s="210"/>
    </row>
    <row r="62" spans="1:8" ht="13.5">
      <c r="A62" s="211"/>
      <c r="B62" s="210"/>
      <c r="H62" s="210"/>
    </row>
    <row r="63" spans="1:8" ht="13.5">
      <c r="A63" s="211"/>
      <c r="B63" s="210"/>
      <c r="H63" s="210"/>
    </row>
    <row r="64" spans="1:8" ht="13.5">
      <c r="A64" s="211"/>
      <c r="B64" s="210"/>
      <c r="H64" s="210"/>
    </row>
    <row r="65" spans="1:8" ht="13.5">
      <c r="A65" s="211"/>
      <c r="B65" s="210"/>
      <c r="H65" s="210"/>
    </row>
    <row r="66" spans="1:8" ht="13.5">
      <c r="A66" s="211"/>
      <c r="B66" s="210"/>
      <c r="H66" s="210"/>
    </row>
    <row r="67" spans="1:8" ht="13.5">
      <c r="A67" s="211"/>
      <c r="B67" s="210"/>
      <c r="H67" s="210"/>
    </row>
    <row r="68" spans="1:8" ht="13.5">
      <c r="A68" s="211"/>
      <c r="B68" s="210"/>
      <c r="H68" s="210"/>
    </row>
  </sheetData>
  <mergeCells count="5">
    <mergeCell ref="B2:K2"/>
    <mergeCell ref="B3:J3"/>
    <mergeCell ref="B4:R4"/>
    <mergeCell ref="P9:AC9"/>
    <mergeCell ref="B9:O9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D4" sqref="D4"/>
    </sheetView>
  </sheetViews>
  <sheetFormatPr defaultColWidth="9.00390625" defaultRowHeight="12.75"/>
  <cols>
    <col min="1" max="1" width="8.875" style="0" customWidth="1"/>
    <col min="2" max="2" width="14.625" style="0" customWidth="1"/>
    <col min="3" max="3" width="8.75390625" style="0" customWidth="1"/>
    <col min="4" max="4" width="8.75390625" style="452" customWidth="1"/>
    <col min="5" max="5" width="9.75390625" style="0" customWidth="1"/>
    <col min="6" max="10" width="8.75390625" style="0" customWidth="1"/>
    <col min="11" max="11" width="9.75390625" style="0" customWidth="1"/>
    <col min="12" max="12" width="8.75390625" style="0" customWidth="1"/>
    <col min="13" max="13" width="14.75390625" style="453" customWidth="1"/>
  </cols>
  <sheetData>
    <row r="1" spans="3:13" ht="17.25">
      <c r="C1" s="913" t="s">
        <v>66</v>
      </c>
      <c r="D1" s="914"/>
      <c r="E1" s="914"/>
      <c r="F1" s="914"/>
      <c r="G1" s="914"/>
      <c r="H1" s="914"/>
      <c r="I1" s="914"/>
      <c r="J1" s="914"/>
      <c r="K1" s="914"/>
      <c r="L1" s="914"/>
      <c r="M1" s="350" t="s">
        <v>67</v>
      </c>
    </row>
    <row r="2" spans="1:13" ht="17.25">
      <c r="A2" s="351"/>
      <c r="B2" s="352"/>
      <c r="C2" s="927" t="s">
        <v>2</v>
      </c>
      <c r="D2" s="927"/>
      <c r="E2" s="927"/>
      <c r="F2" s="927"/>
      <c r="G2" s="927"/>
      <c r="H2" s="927"/>
      <c r="I2" s="352"/>
      <c r="J2" s="352"/>
      <c r="K2" s="352"/>
      <c r="L2" s="352"/>
      <c r="M2" s="352"/>
    </row>
    <row r="3" spans="1:13" ht="15.75">
      <c r="A3" s="353"/>
      <c r="B3" s="354"/>
      <c r="C3" s="928" t="s">
        <v>68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</row>
    <row r="4" spans="1:13" ht="15.75">
      <c r="A4" s="21" t="s">
        <v>3</v>
      </c>
      <c r="B4" s="355"/>
      <c r="D4" s="355"/>
      <c r="E4" s="355"/>
      <c r="F4" s="355"/>
      <c r="G4" s="355"/>
      <c r="H4" s="355"/>
      <c r="I4" s="355"/>
      <c r="J4" s="355"/>
      <c r="K4" s="355"/>
      <c r="L4" s="355"/>
      <c r="M4" s="26" t="s">
        <v>4</v>
      </c>
    </row>
    <row r="5" spans="1:13" s="356" customFormat="1" ht="15" customHeight="1">
      <c r="A5" s="924" t="s">
        <v>69</v>
      </c>
      <c r="B5" s="924"/>
      <c r="C5" s="925">
        <v>2006</v>
      </c>
      <c r="D5" s="925"/>
      <c r="E5" s="925"/>
      <c r="F5" s="926"/>
      <c r="G5" s="895">
        <v>2007</v>
      </c>
      <c r="H5" s="925"/>
      <c r="I5" s="925"/>
      <c r="J5" s="925"/>
      <c r="K5" s="925"/>
      <c r="L5" s="925"/>
      <c r="M5" s="925"/>
    </row>
    <row r="6" spans="1:13" s="84" customFormat="1" ht="13.5" customHeight="1">
      <c r="A6" s="930" t="s">
        <v>70</v>
      </c>
      <c r="B6" s="932" t="s">
        <v>71</v>
      </c>
      <c r="C6" s="920" t="s">
        <v>5</v>
      </c>
      <c r="D6" s="920"/>
      <c r="E6" s="917" t="s">
        <v>8</v>
      </c>
      <c r="F6" s="918"/>
      <c r="G6" s="919" t="s">
        <v>5</v>
      </c>
      <c r="H6" s="920"/>
      <c r="I6" s="920" t="s">
        <v>72</v>
      </c>
      <c r="J6" s="920"/>
      <c r="K6" s="917" t="s">
        <v>45</v>
      </c>
      <c r="L6" s="917"/>
      <c r="M6" s="357" t="s">
        <v>72</v>
      </c>
    </row>
    <row r="7" spans="1:13" s="356" customFormat="1" ht="12" customHeight="1" thickBot="1">
      <c r="A7" s="931"/>
      <c r="B7" s="933"/>
      <c r="C7" s="359" t="s">
        <v>18</v>
      </c>
      <c r="D7" s="360" t="s">
        <v>17</v>
      </c>
      <c r="E7" s="359" t="s">
        <v>47</v>
      </c>
      <c r="F7" s="361" t="s">
        <v>17</v>
      </c>
      <c r="G7" s="362" t="s">
        <v>18</v>
      </c>
      <c r="H7" s="360" t="s">
        <v>17</v>
      </c>
      <c r="I7" s="359" t="s">
        <v>18</v>
      </c>
      <c r="J7" s="360" t="s">
        <v>17</v>
      </c>
      <c r="K7" s="359" t="s">
        <v>47</v>
      </c>
      <c r="L7" s="360" t="s">
        <v>17</v>
      </c>
      <c r="M7" s="363" t="s">
        <v>17</v>
      </c>
    </row>
    <row r="8" spans="1:17" s="374" customFormat="1" ht="9.75" customHeight="1" thickBot="1">
      <c r="A8" s="364"/>
      <c r="B8" s="365" t="s">
        <v>19</v>
      </c>
      <c r="C8" s="366">
        <v>1</v>
      </c>
      <c r="D8" s="367">
        <v>2</v>
      </c>
      <c r="E8" s="368">
        <v>3</v>
      </c>
      <c r="F8" s="369">
        <v>4</v>
      </c>
      <c r="G8" s="370">
        <v>5</v>
      </c>
      <c r="H8" s="367">
        <v>6</v>
      </c>
      <c r="I8" s="368">
        <v>7</v>
      </c>
      <c r="J8" s="367">
        <v>8</v>
      </c>
      <c r="K8" s="368">
        <v>9</v>
      </c>
      <c r="L8" s="367">
        <v>10</v>
      </c>
      <c r="M8" s="371">
        <v>11</v>
      </c>
      <c r="N8" s="372"/>
      <c r="O8" s="372"/>
      <c r="P8" s="372"/>
      <c r="Q8" s="373"/>
    </row>
    <row r="9" spans="1:17" s="114" customFormat="1" ht="9.75" customHeight="1">
      <c r="A9" s="934" t="s">
        <v>73</v>
      </c>
      <c r="B9" s="375"/>
      <c r="C9" s="376"/>
      <c r="D9" s="377"/>
      <c r="E9" s="376"/>
      <c r="F9" s="378"/>
      <c r="G9" s="379"/>
      <c r="H9" s="377"/>
      <c r="I9" s="376"/>
      <c r="J9" s="380"/>
      <c r="K9" s="376"/>
      <c r="L9" s="380"/>
      <c r="M9" s="375"/>
      <c r="N9" s="381"/>
      <c r="O9" s="381"/>
      <c r="P9" s="382"/>
      <c r="Q9" s="382"/>
    </row>
    <row r="10" spans="1:13" s="84" customFormat="1" ht="13.5">
      <c r="A10" s="934"/>
      <c r="B10" s="348" t="s">
        <v>74</v>
      </c>
      <c r="C10" s="383">
        <v>1</v>
      </c>
      <c r="D10" s="384">
        <v>0.4</v>
      </c>
      <c r="E10" s="177">
        <v>13532</v>
      </c>
      <c r="F10" s="384">
        <v>0.2</v>
      </c>
      <c r="G10" s="385">
        <v>0</v>
      </c>
      <c r="H10" s="386">
        <v>0</v>
      </c>
      <c r="I10" s="387">
        <f>G10-C10</f>
        <v>-1</v>
      </c>
      <c r="J10" s="388">
        <f>I10/C10*100</f>
        <v>-100</v>
      </c>
      <c r="K10" s="177">
        <v>0</v>
      </c>
      <c r="L10" s="386">
        <f>K10/8095809*100</f>
        <v>0</v>
      </c>
      <c r="M10" s="389">
        <f aca="true" t="shared" si="0" ref="M10:M19">K10/E10*100</f>
        <v>0</v>
      </c>
    </row>
    <row r="11" spans="1:13" s="84" customFormat="1" ht="13.5">
      <c r="A11" s="935"/>
      <c r="B11" s="341" t="s">
        <v>75</v>
      </c>
      <c r="C11" s="390" t="s">
        <v>76</v>
      </c>
      <c r="D11" s="384">
        <v>68.4</v>
      </c>
      <c r="E11" s="93">
        <v>3933845</v>
      </c>
      <c r="F11" s="391">
        <f aca="true" t="shared" si="1" ref="F11:F21">E11/7498237*100</f>
        <v>52.4635991100308</v>
      </c>
      <c r="G11" s="392">
        <v>76</v>
      </c>
      <c r="H11" s="386">
        <v>65</v>
      </c>
      <c r="I11" s="393">
        <v>-77</v>
      </c>
      <c r="J11" s="394">
        <f>I11/153*100</f>
        <v>-50.326797385620914</v>
      </c>
      <c r="K11" s="93">
        <v>4684279</v>
      </c>
      <c r="L11" s="386">
        <f>K11/8095809*100</f>
        <v>57.86054241151193</v>
      </c>
      <c r="M11" s="389">
        <f t="shared" si="0"/>
        <v>119.0763489664692</v>
      </c>
    </row>
    <row r="12" spans="1:13" s="84" customFormat="1" ht="13.5">
      <c r="A12" s="935"/>
      <c r="B12" s="341" t="s">
        <v>77</v>
      </c>
      <c r="C12" s="395">
        <v>1</v>
      </c>
      <c r="D12" s="384">
        <v>0.4</v>
      </c>
      <c r="E12" s="93">
        <v>5141</v>
      </c>
      <c r="F12" s="391">
        <f t="shared" si="1"/>
        <v>0.06856278349163944</v>
      </c>
      <c r="G12" s="392">
        <v>0</v>
      </c>
      <c r="H12" s="386">
        <v>0</v>
      </c>
      <c r="I12" s="387">
        <f aca="true" t="shared" si="2" ref="I12:I25">G12-C12</f>
        <v>-1</v>
      </c>
      <c r="J12" s="388">
        <f aca="true" t="shared" si="3" ref="J12:J19">I12/C12*100</f>
        <v>-100</v>
      </c>
      <c r="K12" s="93">
        <v>0</v>
      </c>
      <c r="L12" s="386">
        <f>K12/8095809*100</f>
        <v>0</v>
      </c>
      <c r="M12" s="389">
        <f t="shared" si="0"/>
        <v>0</v>
      </c>
    </row>
    <row r="13" spans="1:13" s="84" customFormat="1" ht="13.5">
      <c r="A13" s="935"/>
      <c r="B13" s="341" t="s">
        <v>78</v>
      </c>
      <c r="C13" s="395">
        <v>1</v>
      </c>
      <c r="D13" s="384">
        <v>0.4</v>
      </c>
      <c r="E13" s="93">
        <v>4226</v>
      </c>
      <c r="F13" s="391">
        <f t="shared" si="1"/>
        <v>0.05635991500402028</v>
      </c>
      <c r="G13" s="392">
        <v>2</v>
      </c>
      <c r="H13" s="386">
        <v>1.7</v>
      </c>
      <c r="I13" s="387">
        <f t="shared" si="2"/>
        <v>1</v>
      </c>
      <c r="J13" s="388">
        <f t="shared" si="3"/>
        <v>100</v>
      </c>
      <c r="K13" s="93">
        <v>3498</v>
      </c>
      <c r="L13" s="386">
        <v>0.1</v>
      </c>
      <c r="M13" s="389">
        <f t="shared" si="0"/>
        <v>82.77330809275911</v>
      </c>
    </row>
    <row r="14" spans="1:13" s="84" customFormat="1" ht="13.5">
      <c r="A14" s="935"/>
      <c r="B14" s="341" t="s">
        <v>79</v>
      </c>
      <c r="C14" s="395">
        <v>5</v>
      </c>
      <c r="D14" s="384">
        <v>2.2</v>
      </c>
      <c r="E14" s="93">
        <v>924122</v>
      </c>
      <c r="F14" s="391">
        <f t="shared" si="1"/>
        <v>12.324523751383158</v>
      </c>
      <c r="G14" s="392">
        <v>2</v>
      </c>
      <c r="H14" s="386">
        <v>1.7</v>
      </c>
      <c r="I14" s="387">
        <f t="shared" si="2"/>
        <v>-3</v>
      </c>
      <c r="J14" s="388">
        <f t="shared" si="3"/>
        <v>-60</v>
      </c>
      <c r="K14" s="93">
        <v>4547</v>
      </c>
      <c r="L14" s="386">
        <f aca="true" t="shared" si="4" ref="L14:L19">K14/8095809*100</f>
        <v>0.05616486258507334</v>
      </c>
      <c r="M14" s="389">
        <f t="shared" si="0"/>
        <v>0.4920346014920108</v>
      </c>
    </row>
    <row r="15" spans="1:13" s="84" customFormat="1" ht="13.5">
      <c r="A15" s="935"/>
      <c r="B15" s="341" t="s">
        <v>80</v>
      </c>
      <c r="C15" s="395">
        <v>3</v>
      </c>
      <c r="D15" s="384">
        <v>1.3</v>
      </c>
      <c r="E15" s="93">
        <v>13571</v>
      </c>
      <c r="F15" s="391">
        <f t="shared" si="1"/>
        <v>0.18098921119724543</v>
      </c>
      <c r="G15" s="392">
        <v>2</v>
      </c>
      <c r="H15" s="386">
        <v>1.7</v>
      </c>
      <c r="I15" s="387">
        <f t="shared" si="2"/>
        <v>-1</v>
      </c>
      <c r="J15" s="388">
        <f t="shared" si="3"/>
        <v>-33.33333333333333</v>
      </c>
      <c r="K15" s="93">
        <v>15137</v>
      </c>
      <c r="L15" s="386">
        <f t="shared" si="4"/>
        <v>0.18697328457230156</v>
      </c>
      <c r="M15" s="389">
        <f t="shared" si="0"/>
        <v>111.53931176774003</v>
      </c>
    </row>
    <row r="16" spans="1:13" s="84" customFormat="1" ht="13.5">
      <c r="A16" s="935"/>
      <c r="B16" s="341" t="s">
        <v>81</v>
      </c>
      <c r="C16" s="395">
        <v>3</v>
      </c>
      <c r="D16" s="384">
        <v>1.3</v>
      </c>
      <c r="E16" s="93">
        <v>45864</v>
      </c>
      <c r="F16" s="391">
        <f t="shared" si="1"/>
        <v>0.6116637817663005</v>
      </c>
      <c r="G16" s="392">
        <v>2</v>
      </c>
      <c r="H16" s="386">
        <v>1.7</v>
      </c>
      <c r="I16" s="387">
        <f t="shared" si="2"/>
        <v>-1</v>
      </c>
      <c r="J16" s="388">
        <f t="shared" si="3"/>
        <v>-33.33333333333333</v>
      </c>
      <c r="K16" s="93">
        <v>7458</v>
      </c>
      <c r="L16" s="386">
        <f t="shared" si="4"/>
        <v>0.09212173854397998</v>
      </c>
      <c r="M16" s="389">
        <f t="shared" si="0"/>
        <v>16.261119832548403</v>
      </c>
    </row>
    <row r="17" spans="1:13" s="84" customFormat="1" ht="13.5">
      <c r="A17" s="935"/>
      <c r="B17" s="341" t="s">
        <v>82</v>
      </c>
      <c r="C17" s="395">
        <v>6</v>
      </c>
      <c r="D17" s="384">
        <v>2.7</v>
      </c>
      <c r="E17" s="93">
        <v>141672</v>
      </c>
      <c r="F17" s="391">
        <f t="shared" si="1"/>
        <v>1.8894041359322198</v>
      </c>
      <c r="G17" s="392">
        <v>2</v>
      </c>
      <c r="H17" s="386">
        <v>1.7</v>
      </c>
      <c r="I17" s="387">
        <f t="shared" si="2"/>
        <v>-4</v>
      </c>
      <c r="J17" s="388">
        <f t="shared" si="3"/>
        <v>-66.66666666666666</v>
      </c>
      <c r="K17" s="93">
        <v>15879</v>
      </c>
      <c r="L17" s="386">
        <f t="shared" si="4"/>
        <v>0.19613852056045294</v>
      </c>
      <c r="M17" s="389">
        <f t="shared" si="0"/>
        <v>11.208283923428764</v>
      </c>
    </row>
    <row r="18" spans="1:13" s="84" customFormat="1" ht="13.5">
      <c r="A18" s="935"/>
      <c r="B18" s="341" t="s">
        <v>83</v>
      </c>
      <c r="C18" s="395">
        <v>17</v>
      </c>
      <c r="D18" s="384">
        <v>7.7</v>
      </c>
      <c r="E18" s="93">
        <v>247758</v>
      </c>
      <c r="F18" s="391">
        <f t="shared" si="1"/>
        <v>3.304216711208248</v>
      </c>
      <c r="G18" s="392">
        <v>9</v>
      </c>
      <c r="H18" s="386">
        <v>7.6</v>
      </c>
      <c r="I18" s="387">
        <f t="shared" si="2"/>
        <v>-8</v>
      </c>
      <c r="J18" s="388">
        <f t="shared" si="3"/>
        <v>-47.05882352941176</v>
      </c>
      <c r="K18" s="93">
        <v>41485</v>
      </c>
      <c r="L18" s="386">
        <f t="shared" si="4"/>
        <v>0.5124256266421305</v>
      </c>
      <c r="M18" s="389">
        <f t="shared" si="0"/>
        <v>16.744161641601885</v>
      </c>
    </row>
    <row r="19" spans="1:13" s="84" customFormat="1" ht="13.5">
      <c r="A19" s="935"/>
      <c r="B19" s="341" t="s">
        <v>84</v>
      </c>
      <c r="C19" s="395">
        <v>2</v>
      </c>
      <c r="D19" s="384">
        <v>0.9</v>
      </c>
      <c r="E19" s="93">
        <v>203489</v>
      </c>
      <c r="F19" s="391">
        <f t="shared" si="1"/>
        <v>2.713824596368453</v>
      </c>
      <c r="G19" s="392">
        <v>1</v>
      </c>
      <c r="H19" s="386">
        <v>0.9</v>
      </c>
      <c r="I19" s="387">
        <f t="shared" si="2"/>
        <v>-1</v>
      </c>
      <c r="J19" s="388">
        <f t="shared" si="3"/>
        <v>-50</v>
      </c>
      <c r="K19" s="93">
        <v>48837</v>
      </c>
      <c r="L19" s="386">
        <f t="shared" si="4"/>
        <v>0.6032380457592317</v>
      </c>
      <c r="M19" s="389">
        <f t="shared" si="0"/>
        <v>23.999823086260193</v>
      </c>
    </row>
    <row r="20" spans="1:13" s="84" customFormat="1" ht="13.5">
      <c r="A20" s="935"/>
      <c r="B20" s="341" t="s">
        <v>85</v>
      </c>
      <c r="C20" s="395">
        <v>0</v>
      </c>
      <c r="D20" s="384">
        <v>0</v>
      </c>
      <c r="E20" s="93">
        <v>0</v>
      </c>
      <c r="F20" s="391">
        <f t="shared" si="1"/>
        <v>0</v>
      </c>
      <c r="G20" s="392">
        <v>1</v>
      </c>
      <c r="H20" s="386">
        <v>0.9</v>
      </c>
      <c r="I20" s="387">
        <f t="shared" si="2"/>
        <v>1</v>
      </c>
      <c r="J20" s="388">
        <v>100</v>
      </c>
      <c r="K20" s="93">
        <v>1842544</v>
      </c>
      <c r="L20" s="386">
        <v>22.7</v>
      </c>
      <c r="M20" s="389">
        <v>0</v>
      </c>
    </row>
    <row r="21" spans="1:13" s="84" customFormat="1" ht="13.5">
      <c r="A21" s="935"/>
      <c r="B21" s="341" t="s">
        <v>86</v>
      </c>
      <c r="C21" s="395">
        <v>15</v>
      </c>
      <c r="D21" s="384">
        <v>6.8</v>
      </c>
      <c r="E21" s="93">
        <v>192032</v>
      </c>
      <c r="F21" s="391">
        <f t="shared" si="1"/>
        <v>2.5610286791415104</v>
      </c>
      <c r="G21" s="392">
        <v>7</v>
      </c>
      <c r="H21" s="386">
        <v>6</v>
      </c>
      <c r="I21" s="387">
        <f t="shared" si="2"/>
        <v>-8</v>
      </c>
      <c r="J21" s="388">
        <f>I21/C21*100</f>
        <v>-53.333333333333336</v>
      </c>
      <c r="K21" s="93">
        <v>152877</v>
      </c>
      <c r="L21" s="386">
        <v>1.8</v>
      </c>
      <c r="M21" s="389">
        <f>K21/E21*100</f>
        <v>79.61016913847692</v>
      </c>
    </row>
    <row r="22" spans="1:13" s="84" customFormat="1" ht="13.5">
      <c r="A22" s="935"/>
      <c r="B22" s="341" t="s">
        <v>87</v>
      </c>
      <c r="C22" s="395">
        <v>0</v>
      </c>
      <c r="D22" s="384">
        <v>0</v>
      </c>
      <c r="E22" s="93">
        <v>0</v>
      </c>
      <c r="F22" s="391">
        <v>0</v>
      </c>
      <c r="G22" s="392">
        <v>1</v>
      </c>
      <c r="H22" s="386">
        <v>0.9</v>
      </c>
      <c r="I22" s="387">
        <f t="shared" si="2"/>
        <v>1</v>
      </c>
      <c r="J22" s="388">
        <v>100</v>
      </c>
      <c r="K22" s="93">
        <v>11058</v>
      </c>
      <c r="L22" s="386">
        <f>K22/8095809*100</f>
        <v>0.13658919077759862</v>
      </c>
      <c r="M22" s="389">
        <v>0</v>
      </c>
    </row>
    <row r="23" spans="1:13" s="84" customFormat="1" ht="13.5">
      <c r="A23" s="935"/>
      <c r="B23" s="341" t="s">
        <v>88</v>
      </c>
      <c r="C23" s="395">
        <v>2</v>
      </c>
      <c r="D23" s="384">
        <v>0.9</v>
      </c>
      <c r="E23" s="93">
        <v>413001</v>
      </c>
      <c r="F23" s="391">
        <f>E23/7498237*100</f>
        <v>5.507974741262513</v>
      </c>
      <c r="G23" s="392">
        <v>0</v>
      </c>
      <c r="H23" s="386">
        <v>0</v>
      </c>
      <c r="I23" s="387">
        <f t="shared" si="2"/>
        <v>-2</v>
      </c>
      <c r="J23" s="388">
        <f>I23/C23*100</f>
        <v>-100</v>
      </c>
      <c r="K23" s="93">
        <v>0</v>
      </c>
      <c r="L23" s="386">
        <f>K23/8095809*100</f>
        <v>0</v>
      </c>
      <c r="M23" s="389">
        <f aca="true" t="shared" si="5" ref="M23:M34">K23/E23*100</f>
        <v>0</v>
      </c>
    </row>
    <row r="24" spans="1:13" s="84" customFormat="1" ht="13.5">
      <c r="A24" s="935"/>
      <c r="B24" s="341" t="s">
        <v>89</v>
      </c>
      <c r="C24" s="395">
        <v>2</v>
      </c>
      <c r="D24" s="384">
        <v>0.9</v>
      </c>
      <c r="E24" s="93">
        <v>64007</v>
      </c>
      <c r="F24" s="391">
        <f>E24/7498237*100</f>
        <v>0.8536273259967644</v>
      </c>
      <c r="G24" s="392">
        <v>0</v>
      </c>
      <c r="H24" s="386">
        <v>0</v>
      </c>
      <c r="I24" s="387">
        <f t="shared" si="2"/>
        <v>-2</v>
      </c>
      <c r="J24" s="388">
        <f>I24/C24*100</f>
        <v>-100</v>
      </c>
      <c r="K24" s="93">
        <v>0</v>
      </c>
      <c r="L24" s="386">
        <f>K24/8095809*100</f>
        <v>0</v>
      </c>
      <c r="M24" s="389">
        <f t="shared" si="5"/>
        <v>0</v>
      </c>
    </row>
    <row r="25" spans="1:13" s="84" customFormat="1" ht="13.5">
      <c r="A25" s="936"/>
      <c r="B25" s="341" t="s">
        <v>90</v>
      </c>
      <c r="C25" s="395">
        <v>2</v>
      </c>
      <c r="D25" s="384">
        <v>0.9</v>
      </c>
      <c r="E25" s="93">
        <v>5466</v>
      </c>
      <c r="F25" s="391">
        <f>E25/7498237*100</f>
        <v>0.07289713568669542</v>
      </c>
      <c r="G25" s="392">
        <v>4</v>
      </c>
      <c r="H25" s="386">
        <v>3.4</v>
      </c>
      <c r="I25" s="387">
        <f t="shared" si="2"/>
        <v>2</v>
      </c>
      <c r="J25" s="388">
        <f>I25/C25*100</f>
        <v>100</v>
      </c>
      <c r="K25" s="93">
        <v>1206933</v>
      </c>
      <c r="L25" s="386">
        <f>K25/8095809*100</f>
        <v>14.908120979632795</v>
      </c>
      <c r="M25" s="389">
        <f t="shared" si="5"/>
        <v>22080.73545554336</v>
      </c>
    </row>
    <row r="26" spans="1:13" s="84" customFormat="1" ht="14.25" thickBot="1">
      <c r="A26" s="937"/>
      <c r="B26" s="396" t="s">
        <v>91</v>
      </c>
      <c r="C26" s="397" t="s">
        <v>92</v>
      </c>
      <c r="D26" s="384">
        <v>2.2</v>
      </c>
      <c r="E26" s="145">
        <v>1050308</v>
      </c>
      <c r="F26" s="398">
        <f>E26/7498237*100</f>
        <v>14.007399339338033</v>
      </c>
      <c r="G26" s="399">
        <v>3</v>
      </c>
      <c r="H26" s="400">
        <v>2.5</v>
      </c>
      <c r="I26" s="401">
        <v>-3</v>
      </c>
      <c r="J26" s="402">
        <f>I26/6*100</f>
        <v>-50</v>
      </c>
      <c r="K26" s="145">
        <v>34060</v>
      </c>
      <c r="L26" s="403">
        <f>K26/8095809*100</f>
        <v>0.420711506410292</v>
      </c>
      <c r="M26" s="404">
        <f t="shared" si="5"/>
        <v>3.2428582853791457</v>
      </c>
    </row>
    <row r="27" spans="1:13" s="200" customFormat="1" ht="14.25" thickBot="1">
      <c r="A27" s="929" t="s">
        <v>93</v>
      </c>
      <c r="B27" s="929"/>
      <c r="C27" s="405" t="s">
        <v>101</v>
      </c>
      <c r="D27" s="406">
        <f>SUM(D10:D26)</f>
        <v>97.40000000000005</v>
      </c>
      <c r="E27" s="407">
        <f>SUM(E10:E26)</f>
        <v>7258034</v>
      </c>
      <c r="F27" s="406">
        <f>SUM(F10:F26)</f>
        <v>96.81607121780762</v>
      </c>
      <c r="G27" s="408">
        <f>SUM(G10:G26)</f>
        <v>112</v>
      </c>
      <c r="H27" s="409">
        <f>SUM(H10:H26)</f>
        <v>95.70000000000003</v>
      </c>
      <c r="I27" s="410">
        <v>-107</v>
      </c>
      <c r="J27" s="411">
        <f>I27/219*100</f>
        <v>-48.858447488584474</v>
      </c>
      <c r="K27" s="407">
        <f>SUM(K10:K26)</f>
        <v>8068592</v>
      </c>
      <c r="L27" s="412">
        <f>SUM(L10:L26)</f>
        <v>99.57302616699577</v>
      </c>
      <c r="M27" s="413">
        <f t="shared" si="5"/>
        <v>111.16773495412117</v>
      </c>
    </row>
    <row r="28" spans="1:13" s="84" customFormat="1" ht="14.25" thickBot="1">
      <c r="A28" s="922" t="s">
        <v>94</v>
      </c>
      <c r="B28" s="414" t="s">
        <v>95</v>
      </c>
      <c r="C28" s="415">
        <v>1</v>
      </c>
      <c r="D28" s="391">
        <f>C28/225*100</f>
        <v>0.4444444444444444</v>
      </c>
      <c r="E28" s="93">
        <v>100000</v>
      </c>
      <c r="F28" s="391">
        <f>E28/7498237*100</f>
        <v>1.3336468292479953</v>
      </c>
      <c r="G28" s="415">
        <v>0</v>
      </c>
      <c r="H28" s="386">
        <f>G28/117*100</f>
        <v>0</v>
      </c>
      <c r="I28" s="416">
        <f>G28-C28</f>
        <v>-1</v>
      </c>
      <c r="J28" s="388">
        <f>I28/C28*100</f>
        <v>-100</v>
      </c>
      <c r="K28" s="93">
        <v>0</v>
      </c>
      <c r="L28" s="386">
        <f>K28/8095809*100</f>
        <v>0</v>
      </c>
      <c r="M28" s="417">
        <f t="shared" si="5"/>
        <v>0</v>
      </c>
    </row>
    <row r="29" spans="1:13" s="84" customFormat="1" ht="13.5">
      <c r="A29" s="923"/>
      <c r="B29" s="414" t="s">
        <v>96</v>
      </c>
      <c r="C29" s="415">
        <v>2</v>
      </c>
      <c r="D29" s="391">
        <f>C29/225*100</f>
        <v>0.8888888888888888</v>
      </c>
      <c r="E29" s="93">
        <v>17080</v>
      </c>
      <c r="F29" s="391">
        <f>E29/7498237*100</f>
        <v>0.2277868784355576</v>
      </c>
      <c r="G29" s="415">
        <v>2</v>
      </c>
      <c r="H29" s="386">
        <f>G29/117*100</f>
        <v>1.7094017094017095</v>
      </c>
      <c r="I29" s="387">
        <f>G29-C29</f>
        <v>0</v>
      </c>
      <c r="J29" s="388">
        <f>I29/C29*100</f>
        <v>0</v>
      </c>
      <c r="K29" s="93">
        <v>3805</v>
      </c>
      <c r="L29" s="386">
        <v>0.1</v>
      </c>
      <c r="M29" s="417">
        <f t="shared" si="5"/>
        <v>22.27751756440281</v>
      </c>
    </row>
    <row r="30" spans="1:13" s="84" customFormat="1" ht="13.5" customHeight="1" thickBot="1">
      <c r="A30" s="923"/>
      <c r="B30" s="414" t="s">
        <v>97</v>
      </c>
      <c r="C30" s="415">
        <v>2</v>
      </c>
      <c r="D30" s="391">
        <f>C30/225*100</f>
        <v>0.8888888888888888</v>
      </c>
      <c r="E30" s="93">
        <v>5112</v>
      </c>
      <c r="F30" s="391">
        <f>E30/7498237*100</f>
        <v>0.06817602591115753</v>
      </c>
      <c r="G30" s="415">
        <v>3</v>
      </c>
      <c r="H30" s="386">
        <f>G30/117*100</f>
        <v>2.564102564102564</v>
      </c>
      <c r="I30" s="387">
        <f>G30-C30</f>
        <v>1</v>
      </c>
      <c r="J30" s="388">
        <f>I30/C30*100</f>
        <v>50</v>
      </c>
      <c r="K30" s="93">
        <v>23412</v>
      </c>
      <c r="L30" s="386">
        <f>K30/8095809*100</f>
        <v>0.2891866643593</v>
      </c>
      <c r="M30" s="417">
        <f t="shared" si="5"/>
        <v>457.981220657277</v>
      </c>
    </row>
    <row r="31" spans="1:13" s="200" customFormat="1" ht="14.25" thickBot="1">
      <c r="A31" s="418"/>
      <c r="B31" s="419" t="s">
        <v>94</v>
      </c>
      <c r="C31" s="420" t="s">
        <v>102</v>
      </c>
      <c r="D31" s="406">
        <f>SUM(D27:D30)</f>
        <v>99.62222222222226</v>
      </c>
      <c r="E31" s="407">
        <f>SUM(E27:E30)</f>
        <v>7380226</v>
      </c>
      <c r="F31" s="406">
        <f>SUM(F27:F30)</f>
        <v>98.44568095140232</v>
      </c>
      <c r="G31" s="421">
        <f>SUM(G27:G30)</f>
        <v>117</v>
      </c>
      <c r="H31" s="412">
        <f>SUM(H27:H30)</f>
        <v>99.9735042735043</v>
      </c>
      <c r="I31" s="422">
        <v>-107</v>
      </c>
      <c r="J31" s="411">
        <f>I31/224*100</f>
        <v>-47.767857142857146</v>
      </c>
      <c r="K31" s="407">
        <f>SUM(K27:K30)</f>
        <v>8095809</v>
      </c>
      <c r="L31" s="412">
        <f>SUM(L27:L30)</f>
        <v>99.96221283135507</v>
      </c>
      <c r="M31" s="413">
        <f t="shared" si="5"/>
        <v>109.69594969042953</v>
      </c>
    </row>
    <row r="32" spans="1:13" s="200" customFormat="1" ht="14.25" thickBot="1">
      <c r="A32" s="423" t="s">
        <v>98</v>
      </c>
      <c r="B32" s="424" t="s">
        <v>99</v>
      </c>
      <c r="C32" s="425">
        <v>1</v>
      </c>
      <c r="D32" s="426">
        <f>C32/225*100</f>
        <v>0.4444444444444444</v>
      </c>
      <c r="E32" s="427">
        <v>118011</v>
      </c>
      <c r="F32" s="428">
        <f>E32/7498237*100</f>
        <v>1.5738499596638515</v>
      </c>
      <c r="G32" s="429">
        <v>0</v>
      </c>
      <c r="H32" s="430">
        <f>G32/117*100</f>
        <v>0</v>
      </c>
      <c r="I32" s="431">
        <f>G32-C32</f>
        <v>-1</v>
      </c>
      <c r="J32" s="432">
        <f>I32/C32*100</f>
        <v>-100</v>
      </c>
      <c r="K32" s="427">
        <v>0</v>
      </c>
      <c r="L32" s="430">
        <f>K32/8095809*100</f>
        <v>0</v>
      </c>
      <c r="M32" s="433">
        <f t="shared" si="5"/>
        <v>0</v>
      </c>
    </row>
    <row r="33" spans="1:13" s="200" customFormat="1" ht="14.25" thickBot="1">
      <c r="A33" s="434"/>
      <c r="B33" s="435" t="s">
        <v>98</v>
      </c>
      <c r="C33" s="436">
        <f>SUM(C32)</f>
        <v>1</v>
      </c>
      <c r="D33" s="437">
        <f>SUM(D32)</f>
        <v>0.4444444444444444</v>
      </c>
      <c r="E33" s="438">
        <f>SUM(E32)</f>
        <v>118011</v>
      </c>
      <c r="F33" s="437">
        <f>SUM(F32)</f>
        <v>1.5738499596638515</v>
      </c>
      <c r="G33" s="436">
        <v>0</v>
      </c>
      <c r="H33" s="439">
        <v>0</v>
      </c>
      <c r="I33" s="440">
        <f>G33-C33</f>
        <v>-1</v>
      </c>
      <c r="J33" s="441">
        <f>I33/C33*100</f>
        <v>-100</v>
      </c>
      <c r="K33" s="438">
        <v>0</v>
      </c>
      <c r="L33" s="439">
        <v>0</v>
      </c>
      <c r="M33" s="442">
        <f t="shared" si="5"/>
        <v>0</v>
      </c>
    </row>
    <row r="34" spans="1:13" s="200" customFormat="1" ht="14.25" thickBot="1">
      <c r="A34" s="921" t="s">
        <v>225</v>
      </c>
      <c r="B34" s="921"/>
      <c r="C34" s="443" t="s">
        <v>103</v>
      </c>
      <c r="D34" s="444">
        <v>100</v>
      </c>
      <c r="E34" s="152">
        <v>7498237</v>
      </c>
      <c r="F34" s="444">
        <f>E34/7498237*100</f>
        <v>100</v>
      </c>
      <c r="G34" s="445">
        <f>SUM(G31:G33)</f>
        <v>117</v>
      </c>
      <c r="H34" s="446">
        <v>100</v>
      </c>
      <c r="I34" s="447">
        <v>-108</v>
      </c>
      <c r="J34" s="448">
        <f>I34/225*100</f>
        <v>-48</v>
      </c>
      <c r="K34" s="152">
        <f>SUM(K31,K33)</f>
        <v>8095809</v>
      </c>
      <c r="L34" s="446">
        <f>K34/8095809*100</f>
        <v>100</v>
      </c>
      <c r="M34" s="449">
        <f t="shared" si="5"/>
        <v>107.96950003047382</v>
      </c>
    </row>
    <row r="35" spans="1:13" s="84" customFormat="1" ht="23.25" customHeight="1">
      <c r="A35" s="915" t="s">
        <v>100</v>
      </c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</row>
    <row r="36" spans="4:13" s="84" customFormat="1" ht="12.75">
      <c r="D36" s="450"/>
      <c r="M36" s="451"/>
    </row>
    <row r="37" spans="4:13" s="84" customFormat="1" ht="12.75">
      <c r="D37" s="450"/>
      <c r="M37" s="451"/>
    </row>
    <row r="38" spans="4:13" s="84" customFormat="1" ht="12.75">
      <c r="D38" s="450"/>
      <c r="M38" s="451"/>
    </row>
    <row r="39" spans="4:13" s="84" customFormat="1" ht="12.75">
      <c r="D39" s="450"/>
      <c r="M39" s="451"/>
    </row>
    <row r="40" spans="4:13" s="84" customFormat="1" ht="12.75">
      <c r="D40" s="450"/>
      <c r="M40" s="451"/>
    </row>
    <row r="41" spans="4:13" s="84" customFormat="1" ht="12.75">
      <c r="D41" s="450"/>
      <c r="M41" s="451"/>
    </row>
    <row r="42" spans="4:13" s="84" customFormat="1" ht="12.75">
      <c r="D42" s="450"/>
      <c r="M42" s="451"/>
    </row>
    <row r="43" spans="4:13" s="84" customFormat="1" ht="12.75">
      <c r="D43" s="450"/>
      <c r="M43" s="451"/>
    </row>
    <row r="44" spans="4:13" s="84" customFormat="1" ht="12.75">
      <c r="D44" s="450"/>
      <c r="M44" s="451"/>
    </row>
    <row r="45" spans="4:13" s="84" customFormat="1" ht="12.75">
      <c r="D45" s="450"/>
      <c r="M45" s="451"/>
    </row>
    <row r="46" spans="4:13" s="84" customFormat="1" ht="12.75">
      <c r="D46" s="450"/>
      <c r="M46" s="451"/>
    </row>
    <row r="47" spans="4:13" s="84" customFormat="1" ht="12.75">
      <c r="D47" s="450"/>
      <c r="M47" s="451"/>
    </row>
    <row r="48" spans="4:13" s="84" customFormat="1" ht="12.75">
      <c r="D48" s="450"/>
      <c r="M48" s="451"/>
    </row>
    <row r="49" spans="4:13" s="84" customFormat="1" ht="12.75">
      <c r="D49" s="450"/>
      <c r="M49" s="451"/>
    </row>
    <row r="50" spans="4:13" s="84" customFormat="1" ht="12.75">
      <c r="D50" s="450"/>
      <c r="M50" s="451"/>
    </row>
    <row r="51" spans="4:13" s="84" customFormat="1" ht="12.75">
      <c r="D51" s="450"/>
      <c r="M51" s="451"/>
    </row>
    <row r="52" spans="4:13" s="84" customFormat="1" ht="12.75">
      <c r="D52" s="450"/>
      <c r="M52" s="451"/>
    </row>
    <row r="53" spans="4:13" s="84" customFormat="1" ht="12.75">
      <c r="D53" s="450"/>
      <c r="M53" s="451"/>
    </row>
    <row r="54" spans="4:13" s="84" customFormat="1" ht="12.75">
      <c r="D54" s="450"/>
      <c r="M54" s="451"/>
    </row>
  </sheetData>
  <mergeCells count="18">
    <mergeCell ref="C2:H2"/>
    <mergeCell ref="C3:M3"/>
    <mergeCell ref="G5:M5"/>
    <mergeCell ref="A27:B27"/>
    <mergeCell ref="C6:D6"/>
    <mergeCell ref="A6:A7"/>
    <mergeCell ref="B6:B7"/>
    <mergeCell ref="A9:A26"/>
    <mergeCell ref="C1:L1"/>
    <mergeCell ref="A35:M35"/>
    <mergeCell ref="E6:F6"/>
    <mergeCell ref="G6:H6"/>
    <mergeCell ref="I6:J6"/>
    <mergeCell ref="K6:L6"/>
    <mergeCell ref="A34:B34"/>
    <mergeCell ref="A28:A30"/>
    <mergeCell ref="A5:B5"/>
    <mergeCell ref="C5:F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C4" sqref="C4"/>
    </sheetView>
  </sheetViews>
  <sheetFormatPr defaultColWidth="9.00390625" defaultRowHeight="12.75"/>
  <cols>
    <col min="1" max="1" width="30.25390625" style="0" customWidth="1"/>
    <col min="2" max="2" width="9.25390625" style="0" customWidth="1"/>
    <col min="3" max="3" width="4.75390625" style="0" customWidth="1"/>
    <col min="4" max="4" width="4.75390625" style="452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5" width="4.75390625" style="0" customWidth="1"/>
    <col min="27" max="27" width="9.75390625" style="0" customWidth="1"/>
  </cols>
  <sheetData>
    <row r="1" spans="1:25" s="1" customFormat="1" ht="18" customHeight="1">
      <c r="A1" s="2"/>
      <c r="B1" s="888" t="s">
        <v>0</v>
      </c>
      <c r="C1" s="888"/>
      <c r="D1" s="888"/>
      <c r="E1" s="888"/>
      <c r="F1" s="888"/>
      <c r="G1" s="888"/>
      <c r="H1" s="888"/>
      <c r="I1" s="888"/>
      <c r="J1" s="888"/>
      <c r="K1" s="888"/>
      <c r="L1" s="4"/>
      <c r="M1" s="4"/>
      <c r="P1" s="7"/>
      <c r="Q1" s="4"/>
      <c r="R1" s="4"/>
      <c r="S1" s="4"/>
      <c r="T1" s="4"/>
      <c r="U1" s="4"/>
      <c r="W1" s="5"/>
      <c r="Y1" s="8" t="s">
        <v>104</v>
      </c>
    </row>
    <row r="2" spans="1:25" s="1" customFormat="1" ht="18" customHeight="1">
      <c r="A2" s="2"/>
      <c r="B2" s="905" t="s">
        <v>105</v>
      </c>
      <c r="C2" s="905"/>
      <c r="D2" s="905"/>
      <c r="E2" s="905"/>
      <c r="F2" s="905"/>
      <c r="G2" s="905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06" t="s">
        <v>215</v>
      </c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13"/>
      <c r="S3" s="1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454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455" t="s">
        <v>4</v>
      </c>
    </row>
    <row r="5" spans="1:25" s="457" customFormat="1" ht="18.75" customHeight="1">
      <c r="A5" s="456" t="s">
        <v>211</v>
      </c>
      <c r="B5" s="893" t="s">
        <v>212</v>
      </c>
      <c r="C5" s="894"/>
      <c r="D5" s="894"/>
      <c r="E5" s="894"/>
      <c r="F5" s="894"/>
      <c r="G5" s="894"/>
      <c r="H5" s="896"/>
      <c r="I5" s="893" t="s">
        <v>213</v>
      </c>
      <c r="J5" s="894"/>
      <c r="K5" s="894"/>
      <c r="L5" s="894"/>
      <c r="M5" s="894"/>
      <c r="N5" s="894"/>
      <c r="O5" s="896"/>
      <c r="P5" s="893" t="s">
        <v>11</v>
      </c>
      <c r="Q5" s="894"/>
      <c r="R5" s="894"/>
      <c r="S5" s="894"/>
      <c r="T5" s="894"/>
      <c r="U5" s="894"/>
      <c r="V5" s="894"/>
      <c r="W5" s="894"/>
      <c r="X5" s="894"/>
      <c r="Y5" s="895"/>
    </row>
    <row r="6" spans="1:25" s="39" customFormat="1" ht="15" customHeight="1">
      <c r="A6" s="458" t="s">
        <v>7</v>
      </c>
      <c r="B6" s="459" t="s">
        <v>8</v>
      </c>
      <c r="C6" s="30"/>
      <c r="D6" s="44" t="s">
        <v>9</v>
      </c>
      <c r="E6" s="45" t="s">
        <v>10</v>
      </c>
      <c r="F6" s="460" t="s">
        <v>11</v>
      </c>
      <c r="G6" s="43"/>
      <c r="H6" s="461" t="s">
        <v>13</v>
      </c>
      <c r="I6" s="459" t="s">
        <v>8</v>
      </c>
      <c r="J6" s="30"/>
      <c r="K6" s="44" t="s">
        <v>9</v>
      </c>
      <c r="L6" s="45" t="s">
        <v>10</v>
      </c>
      <c r="M6" s="460" t="s">
        <v>11</v>
      </c>
      <c r="N6" s="43"/>
      <c r="O6" s="461" t="s">
        <v>13</v>
      </c>
      <c r="P6" s="459" t="s">
        <v>8</v>
      </c>
      <c r="Q6" s="30"/>
      <c r="R6" s="44" t="s">
        <v>9</v>
      </c>
      <c r="S6" s="45" t="s">
        <v>10</v>
      </c>
      <c r="T6" s="43" t="s">
        <v>15</v>
      </c>
      <c r="U6" s="460" t="s">
        <v>11</v>
      </c>
      <c r="V6" s="43"/>
      <c r="W6" s="47" t="s">
        <v>12</v>
      </c>
      <c r="X6" s="462" t="s">
        <v>13</v>
      </c>
      <c r="Y6" s="48" t="s">
        <v>14</v>
      </c>
    </row>
    <row r="7" spans="1:25" s="39" customFormat="1" ht="12" customHeight="1">
      <c r="A7" s="463" t="s">
        <v>16</v>
      </c>
      <c r="B7" s="42">
        <v>0</v>
      </c>
      <c r="C7" s="43" t="s">
        <v>17</v>
      </c>
      <c r="D7" s="44" t="s">
        <v>18</v>
      </c>
      <c r="E7" s="45" t="s">
        <v>18</v>
      </c>
      <c r="F7" s="44" t="s">
        <v>18</v>
      </c>
      <c r="G7" s="46" t="s">
        <v>17</v>
      </c>
      <c r="H7" s="49" t="s">
        <v>18</v>
      </c>
      <c r="I7" s="42">
        <v>0</v>
      </c>
      <c r="J7" s="43" t="s">
        <v>17</v>
      </c>
      <c r="K7" s="44" t="s">
        <v>18</v>
      </c>
      <c r="L7" s="45" t="s">
        <v>18</v>
      </c>
      <c r="M7" s="44" t="s">
        <v>18</v>
      </c>
      <c r="N7" s="46" t="s">
        <v>17</v>
      </c>
      <c r="O7" s="49" t="s">
        <v>18</v>
      </c>
      <c r="P7" s="42">
        <v>0</v>
      </c>
      <c r="Q7" s="43" t="s">
        <v>17</v>
      </c>
      <c r="R7" s="44" t="s">
        <v>18</v>
      </c>
      <c r="S7" s="45" t="s">
        <v>18</v>
      </c>
      <c r="T7" s="43" t="s">
        <v>18</v>
      </c>
      <c r="U7" s="44" t="s">
        <v>18</v>
      </c>
      <c r="V7" s="46" t="s">
        <v>17</v>
      </c>
      <c r="W7" s="47" t="s">
        <v>18</v>
      </c>
      <c r="X7" s="48" t="s">
        <v>18</v>
      </c>
      <c r="Y7" s="48" t="s">
        <v>18</v>
      </c>
    </row>
    <row r="8" spans="1:25" s="62" customFormat="1" ht="9.75" customHeight="1" thickBot="1">
      <c r="A8" s="464" t="s">
        <v>19</v>
      </c>
      <c r="B8" s="60">
        <v>1</v>
      </c>
      <c r="C8" s="51">
        <v>2</v>
      </c>
      <c r="D8" s="52">
        <v>3</v>
      </c>
      <c r="E8" s="53">
        <v>4</v>
      </c>
      <c r="F8" s="54">
        <v>5</v>
      </c>
      <c r="G8" s="55">
        <v>6</v>
      </c>
      <c r="H8" s="464">
        <v>7</v>
      </c>
      <c r="I8" s="60">
        <v>8</v>
      </c>
      <c r="J8" s="51">
        <v>9</v>
      </c>
      <c r="K8" s="52">
        <v>10</v>
      </c>
      <c r="L8" s="53">
        <v>11</v>
      </c>
      <c r="M8" s="54">
        <v>12</v>
      </c>
      <c r="N8" s="55">
        <v>13</v>
      </c>
      <c r="O8" s="464">
        <v>14</v>
      </c>
      <c r="P8" s="60">
        <v>15</v>
      </c>
      <c r="Q8" s="51">
        <v>16</v>
      </c>
      <c r="R8" s="52">
        <v>17</v>
      </c>
      <c r="S8" s="53">
        <v>18</v>
      </c>
      <c r="T8" s="51">
        <v>19</v>
      </c>
      <c r="U8" s="54">
        <v>20</v>
      </c>
      <c r="V8" s="55">
        <v>21</v>
      </c>
      <c r="W8" s="56">
        <v>22</v>
      </c>
      <c r="X8" s="57">
        <v>23</v>
      </c>
      <c r="Y8" s="61">
        <v>24</v>
      </c>
    </row>
    <row r="9" spans="1:25" s="39" customFormat="1" ht="9.75" customHeight="1">
      <c r="A9" s="465"/>
      <c r="B9" s="71"/>
      <c r="C9" s="66"/>
      <c r="D9" s="466"/>
      <c r="E9" s="67"/>
      <c r="F9" s="68"/>
      <c r="G9" s="66"/>
      <c r="H9" s="467"/>
      <c r="I9" s="468"/>
      <c r="J9" s="66"/>
      <c r="K9" s="65"/>
      <c r="L9" s="468"/>
      <c r="M9" s="68"/>
      <c r="N9" s="66"/>
      <c r="O9" s="467"/>
      <c r="P9" s="468"/>
      <c r="Q9" s="66"/>
      <c r="R9" s="65"/>
      <c r="S9" s="67"/>
      <c r="T9" s="72"/>
      <c r="U9" s="68"/>
      <c r="V9" s="66"/>
      <c r="W9" s="69"/>
      <c r="X9" s="69"/>
      <c r="Y9" s="73"/>
    </row>
    <row r="10" spans="1:25" s="84" customFormat="1" ht="15" customHeight="1">
      <c r="A10" s="469" t="s">
        <v>106</v>
      </c>
      <c r="B10" s="82"/>
      <c r="C10" s="79"/>
      <c r="D10" s="129"/>
      <c r="E10" s="78"/>
      <c r="F10" s="76"/>
      <c r="G10" s="79"/>
      <c r="H10" s="80"/>
      <c r="I10" s="82"/>
      <c r="J10" s="79"/>
      <c r="K10" s="76"/>
      <c r="L10" s="470"/>
      <c r="M10" s="76"/>
      <c r="N10" s="79"/>
      <c r="O10" s="80"/>
      <c r="P10" s="82"/>
      <c r="Q10" s="79"/>
      <c r="R10" s="76"/>
      <c r="S10" s="78"/>
      <c r="T10" s="83"/>
      <c r="U10" s="76"/>
      <c r="V10" s="79"/>
      <c r="W10" s="80"/>
      <c r="X10" s="80"/>
      <c r="Y10" s="80"/>
    </row>
    <row r="11" spans="1:25" s="84" customFormat="1" ht="15" customHeight="1">
      <c r="A11" s="471" t="s">
        <v>107</v>
      </c>
      <c r="B11" s="97">
        <v>18480664</v>
      </c>
      <c r="C11" s="92">
        <v>65.3</v>
      </c>
      <c r="D11" s="86">
        <v>189</v>
      </c>
      <c r="E11" s="88">
        <v>66</v>
      </c>
      <c r="F11" s="86">
        <v>255</v>
      </c>
      <c r="G11" s="92">
        <v>57.2</v>
      </c>
      <c r="H11" s="89">
        <v>47</v>
      </c>
      <c r="I11" s="97">
        <v>4096028</v>
      </c>
      <c r="J11" s="92">
        <v>21.9</v>
      </c>
      <c r="K11" s="86">
        <v>736</v>
      </c>
      <c r="L11" s="472">
        <v>27</v>
      </c>
      <c r="M11" s="86">
        <v>763</v>
      </c>
      <c r="N11" s="92">
        <v>27</v>
      </c>
      <c r="O11" s="89">
        <v>43</v>
      </c>
      <c r="P11" s="97">
        <v>22576692</v>
      </c>
      <c r="Q11" s="92">
        <v>48</v>
      </c>
      <c r="R11" s="86">
        <v>925</v>
      </c>
      <c r="S11" s="88">
        <v>93</v>
      </c>
      <c r="T11" s="215">
        <v>0</v>
      </c>
      <c r="U11" s="86">
        <v>1018</v>
      </c>
      <c r="V11" s="92">
        <v>31.1</v>
      </c>
      <c r="W11" s="89">
        <v>50</v>
      </c>
      <c r="X11" s="89">
        <v>90</v>
      </c>
      <c r="Y11" s="89">
        <v>31</v>
      </c>
    </row>
    <row r="12" spans="1:25" s="84" customFormat="1" ht="15" customHeight="1">
      <c r="A12" s="471" t="s">
        <v>108</v>
      </c>
      <c r="B12" s="473">
        <v>0</v>
      </c>
      <c r="C12" s="474">
        <v>0</v>
      </c>
      <c r="D12" s="475">
        <v>0</v>
      </c>
      <c r="E12" s="476">
        <v>0</v>
      </c>
      <c r="F12" s="475">
        <v>0</v>
      </c>
      <c r="G12" s="474">
        <v>0</v>
      </c>
      <c r="H12" s="477">
        <v>0</v>
      </c>
      <c r="I12" s="473">
        <v>33345</v>
      </c>
      <c r="J12" s="474">
        <v>0.2</v>
      </c>
      <c r="K12" s="475">
        <v>14</v>
      </c>
      <c r="L12" s="478">
        <v>0</v>
      </c>
      <c r="M12" s="475">
        <v>14</v>
      </c>
      <c r="N12" s="474">
        <v>0.5</v>
      </c>
      <c r="O12" s="477">
        <v>0</v>
      </c>
      <c r="P12" s="473">
        <v>33345</v>
      </c>
      <c r="Q12" s="474">
        <v>0.1</v>
      </c>
      <c r="R12" s="475">
        <v>14</v>
      </c>
      <c r="S12" s="476">
        <v>0</v>
      </c>
      <c r="T12" s="479">
        <v>0</v>
      </c>
      <c r="U12" s="475">
        <v>14</v>
      </c>
      <c r="V12" s="474">
        <v>0.4</v>
      </c>
      <c r="W12" s="477">
        <v>0</v>
      </c>
      <c r="X12" s="477">
        <v>0</v>
      </c>
      <c r="Y12" s="477">
        <v>0</v>
      </c>
    </row>
    <row r="13" spans="1:25" s="84" customFormat="1" ht="15" customHeight="1" thickBot="1">
      <c r="A13" s="480" t="s">
        <v>109</v>
      </c>
      <c r="B13" s="481">
        <v>7284990</v>
      </c>
      <c r="C13" s="144">
        <v>25.8</v>
      </c>
      <c r="D13" s="138">
        <v>108</v>
      </c>
      <c r="E13" s="140">
        <v>13</v>
      </c>
      <c r="F13" s="138">
        <v>121</v>
      </c>
      <c r="G13" s="144">
        <v>27.1</v>
      </c>
      <c r="H13" s="141">
        <v>29</v>
      </c>
      <c r="I13" s="481">
        <v>3191913</v>
      </c>
      <c r="J13" s="144">
        <v>17</v>
      </c>
      <c r="K13" s="138">
        <v>576</v>
      </c>
      <c r="L13" s="482">
        <v>41</v>
      </c>
      <c r="M13" s="138">
        <v>617</v>
      </c>
      <c r="N13" s="144">
        <v>21.8</v>
      </c>
      <c r="O13" s="141">
        <v>29</v>
      </c>
      <c r="P13" s="481">
        <v>10476903</v>
      </c>
      <c r="Q13" s="144">
        <v>22.3</v>
      </c>
      <c r="R13" s="138">
        <v>684</v>
      </c>
      <c r="S13" s="140">
        <v>54</v>
      </c>
      <c r="T13" s="149">
        <v>0</v>
      </c>
      <c r="U13" s="138">
        <v>738</v>
      </c>
      <c r="V13" s="144">
        <v>22.5</v>
      </c>
      <c r="W13" s="141">
        <v>56</v>
      </c>
      <c r="X13" s="141">
        <v>58</v>
      </c>
      <c r="Y13" s="141">
        <v>31</v>
      </c>
    </row>
    <row r="14" spans="1:25" s="84" customFormat="1" ht="15" customHeight="1" thickBot="1">
      <c r="A14" s="483" t="s">
        <v>21</v>
      </c>
      <c r="B14" s="484">
        <f aca="true" t="shared" si="0" ref="B14:Y14">SUM(B11:B13)</f>
        <v>25765654</v>
      </c>
      <c r="C14" s="485">
        <f t="shared" si="0"/>
        <v>91.1</v>
      </c>
      <c r="D14" s="486">
        <f t="shared" si="0"/>
        <v>297</v>
      </c>
      <c r="E14" s="487">
        <f t="shared" si="0"/>
        <v>79</v>
      </c>
      <c r="F14" s="486">
        <f t="shared" si="0"/>
        <v>376</v>
      </c>
      <c r="G14" s="485">
        <f t="shared" si="0"/>
        <v>84.30000000000001</v>
      </c>
      <c r="H14" s="488">
        <f t="shared" si="0"/>
        <v>76</v>
      </c>
      <c r="I14" s="484">
        <f t="shared" si="0"/>
        <v>7321286</v>
      </c>
      <c r="J14" s="485">
        <f t="shared" si="0"/>
        <v>39.099999999999994</v>
      </c>
      <c r="K14" s="486">
        <f t="shared" si="0"/>
        <v>1326</v>
      </c>
      <c r="L14" s="489">
        <f t="shared" si="0"/>
        <v>68</v>
      </c>
      <c r="M14" s="486">
        <f t="shared" si="0"/>
        <v>1394</v>
      </c>
      <c r="N14" s="485">
        <f t="shared" si="0"/>
        <v>49.3</v>
      </c>
      <c r="O14" s="488">
        <f t="shared" si="0"/>
        <v>72</v>
      </c>
      <c r="P14" s="484">
        <f t="shared" si="0"/>
        <v>33086940</v>
      </c>
      <c r="Q14" s="485">
        <f t="shared" si="0"/>
        <v>70.4</v>
      </c>
      <c r="R14" s="486">
        <f t="shared" si="0"/>
        <v>1623</v>
      </c>
      <c r="S14" s="487">
        <f t="shared" si="0"/>
        <v>147</v>
      </c>
      <c r="T14" s="490">
        <f t="shared" si="0"/>
        <v>0</v>
      </c>
      <c r="U14" s="486">
        <f t="shared" si="0"/>
        <v>1770</v>
      </c>
      <c r="V14" s="485">
        <f t="shared" si="0"/>
        <v>54</v>
      </c>
      <c r="W14" s="488">
        <f t="shared" si="0"/>
        <v>106</v>
      </c>
      <c r="X14" s="488">
        <f t="shared" si="0"/>
        <v>148</v>
      </c>
      <c r="Y14" s="488">
        <f t="shared" si="0"/>
        <v>62</v>
      </c>
    </row>
    <row r="15" spans="1:25" s="114" customFormat="1" ht="9.75" customHeight="1">
      <c r="A15" s="491"/>
      <c r="B15" s="492"/>
      <c r="C15" s="493"/>
      <c r="D15" s="494"/>
      <c r="E15" s="495"/>
      <c r="F15" s="494"/>
      <c r="G15" s="493"/>
      <c r="H15" s="496"/>
      <c r="I15" s="492"/>
      <c r="J15" s="493"/>
      <c r="K15" s="494"/>
      <c r="L15" s="497"/>
      <c r="M15" s="494"/>
      <c r="N15" s="493"/>
      <c r="O15" s="496"/>
      <c r="P15" s="492"/>
      <c r="Q15" s="493"/>
      <c r="R15" s="494"/>
      <c r="S15" s="495"/>
      <c r="T15" s="498"/>
      <c r="U15" s="494"/>
      <c r="V15" s="493"/>
      <c r="W15" s="496"/>
      <c r="X15" s="496"/>
      <c r="Y15" s="496"/>
    </row>
    <row r="16" spans="1:25" s="84" customFormat="1" ht="15" customHeight="1">
      <c r="A16" s="469" t="s">
        <v>110</v>
      </c>
      <c r="B16" s="82"/>
      <c r="C16" s="79"/>
      <c r="D16" s="123"/>
      <c r="E16" s="125"/>
      <c r="F16" s="123"/>
      <c r="G16" s="79"/>
      <c r="H16" s="126"/>
      <c r="I16" s="82"/>
      <c r="J16" s="79"/>
      <c r="K16" s="123"/>
      <c r="L16" s="499"/>
      <c r="M16" s="123"/>
      <c r="N16" s="79"/>
      <c r="O16" s="126"/>
      <c r="P16" s="82"/>
      <c r="Q16" s="79"/>
      <c r="R16" s="123"/>
      <c r="S16" s="125"/>
      <c r="T16" s="217"/>
      <c r="U16" s="123"/>
      <c r="V16" s="79"/>
      <c r="W16" s="126"/>
      <c r="X16" s="126"/>
      <c r="Y16" s="126"/>
    </row>
    <row r="17" spans="1:25" s="84" customFormat="1" ht="15" customHeight="1">
      <c r="A17" s="471" t="s">
        <v>111</v>
      </c>
      <c r="B17" s="97">
        <v>2193420</v>
      </c>
      <c r="C17" s="92">
        <v>7.8</v>
      </c>
      <c r="D17" s="86">
        <v>44</v>
      </c>
      <c r="E17" s="88">
        <v>4</v>
      </c>
      <c r="F17" s="86">
        <v>48</v>
      </c>
      <c r="G17" s="92">
        <v>10.8</v>
      </c>
      <c r="H17" s="89">
        <v>13</v>
      </c>
      <c r="I17" s="97">
        <v>9196051</v>
      </c>
      <c r="J17" s="92">
        <v>49.1</v>
      </c>
      <c r="K17" s="86">
        <v>969</v>
      </c>
      <c r="L17" s="472">
        <v>29</v>
      </c>
      <c r="M17" s="86">
        <v>998</v>
      </c>
      <c r="N17" s="92">
        <v>35.3</v>
      </c>
      <c r="O17" s="89">
        <v>64</v>
      </c>
      <c r="P17" s="97">
        <v>11389471</v>
      </c>
      <c r="Q17" s="92">
        <v>24.2</v>
      </c>
      <c r="R17" s="86">
        <v>1013</v>
      </c>
      <c r="S17" s="88">
        <v>33</v>
      </c>
      <c r="T17" s="215">
        <v>0</v>
      </c>
      <c r="U17" s="86">
        <v>1046</v>
      </c>
      <c r="V17" s="92">
        <v>32</v>
      </c>
      <c r="W17" s="89">
        <v>66</v>
      </c>
      <c r="X17" s="89">
        <v>77</v>
      </c>
      <c r="Y17" s="89">
        <v>14</v>
      </c>
    </row>
    <row r="18" spans="1:25" s="84" customFormat="1" ht="15" customHeight="1">
      <c r="A18" s="500" t="s">
        <v>112</v>
      </c>
      <c r="B18" s="97">
        <v>16140</v>
      </c>
      <c r="C18" s="92">
        <v>0.1</v>
      </c>
      <c r="D18" s="86">
        <v>2</v>
      </c>
      <c r="E18" s="88">
        <v>0</v>
      </c>
      <c r="F18" s="86">
        <v>2</v>
      </c>
      <c r="G18" s="92">
        <v>0.4</v>
      </c>
      <c r="H18" s="89">
        <v>0</v>
      </c>
      <c r="I18" s="97">
        <v>0</v>
      </c>
      <c r="J18" s="92">
        <v>0</v>
      </c>
      <c r="K18" s="86">
        <v>0</v>
      </c>
      <c r="L18" s="472">
        <v>0</v>
      </c>
      <c r="M18" s="86">
        <v>0</v>
      </c>
      <c r="N18" s="92">
        <v>0</v>
      </c>
      <c r="O18" s="89">
        <v>0</v>
      </c>
      <c r="P18" s="97">
        <v>16140</v>
      </c>
      <c r="Q18" s="92">
        <v>0</v>
      </c>
      <c r="R18" s="86">
        <v>2</v>
      </c>
      <c r="S18" s="88">
        <v>0</v>
      </c>
      <c r="T18" s="215">
        <v>0</v>
      </c>
      <c r="U18" s="86">
        <v>2</v>
      </c>
      <c r="V18" s="92">
        <v>0.1</v>
      </c>
      <c r="W18" s="89">
        <v>0</v>
      </c>
      <c r="X18" s="89">
        <v>0</v>
      </c>
      <c r="Y18" s="89">
        <v>0</v>
      </c>
    </row>
    <row r="19" spans="1:25" s="84" customFormat="1" ht="15" customHeight="1">
      <c r="A19" s="471" t="s">
        <v>109</v>
      </c>
      <c r="B19" s="473">
        <v>97587</v>
      </c>
      <c r="C19" s="474">
        <v>0.3</v>
      </c>
      <c r="D19" s="475">
        <v>7</v>
      </c>
      <c r="E19" s="476">
        <v>0</v>
      </c>
      <c r="F19" s="475">
        <v>7</v>
      </c>
      <c r="G19" s="474">
        <v>1.6</v>
      </c>
      <c r="H19" s="477">
        <v>1</v>
      </c>
      <c r="I19" s="473">
        <v>1038761</v>
      </c>
      <c r="J19" s="474">
        <v>5.5</v>
      </c>
      <c r="K19" s="475">
        <v>225</v>
      </c>
      <c r="L19" s="478">
        <v>2</v>
      </c>
      <c r="M19" s="475">
        <v>227</v>
      </c>
      <c r="N19" s="474">
        <v>8</v>
      </c>
      <c r="O19" s="477">
        <v>8</v>
      </c>
      <c r="P19" s="473">
        <v>1136348</v>
      </c>
      <c r="Q19" s="474">
        <v>2.4</v>
      </c>
      <c r="R19" s="475">
        <v>232</v>
      </c>
      <c r="S19" s="476">
        <v>2</v>
      </c>
      <c r="T19" s="479">
        <v>0</v>
      </c>
      <c r="U19" s="475">
        <v>234</v>
      </c>
      <c r="V19" s="474">
        <v>7.2</v>
      </c>
      <c r="W19" s="477">
        <v>5</v>
      </c>
      <c r="X19" s="477">
        <v>9</v>
      </c>
      <c r="Y19" s="477">
        <v>3</v>
      </c>
    </row>
    <row r="20" spans="1:25" s="84" customFormat="1" ht="15" customHeight="1" thickBot="1">
      <c r="A20" s="501" t="s">
        <v>113</v>
      </c>
      <c r="B20" s="481">
        <v>47327</v>
      </c>
      <c r="C20" s="144">
        <v>0.2</v>
      </c>
      <c r="D20" s="138">
        <v>3</v>
      </c>
      <c r="E20" s="140">
        <v>0</v>
      </c>
      <c r="F20" s="138">
        <v>3</v>
      </c>
      <c r="G20" s="144">
        <v>0.7</v>
      </c>
      <c r="H20" s="141">
        <v>0</v>
      </c>
      <c r="I20" s="481">
        <v>259088</v>
      </c>
      <c r="J20" s="144">
        <v>1.4</v>
      </c>
      <c r="K20" s="138">
        <v>19</v>
      </c>
      <c r="L20" s="482">
        <v>0</v>
      </c>
      <c r="M20" s="138">
        <v>19</v>
      </c>
      <c r="N20" s="144">
        <v>0.7</v>
      </c>
      <c r="O20" s="141">
        <v>3</v>
      </c>
      <c r="P20" s="481">
        <v>306415</v>
      </c>
      <c r="Q20" s="144">
        <v>0.7</v>
      </c>
      <c r="R20" s="138">
        <v>22</v>
      </c>
      <c r="S20" s="140">
        <v>0</v>
      </c>
      <c r="T20" s="149">
        <v>0</v>
      </c>
      <c r="U20" s="138">
        <v>22</v>
      </c>
      <c r="V20" s="144">
        <v>0.7</v>
      </c>
      <c r="W20" s="141">
        <v>0</v>
      </c>
      <c r="X20" s="141">
        <v>3</v>
      </c>
      <c r="Y20" s="141">
        <v>1</v>
      </c>
    </row>
    <row r="21" spans="1:25" s="84" customFormat="1" ht="15" customHeight="1" thickBot="1">
      <c r="A21" s="483" t="s">
        <v>114</v>
      </c>
      <c r="B21" s="484">
        <f aca="true" t="shared" si="1" ref="B21:S21">SUM(B17:B20)</f>
        <v>2354474</v>
      </c>
      <c r="C21" s="485">
        <f t="shared" si="1"/>
        <v>8.399999999999999</v>
      </c>
      <c r="D21" s="486">
        <f t="shared" si="1"/>
        <v>56</v>
      </c>
      <c r="E21" s="487">
        <f t="shared" si="1"/>
        <v>4</v>
      </c>
      <c r="F21" s="486">
        <f t="shared" si="1"/>
        <v>60</v>
      </c>
      <c r="G21" s="485">
        <f t="shared" si="1"/>
        <v>13.5</v>
      </c>
      <c r="H21" s="488">
        <f t="shared" si="1"/>
        <v>14</v>
      </c>
      <c r="I21" s="484">
        <f t="shared" si="1"/>
        <v>10493900</v>
      </c>
      <c r="J21" s="485">
        <f t="shared" si="1"/>
        <v>56</v>
      </c>
      <c r="K21" s="486">
        <f t="shared" si="1"/>
        <v>1213</v>
      </c>
      <c r="L21" s="489">
        <f t="shared" si="1"/>
        <v>31</v>
      </c>
      <c r="M21" s="486">
        <f t="shared" si="1"/>
        <v>1244</v>
      </c>
      <c r="N21" s="485">
        <f t="shared" si="1"/>
        <v>44</v>
      </c>
      <c r="O21" s="488">
        <f t="shared" si="1"/>
        <v>75</v>
      </c>
      <c r="P21" s="484">
        <f t="shared" si="1"/>
        <v>12848374</v>
      </c>
      <c r="Q21" s="485">
        <f t="shared" si="1"/>
        <v>27.299999999999997</v>
      </c>
      <c r="R21" s="486">
        <f t="shared" si="1"/>
        <v>1269</v>
      </c>
      <c r="S21" s="487">
        <f t="shared" si="1"/>
        <v>35</v>
      </c>
      <c r="T21" s="490">
        <v>0</v>
      </c>
      <c r="U21" s="486">
        <f>SUM(U17:U20)</f>
        <v>1304</v>
      </c>
      <c r="V21" s="485">
        <f>SUM(V17:V20)</f>
        <v>40.00000000000001</v>
      </c>
      <c r="W21" s="488">
        <f>SUM(W17:W20)</f>
        <v>71</v>
      </c>
      <c r="X21" s="488">
        <f>SUM(X17:X20)</f>
        <v>89</v>
      </c>
      <c r="Y21" s="488">
        <f>SUM(Y17:Y20)</f>
        <v>18</v>
      </c>
    </row>
    <row r="22" spans="1:25" s="114" customFormat="1" ht="9.75" customHeight="1" thickBot="1">
      <c r="A22" s="502"/>
      <c r="B22" s="503"/>
      <c r="C22" s="504"/>
      <c r="D22" s="505"/>
      <c r="E22" s="506"/>
      <c r="F22" s="505"/>
      <c r="G22" s="504"/>
      <c r="H22" s="507"/>
      <c r="I22" s="503"/>
      <c r="J22" s="504"/>
      <c r="K22" s="505"/>
      <c r="L22" s="508"/>
      <c r="M22" s="505"/>
      <c r="N22" s="504"/>
      <c r="O22" s="507"/>
      <c r="P22" s="503"/>
      <c r="Q22" s="504"/>
      <c r="R22" s="505"/>
      <c r="S22" s="506"/>
      <c r="T22" s="509"/>
      <c r="U22" s="505"/>
      <c r="V22" s="504"/>
      <c r="W22" s="507"/>
      <c r="X22" s="507"/>
      <c r="Y22" s="507"/>
    </row>
    <row r="23" spans="1:25" s="84" customFormat="1" ht="15" customHeight="1" thickBot="1">
      <c r="A23" s="510" t="s">
        <v>23</v>
      </c>
      <c r="B23" s="511">
        <v>28120128</v>
      </c>
      <c r="C23" s="512">
        <v>99.5</v>
      </c>
      <c r="D23" s="344">
        <v>353</v>
      </c>
      <c r="E23" s="513">
        <v>83</v>
      </c>
      <c r="F23" s="344">
        <v>436</v>
      </c>
      <c r="G23" s="512">
        <v>97.8</v>
      </c>
      <c r="H23" s="343">
        <v>90</v>
      </c>
      <c r="I23" s="511">
        <v>17815186</v>
      </c>
      <c r="J23" s="512">
        <v>95.1</v>
      </c>
      <c r="K23" s="344">
        <v>2539</v>
      </c>
      <c r="L23" s="514">
        <v>99</v>
      </c>
      <c r="M23" s="344">
        <v>2638</v>
      </c>
      <c r="N23" s="512">
        <v>93.4</v>
      </c>
      <c r="O23" s="343">
        <v>147</v>
      </c>
      <c r="P23" s="511">
        <v>45935314</v>
      </c>
      <c r="Q23" s="512">
        <v>97.7</v>
      </c>
      <c r="R23" s="344">
        <v>2892</v>
      </c>
      <c r="S23" s="513">
        <v>182</v>
      </c>
      <c r="T23" s="346">
        <v>0</v>
      </c>
      <c r="U23" s="344">
        <v>3074</v>
      </c>
      <c r="V23" s="512">
        <v>94</v>
      </c>
      <c r="W23" s="343">
        <v>177</v>
      </c>
      <c r="X23" s="343">
        <v>237</v>
      </c>
      <c r="Y23" s="343">
        <v>80</v>
      </c>
    </row>
    <row r="24" spans="1:25" s="84" customFormat="1" ht="9.75" customHeight="1">
      <c r="A24" s="515"/>
      <c r="B24" s="516"/>
      <c r="C24" s="176"/>
      <c r="D24" s="170"/>
      <c r="E24" s="172"/>
      <c r="F24" s="170"/>
      <c r="G24" s="176"/>
      <c r="H24" s="173"/>
      <c r="I24" s="516"/>
      <c r="J24" s="176"/>
      <c r="K24" s="170"/>
      <c r="L24" s="517"/>
      <c r="M24" s="170"/>
      <c r="N24" s="176"/>
      <c r="O24" s="173"/>
      <c r="P24" s="516"/>
      <c r="Q24" s="176"/>
      <c r="R24" s="170"/>
      <c r="S24" s="172"/>
      <c r="T24" s="220"/>
      <c r="U24" s="170"/>
      <c r="V24" s="176"/>
      <c r="W24" s="173"/>
      <c r="X24" s="173"/>
      <c r="Y24" s="173"/>
    </row>
    <row r="25" spans="1:25" s="84" customFormat="1" ht="15" customHeight="1">
      <c r="A25" s="469" t="s">
        <v>27</v>
      </c>
      <c r="B25" s="82"/>
      <c r="C25" s="79"/>
      <c r="D25" s="123"/>
      <c r="E25" s="125"/>
      <c r="F25" s="123"/>
      <c r="G25" s="79"/>
      <c r="H25" s="126"/>
      <c r="I25" s="82"/>
      <c r="J25" s="79"/>
      <c r="K25" s="123"/>
      <c r="L25" s="499"/>
      <c r="M25" s="123"/>
      <c r="N25" s="79"/>
      <c r="O25" s="126"/>
      <c r="P25" s="82"/>
      <c r="Q25" s="79"/>
      <c r="R25" s="123"/>
      <c r="S25" s="125"/>
      <c r="T25" s="217"/>
      <c r="U25" s="123"/>
      <c r="V25" s="79"/>
      <c r="W25" s="126"/>
      <c r="X25" s="126"/>
      <c r="Y25" s="126"/>
    </row>
    <row r="26" spans="1:25" s="84" customFormat="1" ht="15" customHeight="1">
      <c r="A26" s="471" t="s">
        <v>115</v>
      </c>
      <c r="B26" s="97">
        <v>147361</v>
      </c>
      <c r="C26" s="92">
        <v>0.5</v>
      </c>
      <c r="D26" s="86">
        <v>10</v>
      </c>
      <c r="E26" s="88">
        <v>0</v>
      </c>
      <c r="F26" s="86">
        <v>10</v>
      </c>
      <c r="G26" s="92">
        <v>2.2</v>
      </c>
      <c r="H26" s="89">
        <v>5</v>
      </c>
      <c r="I26" s="97">
        <v>918978</v>
      </c>
      <c r="J26" s="92">
        <v>4.9</v>
      </c>
      <c r="K26" s="86">
        <v>182</v>
      </c>
      <c r="L26" s="472">
        <v>5</v>
      </c>
      <c r="M26" s="86">
        <v>187</v>
      </c>
      <c r="N26" s="92">
        <v>6.6</v>
      </c>
      <c r="O26" s="89">
        <v>3</v>
      </c>
      <c r="P26" s="97">
        <v>1066339</v>
      </c>
      <c r="Q26" s="92">
        <v>2.3</v>
      </c>
      <c r="R26" s="86">
        <v>192</v>
      </c>
      <c r="S26" s="88">
        <v>5</v>
      </c>
      <c r="T26" s="215">
        <v>0</v>
      </c>
      <c r="U26" s="86">
        <v>197</v>
      </c>
      <c r="V26" s="92">
        <v>6</v>
      </c>
      <c r="W26" s="89">
        <v>1</v>
      </c>
      <c r="X26" s="89">
        <v>8</v>
      </c>
      <c r="Y26" s="89">
        <v>22</v>
      </c>
    </row>
    <row r="27" spans="1:25" s="84" customFormat="1" ht="15" customHeight="1" thickBot="1">
      <c r="A27" s="483" t="s">
        <v>42</v>
      </c>
      <c r="B27" s="484">
        <f aca="true" t="shared" si="2" ref="B27:S27">SUM(B26)</f>
        <v>147361</v>
      </c>
      <c r="C27" s="485">
        <f t="shared" si="2"/>
        <v>0.5</v>
      </c>
      <c r="D27" s="486">
        <f t="shared" si="2"/>
        <v>10</v>
      </c>
      <c r="E27" s="487">
        <f t="shared" si="2"/>
        <v>0</v>
      </c>
      <c r="F27" s="486">
        <f t="shared" si="2"/>
        <v>10</v>
      </c>
      <c r="G27" s="485">
        <f t="shared" si="2"/>
        <v>2.2</v>
      </c>
      <c r="H27" s="488">
        <f t="shared" si="2"/>
        <v>5</v>
      </c>
      <c r="I27" s="484">
        <f t="shared" si="2"/>
        <v>918978</v>
      </c>
      <c r="J27" s="485">
        <f t="shared" si="2"/>
        <v>4.9</v>
      </c>
      <c r="K27" s="486">
        <f t="shared" si="2"/>
        <v>182</v>
      </c>
      <c r="L27" s="489">
        <f t="shared" si="2"/>
        <v>5</v>
      </c>
      <c r="M27" s="486">
        <f t="shared" si="2"/>
        <v>187</v>
      </c>
      <c r="N27" s="485">
        <f t="shared" si="2"/>
        <v>6.6</v>
      </c>
      <c r="O27" s="488">
        <f t="shared" si="2"/>
        <v>3</v>
      </c>
      <c r="P27" s="484">
        <f t="shared" si="2"/>
        <v>1066339</v>
      </c>
      <c r="Q27" s="485">
        <f t="shared" si="2"/>
        <v>2.3</v>
      </c>
      <c r="R27" s="486">
        <f t="shared" si="2"/>
        <v>192</v>
      </c>
      <c r="S27" s="487">
        <f t="shared" si="2"/>
        <v>5</v>
      </c>
      <c r="T27" s="490">
        <v>0</v>
      </c>
      <c r="U27" s="486">
        <f>SUM(U26)</f>
        <v>197</v>
      </c>
      <c r="V27" s="485">
        <f>SUM(V26)</f>
        <v>6</v>
      </c>
      <c r="W27" s="488">
        <v>1</v>
      </c>
      <c r="X27" s="488">
        <f>SUM(X26)</f>
        <v>8</v>
      </c>
      <c r="Y27" s="488">
        <f>SUM(Y26)</f>
        <v>22</v>
      </c>
    </row>
    <row r="28" spans="1:25" s="84" customFormat="1" ht="9.75" customHeight="1" thickBot="1">
      <c r="A28" s="480"/>
      <c r="B28" s="516"/>
      <c r="C28" s="176"/>
      <c r="D28" s="170"/>
      <c r="E28" s="172"/>
      <c r="F28" s="170"/>
      <c r="G28" s="176"/>
      <c r="H28" s="173"/>
      <c r="I28" s="516"/>
      <c r="J28" s="176"/>
      <c r="K28" s="518"/>
      <c r="L28" s="517"/>
      <c r="M28" s="170"/>
      <c r="N28" s="176"/>
      <c r="O28" s="173"/>
      <c r="P28" s="519"/>
      <c r="Q28" s="176"/>
      <c r="R28" s="170"/>
      <c r="S28" s="520"/>
      <c r="T28" s="220"/>
      <c r="U28" s="170"/>
      <c r="V28" s="176"/>
      <c r="W28" s="173"/>
      <c r="X28" s="173"/>
      <c r="Y28" s="173"/>
    </row>
    <row r="29" spans="1:25" s="84" customFormat="1" ht="15" customHeight="1" thickBot="1">
      <c r="A29" s="521" t="s">
        <v>225</v>
      </c>
      <c r="B29" s="522">
        <v>28267489</v>
      </c>
      <c r="C29" s="161">
        <v>100</v>
      </c>
      <c r="D29" s="156">
        <v>363</v>
      </c>
      <c r="E29" s="219">
        <v>83</v>
      </c>
      <c r="F29" s="156">
        <v>446</v>
      </c>
      <c r="G29" s="161">
        <v>100</v>
      </c>
      <c r="H29" s="158">
        <v>95</v>
      </c>
      <c r="I29" s="522">
        <v>18734164</v>
      </c>
      <c r="J29" s="161">
        <v>100</v>
      </c>
      <c r="K29" s="158">
        <v>2721</v>
      </c>
      <c r="L29" s="156">
        <v>104</v>
      </c>
      <c r="M29" s="156">
        <v>2825</v>
      </c>
      <c r="N29" s="161">
        <v>100</v>
      </c>
      <c r="O29" s="158">
        <v>150</v>
      </c>
      <c r="P29" s="522">
        <v>47001653</v>
      </c>
      <c r="Q29" s="161">
        <v>100</v>
      </c>
      <c r="R29" s="156">
        <v>3084</v>
      </c>
      <c r="S29" s="219">
        <v>187</v>
      </c>
      <c r="T29" s="167">
        <v>0</v>
      </c>
      <c r="U29" s="156">
        <v>3271</v>
      </c>
      <c r="V29" s="161">
        <v>100</v>
      </c>
      <c r="W29" s="158">
        <v>178</v>
      </c>
      <c r="X29" s="158">
        <v>245</v>
      </c>
      <c r="Y29" s="158">
        <v>102</v>
      </c>
    </row>
    <row r="30" spans="1:7" s="206" customFormat="1" ht="13.5">
      <c r="A30" s="204" t="s">
        <v>28</v>
      </c>
      <c r="B30" s="207"/>
      <c r="C30" s="205"/>
      <c r="D30" s="205"/>
      <c r="E30" s="205"/>
      <c r="F30" s="205"/>
      <c r="G30" s="205"/>
    </row>
    <row r="31" s="523" customFormat="1" ht="13.5">
      <c r="A31" s="207" t="s">
        <v>30</v>
      </c>
    </row>
    <row r="32" s="206" customFormat="1" ht="13.5">
      <c r="A32" s="207" t="s">
        <v>214</v>
      </c>
    </row>
    <row r="33" s="206" customFormat="1" ht="13.5">
      <c r="A33" s="207" t="s">
        <v>31</v>
      </c>
    </row>
    <row r="34" s="206" customFormat="1" ht="13.5">
      <c r="A34" s="207" t="s">
        <v>32</v>
      </c>
    </row>
    <row r="35" s="206" customFormat="1" ht="13.5">
      <c r="A35" s="207" t="s">
        <v>33</v>
      </c>
    </row>
    <row r="36" s="206" customFormat="1" ht="13.5">
      <c r="A36" s="207" t="s">
        <v>116</v>
      </c>
    </row>
    <row r="37" s="84" customFormat="1" ht="12.75">
      <c r="D37" s="450"/>
    </row>
    <row r="38" spans="1:16" s="84" customFormat="1" ht="13.5">
      <c r="A38" s="17"/>
      <c r="B38" s="210"/>
      <c r="D38" s="450"/>
      <c r="I38" s="210"/>
      <c r="P38" s="210"/>
    </row>
    <row r="39" spans="2:16" s="84" customFormat="1" ht="13.5">
      <c r="B39" s="210"/>
      <c r="D39" s="450"/>
      <c r="I39" s="210"/>
      <c r="P39" s="210"/>
    </row>
    <row r="40" spans="1:16" s="84" customFormat="1" ht="13.5">
      <c r="A40" s="209"/>
      <c r="B40" s="210"/>
      <c r="D40" s="450"/>
      <c r="I40" s="210"/>
      <c r="P40" s="210"/>
    </row>
    <row r="41" spans="1:16" s="84" customFormat="1" ht="13.5">
      <c r="A41" s="209"/>
      <c r="B41" s="210"/>
      <c r="D41" s="450"/>
      <c r="I41" s="210"/>
      <c r="P41" s="210"/>
    </row>
    <row r="42" spans="1:16" s="84" customFormat="1" ht="13.5">
      <c r="A42" s="209"/>
      <c r="B42" s="210"/>
      <c r="D42" s="450"/>
      <c r="I42" s="210"/>
      <c r="P42" s="210"/>
    </row>
    <row r="43" spans="1:16" s="84" customFormat="1" ht="13.5">
      <c r="A43" s="209"/>
      <c r="B43" s="210"/>
      <c r="D43" s="450"/>
      <c r="I43" s="210"/>
      <c r="P43" s="210"/>
    </row>
    <row r="44" spans="1:16" s="84" customFormat="1" ht="13.5">
      <c r="A44" s="211"/>
      <c r="B44" s="210"/>
      <c r="D44" s="450"/>
      <c r="I44" s="210"/>
      <c r="P44" s="210"/>
    </row>
    <row r="45" spans="1:16" s="84" customFormat="1" ht="13.5">
      <c r="A45" s="211"/>
      <c r="B45" s="210"/>
      <c r="D45" s="450"/>
      <c r="I45" s="210"/>
      <c r="P45" s="210"/>
    </row>
    <row r="46" spans="1:16" s="84" customFormat="1" ht="13.5">
      <c r="A46" s="211"/>
      <c r="B46" s="210"/>
      <c r="D46" s="450"/>
      <c r="I46" s="210"/>
      <c r="P46" s="210"/>
    </row>
    <row r="47" spans="1:16" s="84" customFormat="1" ht="13.5">
      <c r="A47" s="211"/>
      <c r="B47" s="210"/>
      <c r="D47" s="450"/>
      <c r="I47" s="210"/>
      <c r="P47" s="210"/>
    </row>
    <row r="48" spans="1:16" s="84" customFormat="1" ht="13.5">
      <c r="A48" s="211"/>
      <c r="B48" s="210"/>
      <c r="D48" s="450"/>
      <c r="I48" s="210"/>
      <c r="P48" s="210"/>
    </row>
    <row r="49" spans="1:16" s="84" customFormat="1" ht="13.5">
      <c r="A49" s="211"/>
      <c r="B49" s="210"/>
      <c r="D49" s="450"/>
      <c r="I49" s="210"/>
      <c r="P49" s="210"/>
    </row>
    <row r="50" spans="1:16" s="84" customFormat="1" ht="13.5">
      <c r="A50" s="211"/>
      <c r="B50" s="210"/>
      <c r="D50" s="450"/>
      <c r="I50" s="210"/>
      <c r="P50" s="210"/>
    </row>
    <row r="51" spans="1:16" s="84" customFormat="1" ht="13.5">
      <c r="A51" s="211"/>
      <c r="B51" s="210"/>
      <c r="D51" s="450"/>
      <c r="I51" s="210"/>
      <c r="P51" s="210"/>
    </row>
    <row r="52" spans="1:16" s="84" customFormat="1" ht="13.5">
      <c r="A52" s="211"/>
      <c r="B52" s="210"/>
      <c r="D52" s="450"/>
      <c r="I52" s="210"/>
      <c r="P52" s="210"/>
    </row>
    <row r="53" spans="1:16" s="84" customFormat="1" ht="13.5">
      <c r="A53" s="211"/>
      <c r="B53" s="210"/>
      <c r="D53" s="450"/>
      <c r="I53" s="210"/>
      <c r="P53" s="210"/>
    </row>
    <row r="54" spans="1:16" s="84" customFormat="1" ht="13.5">
      <c r="A54" s="211"/>
      <c r="B54" s="210"/>
      <c r="D54" s="450"/>
      <c r="I54" s="210"/>
      <c r="P54" s="210"/>
    </row>
    <row r="55" spans="1:16" s="84" customFormat="1" ht="13.5">
      <c r="A55" s="211"/>
      <c r="B55" s="210"/>
      <c r="D55" s="450"/>
      <c r="I55" s="210"/>
      <c r="P55" s="210"/>
    </row>
    <row r="56" spans="1:16" s="84" customFormat="1" ht="13.5">
      <c r="A56" s="211"/>
      <c r="B56" s="210"/>
      <c r="D56" s="450"/>
      <c r="I56" s="210"/>
      <c r="P56" s="210"/>
    </row>
    <row r="57" spans="1:16" s="84" customFormat="1" ht="13.5">
      <c r="A57" s="211"/>
      <c r="B57" s="210"/>
      <c r="D57" s="450"/>
      <c r="I57" s="210"/>
      <c r="P57" s="210"/>
    </row>
    <row r="58" spans="1:16" ht="13.5">
      <c r="A58" s="211"/>
      <c r="B58" s="210"/>
      <c r="I58" s="210"/>
      <c r="P58" s="210"/>
    </row>
    <row r="59" spans="1:16" ht="13.5">
      <c r="A59" s="211"/>
      <c r="B59" s="210"/>
      <c r="I59" s="210"/>
      <c r="P59" s="210"/>
    </row>
    <row r="60" spans="1:16" ht="13.5">
      <c r="A60" s="211"/>
      <c r="B60" s="210"/>
      <c r="I60" s="210"/>
      <c r="P60" s="210"/>
    </row>
    <row r="61" spans="1:16" ht="13.5">
      <c r="A61" s="211"/>
      <c r="B61" s="210"/>
      <c r="I61" s="210"/>
      <c r="P61" s="210"/>
    </row>
    <row r="62" spans="1:16" ht="13.5">
      <c r="A62" s="211"/>
      <c r="B62" s="210"/>
      <c r="I62" s="210"/>
      <c r="P62" s="210"/>
    </row>
    <row r="63" spans="1:16" ht="13.5">
      <c r="A63" s="211"/>
      <c r="B63" s="210"/>
      <c r="I63" s="210"/>
      <c r="P63" s="210"/>
    </row>
    <row r="64" spans="1:16" ht="13.5">
      <c r="A64" s="211"/>
      <c r="B64" s="210"/>
      <c r="I64" s="210"/>
      <c r="P64" s="210"/>
    </row>
    <row r="65" spans="1:16" ht="13.5">
      <c r="A65" s="211"/>
      <c r="B65" s="210"/>
      <c r="I65" s="210"/>
      <c r="P65" s="210"/>
    </row>
    <row r="66" spans="1:16" ht="13.5">
      <c r="A66" s="211"/>
      <c r="B66" s="210"/>
      <c r="I66" s="210"/>
      <c r="P66" s="210"/>
    </row>
    <row r="67" spans="1:16" ht="13.5">
      <c r="A67" s="211"/>
      <c r="B67" s="210"/>
      <c r="I67" s="210"/>
      <c r="P67" s="210"/>
    </row>
    <row r="68" spans="1:16" ht="13.5">
      <c r="A68" s="211"/>
      <c r="B68" s="210"/>
      <c r="I68" s="210"/>
      <c r="P68" s="210"/>
    </row>
    <row r="69" spans="1:16" ht="13.5">
      <c r="A69" s="211"/>
      <c r="B69" s="210"/>
      <c r="I69" s="210"/>
      <c r="P69" s="210"/>
    </row>
    <row r="70" spans="1:16" ht="13.5">
      <c r="A70" s="211"/>
      <c r="B70" s="210"/>
      <c r="I70" s="210"/>
      <c r="P70" s="210"/>
    </row>
    <row r="71" spans="1:16" ht="13.5">
      <c r="A71" s="211"/>
      <c r="B71" s="210"/>
      <c r="I71" s="210"/>
      <c r="P71" s="210"/>
    </row>
    <row r="72" spans="1:16" ht="13.5">
      <c r="A72" s="211"/>
      <c r="B72" s="210"/>
      <c r="I72" s="210"/>
      <c r="P72" s="210"/>
    </row>
    <row r="73" spans="1:16" ht="13.5">
      <c r="A73" s="211"/>
      <c r="B73" s="210"/>
      <c r="I73" s="210"/>
      <c r="P73" s="210"/>
    </row>
    <row r="74" spans="1:16" ht="13.5">
      <c r="A74" s="211"/>
      <c r="B74" s="210"/>
      <c r="I74" s="210"/>
      <c r="P74" s="210"/>
    </row>
    <row r="75" spans="1:16" ht="13.5">
      <c r="A75" s="211"/>
      <c r="B75" s="210"/>
      <c r="I75" s="210"/>
      <c r="P75" s="210"/>
    </row>
    <row r="76" spans="1:16" ht="13.5">
      <c r="A76" s="211"/>
      <c r="B76" s="210"/>
      <c r="I76" s="210"/>
      <c r="P76" s="210"/>
    </row>
    <row r="77" spans="1:16" ht="13.5">
      <c r="A77" s="211"/>
      <c r="B77" s="210"/>
      <c r="I77" s="210"/>
      <c r="P77" s="210"/>
    </row>
    <row r="78" spans="1:16" ht="13.5">
      <c r="A78" s="211"/>
      <c r="B78" s="210"/>
      <c r="I78" s="210"/>
      <c r="P78" s="210"/>
    </row>
    <row r="79" spans="1:16" ht="13.5">
      <c r="A79" s="211"/>
      <c r="B79" s="210"/>
      <c r="I79" s="210"/>
      <c r="P79" s="210"/>
    </row>
    <row r="80" ht="13.5">
      <c r="P80" s="210"/>
    </row>
    <row r="81" ht="13.5">
      <c r="P81" s="210"/>
    </row>
  </sheetData>
  <mergeCells count="6">
    <mergeCell ref="B1:K1"/>
    <mergeCell ref="B2:G2"/>
    <mergeCell ref="B3:Q3"/>
    <mergeCell ref="B5:H5"/>
    <mergeCell ref="I5:O5"/>
    <mergeCell ref="P5:Y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B4" sqref="B4"/>
    </sheetView>
  </sheetViews>
  <sheetFormatPr defaultColWidth="9.00390625" defaultRowHeight="12.75"/>
  <cols>
    <col min="1" max="1" width="30.25390625" style="0" customWidth="1"/>
    <col min="2" max="2" width="9.25390625" style="0" customWidth="1"/>
    <col min="3" max="3" width="4.75390625" style="0" customWidth="1"/>
    <col min="4" max="4" width="4.75390625" style="452" customWidth="1"/>
    <col min="5" max="8" width="4.75390625" style="0" customWidth="1"/>
    <col min="9" max="9" width="9.25390625" style="0" customWidth="1"/>
    <col min="10" max="15" width="4.75390625" style="0" customWidth="1"/>
    <col min="16" max="16" width="9.25390625" style="0" customWidth="1"/>
    <col min="17" max="20" width="4.75390625" style="0" customWidth="1"/>
    <col min="21" max="21" width="5.125" style="0" customWidth="1"/>
    <col min="22" max="25" width="4.75390625" style="0" customWidth="1"/>
    <col min="27" max="27" width="9.75390625" style="0" customWidth="1"/>
  </cols>
  <sheetData>
    <row r="1" spans="1:25" s="1" customFormat="1" ht="18" customHeight="1">
      <c r="A1" s="2"/>
      <c r="B1" s="888" t="s">
        <v>0</v>
      </c>
      <c r="C1" s="888"/>
      <c r="D1" s="888"/>
      <c r="E1" s="888"/>
      <c r="F1" s="888"/>
      <c r="G1" s="888"/>
      <c r="H1" s="888"/>
      <c r="I1" s="888"/>
      <c r="J1" s="888"/>
      <c r="K1" s="888"/>
      <c r="L1" s="4"/>
      <c r="M1" s="4"/>
      <c r="P1" s="7"/>
      <c r="Q1" s="4"/>
      <c r="R1" s="4"/>
      <c r="S1" s="4"/>
      <c r="T1" s="4"/>
      <c r="U1" s="4"/>
      <c r="W1" s="5"/>
      <c r="Y1" s="8" t="s">
        <v>117</v>
      </c>
    </row>
    <row r="2" spans="1:25" s="1" customFormat="1" ht="18" customHeight="1">
      <c r="A2" s="2"/>
      <c r="B2" s="905" t="s">
        <v>105</v>
      </c>
      <c r="C2" s="905"/>
      <c r="D2" s="905"/>
      <c r="E2" s="905"/>
      <c r="F2" s="905"/>
      <c r="G2" s="905"/>
      <c r="H2" s="4"/>
      <c r="J2" s="4"/>
      <c r="K2" s="4"/>
      <c r="L2" s="4"/>
      <c r="M2" s="4"/>
      <c r="N2" s="5"/>
      <c r="O2" s="4"/>
      <c r="Q2" s="4"/>
      <c r="R2" s="4"/>
      <c r="S2" s="4"/>
      <c r="T2" s="4"/>
      <c r="U2" s="4"/>
      <c r="V2" s="5"/>
      <c r="W2" s="5"/>
      <c r="X2" s="4"/>
      <c r="Y2" s="6"/>
    </row>
    <row r="3" spans="1:25" s="9" customFormat="1" ht="18" customHeight="1">
      <c r="A3" s="10"/>
      <c r="B3" s="906" t="s">
        <v>221</v>
      </c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13"/>
      <c r="S3" s="13"/>
      <c r="T3" s="13"/>
      <c r="U3" s="13"/>
      <c r="V3" s="13"/>
      <c r="W3" s="13"/>
      <c r="X3" s="13"/>
      <c r="Y3" s="14"/>
    </row>
    <row r="4" spans="1:25" s="1" customFormat="1" ht="18.75" customHeight="1">
      <c r="A4" s="7" t="s">
        <v>3</v>
      </c>
      <c r="B4" s="5"/>
      <c r="C4" s="5"/>
      <c r="D4" s="454"/>
      <c r="E4" s="6"/>
      <c r="F4" s="6"/>
      <c r="G4" s="6"/>
      <c r="H4" s="5"/>
      <c r="I4" s="5"/>
      <c r="J4" s="5"/>
      <c r="K4" s="11"/>
      <c r="L4" s="6"/>
      <c r="M4" s="6"/>
      <c r="N4" s="6"/>
      <c r="O4" s="5"/>
      <c r="P4" s="5"/>
      <c r="Q4" s="5"/>
      <c r="R4" s="11"/>
      <c r="S4" s="6"/>
      <c r="T4" s="6"/>
      <c r="U4" s="6"/>
      <c r="V4" s="6"/>
      <c r="W4" s="6"/>
      <c r="X4" s="5"/>
      <c r="Y4" s="455" t="s">
        <v>4</v>
      </c>
    </row>
    <row r="5" spans="1:25" s="457" customFormat="1" ht="18.75" customHeight="1">
      <c r="A5" s="456" t="s">
        <v>211</v>
      </c>
      <c r="B5" s="893" t="s">
        <v>212</v>
      </c>
      <c r="C5" s="894"/>
      <c r="D5" s="894"/>
      <c r="E5" s="894"/>
      <c r="F5" s="894"/>
      <c r="G5" s="894"/>
      <c r="H5" s="896"/>
      <c r="I5" s="893" t="s">
        <v>213</v>
      </c>
      <c r="J5" s="894"/>
      <c r="K5" s="894"/>
      <c r="L5" s="894"/>
      <c r="M5" s="894"/>
      <c r="N5" s="894"/>
      <c r="O5" s="896"/>
      <c r="P5" s="893" t="s">
        <v>220</v>
      </c>
      <c r="Q5" s="894"/>
      <c r="R5" s="894"/>
      <c r="S5" s="894"/>
      <c r="T5" s="894"/>
      <c r="U5" s="894"/>
      <c r="V5" s="894"/>
      <c r="W5" s="894"/>
      <c r="X5" s="894"/>
      <c r="Y5" s="895"/>
    </row>
    <row r="6" spans="1:25" s="39" customFormat="1" ht="15" customHeight="1">
      <c r="A6" s="458" t="s">
        <v>7</v>
      </c>
      <c r="B6" s="459" t="s">
        <v>8</v>
      </c>
      <c r="C6" s="30"/>
      <c r="D6" s="44" t="s">
        <v>9</v>
      </c>
      <c r="E6" s="45" t="s">
        <v>10</v>
      </c>
      <c r="F6" s="460" t="s">
        <v>11</v>
      </c>
      <c r="G6" s="43"/>
      <c r="H6" s="461" t="s">
        <v>13</v>
      </c>
      <c r="I6" s="459" t="s">
        <v>8</v>
      </c>
      <c r="J6" s="30"/>
      <c r="K6" s="44" t="s">
        <v>9</v>
      </c>
      <c r="L6" s="45" t="s">
        <v>10</v>
      </c>
      <c r="M6" s="460" t="s">
        <v>11</v>
      </c>
      <c r="N6" s="43"/>
      <c r="O6" s="461" t="s">
        <v>13</v>
      </c>
      <c r="P6" s="459" t="s">
        <v>8</v>
      </c>
      <c r="Q6" s="30"/>
      <c r="R6" s="44" t="s">
        <v>9</v>
      </c>
      <c r="S6" s="45" t="s">
        <v>10</v>
      </c>
      <c r="T6" s="43" t="s">
        <v>15</v>
      </c>
      <c r="U6" s="460" t="s">
        <v>11</v>
      </c>
      <c r="V6" s="43"/>
      <c r="W6" s="47" t="s">
        <v>12</v>
      </c>
      <c r="X6" s="462" t="s">
        <v>13</v>
      </c>
      <c r="Y6" s="48" t="s">
        <v>14</v>
      </c>
    </row>
    <row r="7" spans="1:25" s="39" customFormat="1" ht="13.5" customHeight="1">
      <c r="A7" s="463" t="s">
        <v>16</v>
      </c>
      <c r="B7" s="42">
        <v>0</v>
      </c>
      <c r="C7" s="43" t="s">
        <v>17</v>
      </c>
      <c r="D7" s="44" t="s">
        <v>18</v>
      </c>
      <c r="E7" s="45" t="s">
        <v>18</v>
      </c>
      <c r="F7" s="44" t="s">
        <v>18</v>
      </c>
      <c r="G7" s="46" t="s">
        <v>17</v>
      </c>
      <c r="H7" s="49" t="s">
        <v>18</v>
      </c>
      <c r="I7" s="42">
        <v>0</v>
      </c>
      <c r="J7" s="43" t="s">
        <v>17</v>
      </c>
      <c r="K7" s="44" t="s">
        <v>18</v>
      </c>
      <c r="L7" s="45" t="s">
        <v>18</v>
      </c>
      <c r="M7" s="44" t="s">
        <v>18</v>
      </c>
      <c r="N7" s="46" t="s">
        <v>17</v>
      </c>
      <c r="O7" s="49" t="s">
        <v>18</v>
      </c>
      <c r="P7" s="42">
        <v>0</v>
      </c>
      <c r="Q7" s="43" t="s">
        <v>17</v>
      </c>
      <c r="R7" s="44" t="s">
        <v>18</v>
      </c>
      <c r="S7" s="45" t="s">
        <v>18</v>
      </c>
      <c r="T7" s="43" t="s">
        <v>18</v>
      </c>
      <c r="U7" s="44" t="s">
        <v>18</v>
      </c>
      <c r="V7" s="46" t="s">
        <v>17</v>
      </c>
      <c r="W7" s="47" t="s">
        <v>18</v>
      </c>
      <c r="X7" s="48" t="s">
        <v>18</v>
      </c>
      <c r="Y7" s="48" t="s">
        <v>18</v>
      </c>
    </row>
    <row r="8" spans="1:25" s="62" customFormat="1" ht="9.75" customHeight="1" thickBot="1">
      <c r="A8" s="464" t="s">
        <v>19</v>
      </c>
      <c r="B8" s="60">
        <v>1</v>
      </c>
      <c r="C8" s="51">
        <v>2</v>
      </c>
      <c r="D8" s="52">
        <v>3</v>
      </c>
      <c r="E8" s="53">
        <v>4</v>
      </c>
      <c r="F8" s="54">
        <v>5</v>
      </c>
      <c r="G8" s="55">
        <v>6</v>
      </c>
      <c r="H8" s="464">
        <v>7</v>
      </c>
      <c r="I8" s="60">
        <v>8</v>
      </c>
      <c r="J8" s="51">
        <v>9</v>
      </c>
      <c r="K8" s="52">
        <v>10</v>
      </c>
      <c r="L8" s="53">
        <v>11</v>
      </c>
      <c r="M8" s="54">
        <v>12</v>
      </c>
      <c r="N8" s="55">
        <v>13</v>
      </c>
      <c r="O8" s="464">
        <v>14</v>
      </c>
      <c r="P8" s="60">
        <v>15</v>
      </c>
      <c r="Q8" s="51">
        <v>16</v>
      </c>
      <c r="R8" s="52">
        <v>17</v>
      </c>
      <c r="S8" s="53">
        <v>18</v>
      </c>
      <c r="T8" s="51">
        <v>19</v>
      </c>
      <c r="U8" s="54">
        <v>20</v>
      </c>
      <c r="V8" s="55">
        <v>21</v>
      </c>
      <c r="W8" s="56">
        <v>22</v>
      </c>
      <c r="X8" s="57">
        <v>23</v>
      </c>
      <c r="Y8" s="61">
        <v>24</v>
      </c>
    </row>
    <row r="9" spans="1:25" s="39" customFormat="1" ht="9.75" customHeight="1">
      <c r="A9" s="465"/>
      <c r="B9" s="71"/>
      <c r="C9" s="66"/>
      <c r="D9" s="466"/>
      <c r="E9" s="67"/>
      <c r="F9" s="68"/>
      <c r="G9" s="66"/>
      <c r="H9" s="467"/>
      <c r="I9" s="468"/>
      <c r="J9" s="66"/>
      <c r="K9" s="65"/>
      <c r="L9" s="468"/>
      <c r="M9" s="68"/>
      <c r="N9" s="66"/>
      <c r="O9" s="467"/>
      <c r="P9" s="468"/>
      <c r="Q9" s="66"/>
      <c r="R9" s="65"/>
      <c r="S9" s="67"/>
      <c r="T9" s="72"/>
      <c r="U9" s="68"/>
      <c r="V9" s="66"/>
      <c r="W9" s="69"/>
      <c r="X9" s="69"/>
      <c r="Y9" s="73"/>
    </row>
    <row r="10" spans="1:25" s="84" customFormat="1" ht="15" customHeight="1">
      <c r="A10" s="469" t="s">
        <v>106</v>
      </c>
      <c r="B10" s="82"/>
      <c r="C10" s="79"/>
      <c r="D10" s="129"/>
      <c r="E10" s="78"/>
      <c r="F10" s="76"/>
      <c r="G10" s="79"/>
      <c r="H10" s="80"/>
      <c r="I10" s="82"/>
      <c r="J10" s="79"/>
      <c r="K10" s="76"/>
      <c r="L10" s="470"/>
      <c r="M10" s="76"/>
      <c r="N10" s="79"/>
      <c r="O10" s="80"/>
      <c r="P10" s="82"/>
      <c r="Q10" s="79"/>
      <c r="R10" s="76"/>
      <c r="S10" s="78"/>
      <c r="T10" s="83"/>
      <c r="U10" s="76"/>
      <c r="V10" s="79"/>
      <c r="W10" s="80"/>
      <c r="X10" s="80"/>
      <c r="Y10" s="80"/>
    </row>
    <row r="11" spans="1:25" s="84" customFormat="1" ht="15" customHeight="1">
      <c r="A11" s="471" t="s">
        <v>107</v>
      </c>
      <c r="B11" s="97">
        <v>9236233</v>
      </c>
      <c r="C11" s="92">
        <v>63.9</v>
      </c>
      <c r="D11" s="86">
        <v>67</v>
      </c>
      <c r="E11" s="88">
        <v>38</v>
      </c>
      <c r="F11" s="86">
        <v>105</v>
      </c>
      <c r="G11" s="92">
        <v>50.2</v>
      </c>
      <c r="H11" s="89">
        <v>23</v>
      </c>
      <c r="I11" s="97">
        <v>670495</v>
      </c>
      <c r="J11" s="92">
        <v>22.4</v>
      </c>
      <c r="K11" s="86">
        <v>261</v>
      </c>
      <c r="L11" s="472">
        <v>14</v>
      </c>
      <c r="M11" s="86">
        <v>275</v>
      </c>
      <c r="N11" s="92">
        <v>24</v>
      </c>
      <c r="O11" s="89">
        <v>16</v>
      </c>
      <c r="P11" s="97">
        <v>9906728</v>
      </c>
      <c r="Q11" s="92">
        <v>56.8</v>
      </c>
      <c r="R11" s="86">
        <v>328</v>
      </c>
      <c r="S11" s="88">
        <v>52</v>
      </c>
      <c r="T11" s="215">
        <v>0</v>
      </c>
      <c r="U11" s="86">
        <v>380</v>
      </c>
      <c r="V11" s="92">
        <v>28.1</v>
      </c>
      <c r="W11" s="89">
        <v>10</v>
      </c>
      <c r="X11" s="89">
        <v>39</v>
      </c>
      <c r="Y11" s="89">
        <v>16</v>
      </c>
    </row>
    <row r="12" spans="1:25" s="84" customFormat="1" ht="15" customHeight="1">
      <c r="A12" s="471" t="s">
        <v>108</v>
      </c>
      <c r="B12" s="473">
        <v>0</v>
      </c>
      <c r="C12" s="474">
        <v>0</v>
      </c>
      <c r="D12" s="475">
        <v>0</v>
      </c>
      <c r="E12" s="476">
        <v>0</v>
      </c>
      <c r="F12" s="475">
        <v>0</v>
      </c>
      <c r="G12" s="474">
        <v>0</v>
      </c>
      <c r="H12" s="477">
        <v>0</v>
      </c>
      <c r="I12" s="473">
        <v>4709</v>
      </c>
      <c r="J12" s="474">
        <v>0.2</v>
      </c>
      <c r="K12" s="475">
        <v>3</v>
      </c>
      <c r="L12" s="478">
        <v>0</v>
      </c>
      <c r="M12" s="475">
        <v>3</v>
      </c>
      <c r="N12" s="474">
        <v>0.3</v>
      </c>
      <c r="O12" s="477">
        <v>0</v>
      </c>
      <c r="P12" s="473">
        <v>4709</v>
      </c>
      <c r="Q12" s="474">
        <v>0</v>
      </c>
      <c r="R12" s="475">
        <v>3</v>
      </c>
      <c r="S12" s="476">
        <v>0</v>
      </c>
      <c r="T12" s="479">
        <v>0</v>
      </c>
      <c r="U12" s="475">
        <v>3</v>
      </c>
      <c r="V12" s="474">
        <v>0.2</v>
      </c>
      <c r="W12" s="477">
        <v>0</v>
      </c>
      <c r="X12" s="477">
        <v>0</v>
      </c>
      <c r="Y12" s="477">
        <v>0</v>
      </c>
    </row>
    <row r="13" spans="1:25" s="84" customFormat="1" ht="15" customHeight="1" thickBot="1">
      <c r="A13" s="480" t="s">
        <v>109</v>
      </c>
      <c r="B13" s="481">
        <v>4392721</v>
      </c>
      <c r="C13" s="144">
        <v>30.4</v>
      </c>
      <c r="D13" s="138">
        <v>61</v>
      </c>
      <c r="E13" s="140">
        <v>10</v>
      </c>
      <c r="F13" s="138">
        <v>71</v>
      </c>
      <c r="G13" s="144">
        <v>34</v>
      </c>
      <c r="H13" s="141">
        <v>17</v>
      </c>
      <c r="I13" s="481">
        <v>1121526</v>
      </c>
      <c r="J13" s="144">
        <v>37.4</v>
      </c>
      <c r="K13" s="138">
        <v>356</v>
      </c>
      <c r="L13" s="482">
        <v>34</v>
      </c>
      <c r="M13" s="138">
        <v>390</v>
      </c>
      <c r="N13" s="144">
        <v>34</v>
      </c>
      <c r="O13" s="141">
        <v>18</v>
      </c>
      <c r="P13" s="481">
        <v>5514247</v>
      </c>
      <c r="Q13" s="144">
        <v>31.6</v>
      </c>
      <c r="R13" s="138">
        <v>417</v>
      </c>
      <c r="S13" s="140">
        <v>44</v>
      </c>
      <c r="T13" s="149">
        <v>0</v>
      </c>
      <c r="U13" s="138">
        <v>461</v>
      </c>
      <c r="V13" s="144">
        <v>34</v>
      </c>
      <c r="W13" s="141">
        <v>38</v>
      </c>
      <c r="X13" s="141">
        <v>35</v>
      </c>
      <c r="Y13" s="141">
        <v>24</v>
      </c>
    </row>
    <row r="14" spans="1:25" s="84" customFormat="1" ht="15" customHeight="1" thickBot="1">
      <c r="A14" s="483" t="s">
        <v>21</v>
      </c>
      <c r="B14" s="484">
        <f aca="true" t="shared" si="0" ref="B14:Y14">SUM(B11:B13)</f>
        <v>13628954</v>
      </c>
      <c r="C14" s="485">
        <f t="shared" si="0"/>
        <v>94.3</v>
      </c>
      <c r="D14" s="486">
        <f t="shared" si="0"/>
        <v>128</v>
      </c>
      <c r="E14" s="487">
        <f t="shared" si="0"/>
        <v>48</v>
      </c>
      <c r="F14" s="486">
        <f t="shared" si="0"/>
        <v>176</v>
      </c>
      <c r="G14" s="485">
        <f t="shared" si="0"/>
        <v>84.2</v>
      </c>
      <c r="H14" s="488">
        <f t="shared" si="0"/>
        <v>40</v>
      </c>
      <c r="I14" s="484">
        <f t="shared" si="0"/>
        <v>1796730</v>
      </c>
      <c r="J14" s="485">
        <f t="shared" si="0"/>
        <v>60</v>
      </c>
      <c r="K14" s="486">
        <f t="shared" si="0"/>
        <v>620</v>
      </c>
      <c r="L14" s="489">
        <f t="shared" si="0"/>
        <v>48</v>
      </c>
      <c r="M14" s="486">
        <f t="shared" si="0"/>
        <v>668</v>
      </c>
      <c r="N14" s="485">
        <f t="shared" si="0"/>
        <v>58.3</v>
      </c>
      <c r="O14" s="488">
        <f t="shared" si="0"/>
        <v>34</v>
      </c>
      <c r="P14" s="484">
        <f t="shared" si="0"/>
        <v>15425684</v>
      </c>
      <c r="Q14" s="485">
        <f t="shared" si="0"/>
        <v>88.4</v>
      </c>
      <c r="R14" s="486">
        <f t="shared" si="0"/>
        <v>748</v>
      </c>
      <c r="S14" s="487">
        <f t="shared" si="0"/>
        <v>96</v>
      </c>
      <c r="T14" s="490">
        <f t="shared" si="0"/>
        <v>0</v>
      </c>
      <c r="U14" s="486">
        <f t="shared" si="0"/>
        <v>844</v>
      </c>
      <c r="V14" s="485">
        <f t="shared" si="0"/>
        <v>62.3</v>
      </c>
      <c r="W14" s="488">
        <f t="shared" si="0"/>
        <v>48</v>
      </c>
      <c r="X14" s="488">
        <f t="shared" si="0"/>
        <v>74</v>
      </c>
      <c r="Y14" s="488">
        <f t="shared" si="0"/>
        <v>40</v>
      </c>
    </row>
    <row r="15" spans="1:25" s="84" customFormat="1" ht="9.75" customHeight="1">
      <c r="A15" s="515"/>
      <c r="B15" s="516"/>
      <c r="C15" s="176"/>
      <c r="D15" s="170"/>
      <c r="E15" s="172"/>
      <c r="F15" s="170"/>
      <c r="G15" s="176"/>
      <c r="H15" s="173"/>
      <c r="I15" s="516"/>
      <c r="J15" s="176"/>
      <c r="K15" s="170"/>
      <c r="L15" s="517"/>
      <c r="M15" s="170"/>
      <c r="N15" s="176"/>
      <c r="O15" s="173"/>
      <c r="P15" s="516"/>
      <c r="Q15" s="176"/>
      <c r="R15" s="170"/>
      <c r="S15" s="172"/>
      <c r="T15" s="220"/>
      <c r="U15" s="170"/>
      <c r="V15" s="176"/>
      <c r="W15" s="173"/>
      <c r="X15" s="173"/>
      <c r="Y15" s="173"/>
    </row>
    <row r="16" spans="1:25" s="84" customFormat="1" ht="15" customHeight="1">
      <c r="A16" s="469" t="s">
        <v>110</v>
      </c>
      <c r="B16" s="82"/>
      <c r="C16" s="79"/>
      <c r="D16" s="123"/>
      <c r="E16" s="125"/>
      <c r="F16" s="123"/>
      <c r="G16" s="79"/>
      <c r="H16" s="126"/>
      <c r="I16" s="82"/>
      <c r="J16" s="79"/>
      <c r="K16" s="123"/>
      <c r="L16" s="499"/>
      <c r="M16" s="123"/>
      <c r="N16" s="79"/>
      <c r="O16" s="126"/>
      <c r="P16" s="82"/>
      <c r="Q16" s="79"/>
      <c r="R16" s="123"/>
      <c r="S16" s="125"/>
      <c r="T16" s="217"/>
      <c r="U16" s="123"/>
      <c r="V16" s="79"/>
      <c r="W16" s="126"/>
      <c r="X16" s="126"/>
      <c r="Y16" s="126"/>
    </row>
    <row r="17" spans="1:25" s="84" customFormat="1" ht="15" customHeight="1">
      <c r="A17" s="471" t="s">
        <v>111</v>
      </c>
      <c r="B17" s="97">
        <v>657056</v>
      </c>
      <c r="C17" s="92">
        <v>4.5</v>
      </c>
      <c r="D17" s="86">
        <v>19</v>
      </c>
      <c r="E17" s="88">
        <v>2</v>
      </c>
      <c r="F17" s="86">
        <v>21</v>
      </c>
      <c r="G17" s="92">
        <v>10</v>
      </c>
      <c r="H17" s="89">
        <v>4</v>
      </c>
      <c r="I17" s="97">
        <v>560579</v>
      </c>
      <c r="J17" s="92">
        <v>18.6</v>
      </c>
      <c r="K17" s="86">
        <v>210</v>
      </c>
      <c r="L17" s="472">
        <v>17</v>
      </c>
      <c r="M17" s="86">
        <v>227</v>
      </c>
      <c r="N17" s="92">
        <v>19.8</v>
      </c>
      <c r="O17" s="89">
        <v>19</v>
      </c>
      <c r="P17" s="97">
        <v>1217635</v>
      </c>
      <c r="Q17" s="92">
        <v>7</v>
      </c>
      <c r="R17" s="86">
        <v>229</v>
      </c>
      <c r="S17" s="88">
        <v>19</v>
      </c>
      <c r="T17" s="215">
        <v>0</v>
      </c>
      <c r="U17" s="86">
        <v>248</v>
      </c>
      <c r="V17" s="92">
        <v>18.3</v>
      </c>
      <c r="W17" s="89">
        <v>48</v>
      </c>
      <c r="X17" s="89">
        <v>23</v>
      </c>
      <c r="Y17" s="89">
        <v>4</v>
      </c>
    </row>
    <row r="18" spans="1:25" s="84" customFormat="1" ht="15" customHeight="1">
      <c r="A18" s="500" t="s">
        <v>112</v>
      </c>
      <c r="B18" s="97">
        <v>0</v>
      </c>
      <c r="C18" s="92">
        <v>0</v>
      </c>
      <c r="D18" s="86">
        <v>0</v>
      </c>
      <c r="E18" s="88">
        <v>0</v>
      </c>
      <c r="F18" s="86">
        <v>0</v>
      </c>
      <c r="G18" s="92">
        <v>0</v>
      </c>
      <c r="H18" s="89">
        <v>0</v>
      </c>
      <c r="I18" s="97">
        <v>0</v>
      </c>
      <c r="J18" s="92">
        <v>0</v>
      </c>
      <c r="K18" s="86">
        <v>0</v>
      </c>
      <c r="L18" s="472">
        <v>0</v>
      </c>
      <c r="M18" s="86">
        <v>0</v>
      </c>
      <c r="N18" s="92">
        <v>0</v>
      </c>
      <c r="O18" s="89">
        <v>0</v>
      </c>
      <c r="P18" s="97">
        <v>0</v>
      </c>
      <c r="Q18" s="92">
        <v>0</v>
      </c>
      <c r="R18" s="86">
        <v>0</v>
      </c>
      <c r="S18" s="88">
        <v>0</v>
      </c>
      <c r="T18" s="215">
        <v>0</v>
      </c>
      <c r="U18" s="86">
        <v>0</v>
      </c>
      <c r="V18" s="92">
        <v>0</v>
      </c>
      <c r="W18" s="89">
        <v>0</v>
      </c>
      <c r="X18" s="89">
        <v>0</v>
      </c>
      <c r="Y18" s="89">
        <v>0</v>
      </c>
    </row>
    <row r="19" spans="1:25" s="84" customFormat="1" ht="15" customHeight="1">
      <c r="A19" s="471" t="s">
        <v>109</v>
      </c>
      <c r="B19" s="473">
        <v>56137</v>
      </c>
      <c r="C19" s="474">
        <v>0.4</v>
      </c>
      <c r="D19" s="475">
        <v>5</v>
      </c>
      <c r="E19" s="476">
        <v>0</v>
      </c>
      <c r="F19" s="475">
        <v>5</v>
      </c>
      <c r="G19" s="474">
        <v>2.4</v>
      </c>
      <c r="H19" s="477">
        <v>1</v>
      </c>
      <c r="I19" s="473">
        <v>314844</v>
      </c>
      <c r="J19" s="474">
        <v>10.5</v>
      </c>
      <c r="K19" s="475">
        <v>149</v>
      </c>
      <c r="L19" s="478">
        <v>2</v>
      </c>
      <c r="M19" s="475">
        <v>151</v>
      </c>
      <c r="N19" s="474">
        <v>13.2</v>
      </c>
      <c r="O19" s="477">
        <v>6</v>
      </c>
      <c r="P19" s="473">
        <v>370980</v>
      </c>
      <c r="Q19" s="474">
        <v>2.1</v>
      </c>
      <c r="R19" s="475">
        <v>154</v>
      </c>
      <c r="S19" s="476">
        <v>2</v>
      </c>
      <c r="T19" s="479">
        <v>0</v>
      </c>
      <c r="U19" s="475">
        <v>156</v>
      </c>
      <c r="V19" s="474">
        <v>11.5</v>
      </c>
      <c r="W19" s="477">
        <v>0</v>
      </c>
      <c r="X19" s="477">
        <v>7</v>
      </c>
      <c r="Y19" s="477">
        <v>2</v>
      </c>
    </row>
    <row r="20" spans="1:25" s="84" customFormat="1" ht="15" customHeight="1" thickBot="1">
      <c r="A20" s="501" t="s">
        <v>113</v>
      </c>
      <c r="B20" s="481">
        <v>23387</v>
      </c>
      <c r="C20" s="144">
        <v>0.2</v>
      </c>
      <c r="D20" s="138">
        <v>1</v>
      </c>
      <c r="E20" s="140">
        <v>0</v>
      </c>
      <c r="F20" s="138">
        <v>1</v>
      </c>
      <c r="G20" s="144">
        <v>0.5</v>
      </c>
      <c r="H20" s="141">
        <v>0</v>
      </c>
      <c r="I20" s="481">
        <v>20672</v>
      </c>
      <c r="J20" s="144">
        <v>0.7</v>
      </c>
      <c r="K20" s="138">
        <v>9</v>
      </c>
      <c r="L20" s="482">
        <v>0</v>
      </c>
      <c r="M20" s="138">
        <v>9</v>
      </c>
      <c r="N20" s="144">
        <v>0.8</v>
      </c>
      <c r="O20" s="141">
        <v>2</v>
      </c>
      <c r="P20" s="481">
        <v>44060</v>
      </c>
      <c r="Q20" s="144">
        <v>0.3</v>
      </c>
      <c r="R20" s="138">
        <v>10</v>
      </c>
      <c r="S20" s="140">
        <v>0</v>
      </c>
      <c r="T20" s="149">
        <v>0</v>
      </c>
      <c r="U20" s="138">
        <v>10</v>
      </c>
      <c r="V20" s="144">
        <v>0.7</v>
      </c>
      <c r="W20" s="141">
        <v>0</v>
      </c>
      <c r="X20" s="141">
        <v>2</v>
      </c>
      <c r="Y20" s="141">
        <v>0</v>
      </c>
    </row>
    <row r="21" spans="1:25" s="84" customFormat="1" ht="15" customHeight="1" thickBot="1">
      <c r="A21" s="483" t="s">
        <v>114</v>
      </c>
      <c r="B21" s="484">
        <f aca="true" t="shared" si="1" ref="B21:Y21">SUM(B17:B20)</f>
        <v>736580</v>
      </c>
      <c r="C21" s="485">
        <f t="shared" si="1"/>
        <v>5.1000000000000005</v>
      </c>
      <c r="D21" s="486">
        <f t="shared" si="1"/>
        <v>25</v>
      </c>
      <c r="E21" s="487">
        <f t="shared" si="1"/>
        <v>2</v>
      </c>
      <c r="F21" s="486">
        <f t="shared" si="1"/>
        <v>27</v>
      </c>
      <c r="G21" s="485">
        <f t="shared" si="1"/>
        <v>12.9</v>
      </c>
      <c r="H21" s="488">
        <f t="shared" si="1"/>
        <v>5</v>
      </c>
      <c r="I21" s="484">
        <f t="shared" si="1"/>
        <v>896095</v>
      </c>
      <c r="J21" s="485">
        <f t="shared" si="1"/>
        <v>29.8</v>
      </c>
      <c r="K21" s="486">
        <f t="shared" si="1"/>
        <v>368</v>
      </c>
      <c r="L21" s="489">
        <f t="shared" si="1"/>
        <v>19</v>
      </c>
      <c r="M21" s="486">
        <f t="shared" si="1"/>
        <v>387</v>
      </c>
      <c r="N21" s="485">
        <f t="shared" si="1"/>
        <v>33.8</v>
      </c>
      <c r="O21" s="488">
        <f t="shared" si="1"/>
        <v>27</v>
      </c>
      <c r="P21" s="484">
        <f t="shared" si="1"/>
        <v>1632675</v>
      </c>
      <c r="Q21" s="485">
        <f t="shared" si="1"/>
        <v>9.4</v>
      </c>
      <c r="R21" s="486">
        <f t="shared" si="1"/>
        <v>393</v>
      </c>
      <c r="S21" s="487">
        <f t="shared" si="1"/>
        <v>21</v>
      </c>
      <c r="T21" s="490">
        <f t="shared" si="1"/>
        <v>0</v>
      </c>
      <c r="U21" s="486">
        <f t="shared" si="1"/>
        <v>414</v>
      </c>
      <c r="V21" s="485">
        <f t="shared" si="1"/>
        <v>30.5</v>
      </c>
      <c r="W21" s="488">
        <f t="shared" si="1"/>
        <v>48</v>
      </c>
      <c r="X21" s="488">
        <f t="shared" si="1"/>
        <v>32</v>
      </c>
      <c r="Y21" s="488">
        <f t="shared" si="1"/>
        <v>6</v>
      </c>
    </row>
    <row r="22" spans="1:25" s="84" customFormat="1" ht="9.75" customHeight="1" thickBot="1">
      <c r="A22" s="524"/>
      <c r="B22" s="525"/>
      <c r="C22" s="526"/>
      <c r="D22" s="527"/>
      <c r="E22" s="528"/>
      <c r="F22" s="527"/>
      <c r="G22" s="526"/>
      <c r="H22" s="529"/>
      <c r="I22" s="525"/>
      <c r="J22" s="526"/>
      <c r="K22" s="527"/>
      <c r="L22" s="530"/>
      <c r="M22" s="527"/>
      <c r="N22" s="526"/>
      <c r="O22" s="529"/>
      <c r="P22" s="525"/>
      <c r="Q22" s="526"/>
      <c r="R22" s="527"/>
      <c r="S22" s="528"/>
      <c r="T22" s="531"/>
      <c r="U22" s="527"/>
      <c r="V22" s="526"/>
      <c r="W22" s="529"/>
      <c r="X22" s="529"/>
      <c r="Y22" s="529"/>
    </row>
    <row r="23" spans="1:25" s="84" customFormat="1" ht="15" customHeight="1" thickBot="1">
      <c r="A23" s="521" t="s">
        <v>23</v>
      </c>
      <c r="B23" s="522">
        <v>14365534</v>
      </c>
      <c r="C23" s="161">
        <v>99.4</v>
      </c>
      <c r="D23" s="156">
        <v>153</v>
      </c>
      <c r="E23" s="219">
        <v>50</v>
      </c>
      <c r="F23" s="156">
        <v>203</v>
      </c>
      <c r="G23" s="161">
        <v>97.1</v>
      </c>
      <c r="H23" s="158">
        <v>45</v>
      </c>
      <c r="I23" s="522">
        <v>2692825</v>
      </c>
      <c r="J23" s="161">
        <v>89.8</v>
      </c>
      <c r="K23" s="156">
        <v>988</v>
      </c>
      <c r="L23" s="532">
        <v>67</v>
      </c>
      <c r="M23" s="156">
        <v>1055</v>
      </c>
      <c r="N23" s="161">
        <v>92.1</v>
      </c>
      <c r="O23" s="158">
        <v>61</v>
      </c>
      <c r="P23" s="522">
        <v>17058359</v>
      </c>
      <c r="Q23" s="161">
        <v>97.8</v>
      </c>
      <c r="R23" s="156">
        <v>1141</v>
      </c>
      <c r="S23" s="219">
        <v>117</v>
      </c>
      <c r="T23" s="167">
        <v>0</v>
      </c>
      <c r="U23" s="156">
        <v>1258</v>
      </c>
      <c r="V23" s="161">
        <v>92.8</v>
      </c>
      <c r="W23" s="158">
        <v>96</v>
      </c>
      <c r="X23" s="158">
        <v>106</v>
      </c>
      <c r="Y23" s="158">
        <v>46</v>
      </c>
    </row>
    <row r="24" spans="1:25" s="84" customFormat="1" ht="9.75" customHeight="1">
      <c r="A24" s="515"/>
      <c r="B24" s="516"/>
      <c r="C24" s="176"/>
      <c r="D24" s="170"/>
      <c r="E24" s="172"/>
      <c r="F24" s="170"/>
      <c r="G24" s="176"/>
      <c r="H24" s="173"/>
      <c r="I24" s="516"/>
      <c r="J24" s="176"/>
      <c r="K24" s="170"/>
      <c r="L24" s="517"/>
      <c r="M24" s="170"/>
      <c r="N24" s="176"/>
      <c r="O24" s="173"/>
      <c r="P24" s="516"/>
      <c r="Q24" s="176"/>
      <c r="R24" s="170"/>
      <c r="S24" s="172"/>
      <c r="T24" s="220"/>
      <c r="U24" s="170"/>
      <c r="V24" s="176"/>
      <c r="W24" s="173"/>
      <c r="X24" s="173"/>
      <c r="Y24" s="173"/>
    </row>
    <row r="25" spans="1:25" s="84" customFormat="1" ht="15" customHeight="1">
      <c r="A25" s="469" t="s">
        <v>27</v>
      </c>
      <c r="B25" s="82"/>
      <c r="C25" s="79"/>
      <c r="D25" s="123"/>
      <c r="E25" s="125"/>
      <c r="F25" s="123"/>
      <c r="G25" s="79"/>
      <c r="H25" s="126"/>
      <c r="I25" s="82"/>
      <c r="J25" s="79"/>
      <c r="K25" s="123"/>
      <c r="L25" s="499"/>
      <c r="M25" s="123"/>
      <c r="N25" s="79"/>
      <c r="O25" s="126"/>
      <c r="P25" s="82"/>
      <c r="Q25" s="79"/>
      <c r="R25" s="123"/>
      <c r="S25" s="125"/>
      <c r="T25" s="217"/>
      <c r="U25" s="123"/>
      <c r="V25" s="79"/>
      <c r="W25" s="126"/>
      <c r="X25" s="126"/>
      <c r="Y25" s="126"/>
    </row>
    <row r="26" spans="1:25" s="84" customFormat="1" ht="15" customHeight="1">
      <c r="A26" s="471" t="s">
        <v>115</v>
      </c>
      <c r="B26" s="97">
        <v>82321</v>
      </c>
      <c r="C26" s="92">
        <v>0.6</v>
      </c>
      <c r="D26" s="86">
        <v>6</v>
      </c>
      <c r="E26" s="88">
        <v>0</v>
      </c>
      <c r="F26" s="86">
        <v>6</v>
      </c>
      <c r="G26" s="92">
        <v>2.9</v>
      </c>
      <c r="H26" s="89">
        <v>4</v>
      </c>
      <c r="I26" s="97">
        <v>305372</v>
      </c>
      <c r="J26" s="92">
        <v>10.2</v>
      </c>
      <c r="K26" s="86">
        <v>91</v>
      </c>
      <c r="L26" s="472">
        <v>0</v>
      </c>
      <c r="M26" s="86">
        <v>91</v>
      </c>
      <c r="N26" s="92">
        <v>7.9</v>
      </c>
      <c r="O26" s="89">
        <v>1</v>
      </c>
      <c r="P26" s="97">
        <v>387693</v>
      </c>
      <c r="Q26" s="92">
        <v>2.2</v>
      </c>
      <c r="R26" s="86">
        <v>97</v>
      </c>
      <c r="S26" s="88">
        <v>0</v>
      </c>
      <c r="T26" s="215">
        <v>0</v>
      </c>
      <c r="U26" s="86">
        <v>97</v>
      </c>
      <c r="V26" s="92">
        <v>7.2</v>
      </c>
      <c r="W26" s="89">
        <v>1</v>
      </c>
      <c r="X26" s="89">
        <v>5</v>
      </c>
      <c r="Y26" s="89">
        <v>22</v>
      </c>
    </row>
    <row r="27" spans="1:25" s="84" customFormat="1" ht="15" customHeight="1" thickBot="1">
      <c r="A27" s="483" t="s">
        <v>42</v>
      </c>
      <c r="B27" s="484">
        <f aca="true" t="shared" si="2" ref="B27:Y27">SUM(B26)</f>
        <v>82321</v>
      </c>
      <c r="C27" s="485">
        <f t="shared" si="2"/>
        <v>0.6</v>
      </c>
      <c r="D27" s="486">
        <f t="shared" si="2"/>
        <v>6</v>
      </c>
      <c r="E27" s="487">
        <f t="shared" si="2"/>
        <v>0</v>
      </c>
      <c r="F27" s="486">
        <f t="shared" si="2"/>
        <v>6</v>
      </c>
      <c r="G27" s="485">
        <f t="shared" si="2"/>
        <v>2.9</v>
      </c>
      <c r="H27" s="488">
        <f t="shared" si="2"/>
        <v>4</v>
      </c>
      <c r="I27" s="484">
        <f t="shared" si="2"/>
        <v>305372</v>
      </c>
      <c r="J27" s="485">
        <f t="shared" si="2"/>
        <v>10.2</v>
      </c>
      <c r="K27" s="486">
        <f t="shared" si="2"/>
        <v>91</v>
      </c>
      <c r="L27" s="489">
        <f t="shared" si="2"/>
        <v>0</v>
      </c>
      <c r="M27" s="486">
        <f t="shared" si="2"/>
        <v>91</v>
      </c>
      <c r="N27" s="485">
        <f t="shared" si="2"/>
        <v>7.9</v>
      </c>
      <c r="O27" s="488">
        <f t="shared" si="2"/>
        <v>1</v>
      </c>
      <c r="P27" s="484">
        <f t="shared" si="2"/>
        <v>387693</v>
      </c>
      <c r="Q27" s="485">
        <f t="shared" si="2"/>
        <v>2.2</v>
      </c>
      <c r="R27" s="486">
        <f t="shared" si="2"/>
        <v>97</v>
      </c>
      <c r="S27" s="487">
        <f t="shared" si="2"/>
        <v>0</v>
      </c>
      <c r="T27" s="490">
        <f t="shared" si="2"/>
        <v>0</v>
      </c>
      <c r="U27" s="486">
        <f t="shared" si="2"/>
        <v>97</v>
      </c>
      <c r="V27" s="485">
        <f t="shared" si="2"/>
        <v>7.2</v>
      </c>
      <c r="W27" s="488">
        <f t="shared" si="2"/>
        <v>1</v>
      </c>
      <c r="X27" s="488">
        <f t="shared" si="2"/>
        <v>5</v>
      </c>
      <c r="Y27" s="488">
        <f t="shared" si="2"/>
        <v>22</v>
      </c>
    </row>
    <row r="28" spans="1:25" s="84" customFormat="1" ht="9.75" customHeight="1" thickBot="1">
      <c r="A28" s="480"/>
      <c r="B28" s="516"/>
      <c r="C28" s="176"/>
      <c r="D28" s="170"/>
      <c r="E28" s="172"/>
      <c r="F28" s="170"/>
      <c r="G28" s="176"/>
      <c r="H28" s="173"/>
      <c r="I28" s="516"/>
      <c r="J28" s="176"/>
      <c r="K28" s="518"/>
      <c r="L28" s="517"/>
      <c r="M28" s="170"/>
      <c r="N28" s="176"/>
      <c r="O28" s="173"/>
      <c r="P28" s="519"/>
      <c r="Q28" s="176"/>
      <c r="R28" s="170"/>
      <c r="S28" s="520"/>
      <c r="T28" s="220"/>
      <c r="U28" s="170"/>
      <c r="V28" s="176"/>
      <c r="W28" s="173"/>
      <c r="X28" s="173"/>
      <c r="Y28" s="173"/>
    </row>
    <row r="29" spans="1:25" s="84" customFormat="1" ht="15" customHeight="1" thickBot="1">
      <c r="A29" s="521" t="s">
        <v>225</v>
      </c>
      <c r="B29" s="522">
        <v>14447855</v>
      </c>
      <c r="C29" s="161">
        <v>100</v>
      </c>
      <c r="D29" s="156">
        <v>159</v>
      </c>
      <c r="E29" s="219">
        <v>50</v>
      </c>
      <c r="F29" s="156">
        <v>209</v>
      </c>
      <c r="G29" s="161">
        <v>100</v>
      </c>
      <c r="H29" s="158">
        <v>49</v>
      </c>
      <c r="I29" s="522">
        <v>2998197</v>
      </c>
      <c r="J29" s="161">
        <v>100</v>
      </c>
      <c r="K29" s="158">
        <v>1079</v>
      </c>
      <c r="L29" s="156">
        <v>67</v>
      </c>
      <c r="M29" s="156">
        <v>1146</v>
      </c>
      <c r="N29" s="161">
        <v>100</v>
      </c>
      <c r="O29" s="158">
        <v>62</v>
      </c>
      <c r="P29" s="522">
        <v>17446052</v>
      </c>
      <c r="Q29" s="161">
        <v>100</v>
      </c>
      <c r="R29" s="156">
        <v>1238</v>
      </c>
      <c r="S29" s="219">
        <v>117</v>
      </c>
      <c r="T29" s="167">
        <v>0</v>
      </c>
      <c r="U29" s="156">
        <v>1355</v>
      </c>
      <c r="V29" s="161">
        <v>100</v>
      </c>
      <c r="W29" s="158">
        <v>97</v>
      </c>
      <c r="X29" s="158">
        <v>111</v>
      </c>
      <c r="Y29" s="158">
        <v>68</v>
      </c>
    </row>
    <row r="30" spans="1:7" s="206" customFormat="1" ht="13.5">
      <c r="A30" s="204" t="s">
        <v>28</v>
      </c>
      <c r="B30" s="207"/>
      <c r="C30" s="205"/>
      <c r="D30" s="205"/>
      <c r="E30" s="205"/>
      <c r="F30" s="205"/>
      <c r="G30" s="205"/>
    </row>
    <row r="31" s="207" customFormat="1" ht="13.5">
      <c r="A31" s="207" t="s">
        <v>30</v>
      </c>
    </row>
    <row r="32" s="207" customFormat="1" ht="13.5">
      <c r="A32" s="207" t="s">
        <v>214</v>
      </c>
    </row>
    <row r="33" s="207" customFormat="1" ht="13.5">
      <c r="A33" s="207" t="s">
        <v>31</v>
      </c>
    </row>
    <row r="34" s="207" customFormat="1" ht="13.5">
      <c r="A34" s="207" t="s">
        <v>32</v>
      </c>
    </row>
    <row r="35" s="207" customFormat="1" ht="13.5">
      <c r="A35" s="207" t="s">
        <v>33</v>
      </c>
    </row>
    <row r="36" s="207" customFormat="1" ht="13.5">
      <c r="A36" s="207" t="s">
        <v>116</v>
      </c>
    </row>
    <row r="37" s="84" customFormat="1" ht="12.75">
      <c r="D37" s="450"/>
    </row>
    <row r="38" spans="1:16" s="84" customFormat="1" ht="13.5">
      <c r="A38" s="209"/>
      <c r="B38" s="210"/>
      <c r="D38" s="450"/>
      <c r="I38" s="210"/>
      <c r="P38" s="210"/>
    </row>
    <row r="39" spans="1:16" s="84" customFormat="1" ht="13.5">
      <c r="A39" s="209"/>
      <c r="B39" s="210"/>
      <c r="D39" s="450"/>
      <c r="I39" s="210"/>
      <c r="P39" s="210"/>
    </row>
    <row r="40" spans="1:16" s="84" customFormat="1" ht="13.5">
      <c r="A40" s="209"/>
      <c r="B40" s="210"/>
      <c r="D40" s="450"/>
      <c r="I40" s="210"/>
      <c r="P40" s="210"/>
    </row>
    <row r="41" spans="1:16" s="84" customFormat="1" ht="13.5">
      <c r="A41" s="209"/>
      <c r="B41" s="210"/>
      <c r="D41" s="450"/>
      <c r="I41" s="210"/>
      <c r="P41" s="210"/>
    </row>
    <row r="42" spans="1:16" s="84" customFormat="1" ht="13.5">
      <c r="A42" s="209"/>
      <c r="B42" s="210"/>
      <c r="D42" s="450"/>
      <c r="I42" s="210"/>
      <c r="P42" s="210"/>
    </row>
    <row r="43" spans="1:16" s="84" customFormat="1" ht="13.5">
      <c r="A43" s="209"/>
      <c r="B43" s="210"/>
      <c r="D43" s="450"/>
      <c r="I43" s="210"/>
      <c r="P43" s="210"/>
    </row>
    <row r="44" spans="1:16" s="84" customFormat="1" ht="13.5">
      <c r="A44" s="211"/>
      <c r="B44" s="210"/>
      <c r="D44" s="450"/>
      <c r="I44" s="210"/>
      <c r="P44" s="210"/>
    </row>
    <row r="45" spans="1:16" s="84" customFormat="1" ht="13.5">
      <c r="A45" s="211"/>
      <c r="B45" s="210"/>
      <c r="D45" s="450"/>
      <c r="I45" s="210"/>
      <c r="P45" s="210"/>
    </row>
    <row r="46" spans="1:16" s="84" customFormat="1" ht="13.5">
      <c r="A46" s="211"/>
      <c r="B46" s="210"/>
      <c r="D46" s="450"/>
      <c r="I46" s="210"/>
      <c r="P46" s="210"/>
    </row>
    <row r="47" spans="1:16" s="84" customFormat="1" ht="13.5">
      <c r="A47" s="211"/>
      <c r="B47" s="210"/>
      <c r="D47" s="450"/>
      <c r="I47" s="210"/>
      <c r="P47" s="210"/>
    </row>
    <row r="48" spans="1:16" s="84" customFormat="1" ht="13.5">
      <c r="A48" s="211"/>
      <c r="B48" s="210"/>
      <c r="D48" s="450"/>
      <c r="I48" s="210"/>
      <c r="P48" s="210"/>
    </row>
    <row r="49" spans="1:16" s="84" customFormat="1" ht="13.5">
      <c r="A49" s="211"/>
      <c r="B49" s="210"/>
      <c r="D49" s="450"/>
      <c r="I49" s="210"/>
      <c r="P49" s="210"/>
    </row>
    <row r="50" spans="1:16" s="84" customFormat="1" ht="13.5">
      <c r="A50" s="211"/>
      <c r="B50" s="210"/>
      <c r="D50" s="450"/>
      <c r="I50" s="210"/>
      <c r="P50" s="210"/>
    </row>
    <row r="51" spans="1:16" s="84" customFormat="1" ht="13.5">
      <c r="A51" s="211"/>
      <c r="B51" s="210"/>
      <c r="D51" s="450"/>
      <c r="I51" s="210"/>
      <c r="P51" s="210"/>
    </row>
    <row r="52" spans="1:16" s="84" customFormat="1" ht="13.5">
      <c r="A52" s="211"/>
      <c r="B52" s="210"/>
      <c r="D52" s="450"/>
      <c r="I52" s="210"/>
      <c r="P52" s="210"/>
    </row>
    <row r="53" spans="1:16" s="84" customFormat="1" ht="13.5">
      <c r="A53" s="211"/>
      <c r="B53" s="210"/>
      <c r="D53" s="450"/>
      <c r="I53" s="210"/>
      <c r="P53" s="210"/>
    </row>
    <row r="54" spans="1:16" s="84" customFormat="1" ht="13.5">
      <c r="A54" s="211"/>
      <c r="B54" s="210"/>
      <c r="D54" s="450"/>
      <c r="I54" s="210"/>
      <c r="P54" s="210"/>
    </row>
    <row r="55" spans="1:16" s="84" customFormat="1" ht="13.5">
      <c r="A55" s="211"/>
      <c r="B55" s="210"/>
      <c r="D55" s="450"/>
      <c r="I55" s="210"/>
      <c r="P55" s="210"/>
    </row>
    <row r="56" spans="1:16" s="84" customFormat="1" ht="13.5">
      <c r="A56" s="211"/>
      <c r="B56" s="210"/>
      <c r="D56" s="450"/>
      <c r="I56" s="210"/>
      <c r="P56" s="210"/>
    </row>
    <row r="57" spans="1:16" s="84" customFormat="1" ht="13.5">
      <c r="A57" s="211"/>
      <c r="B57" s="210"/>
      <c r="D57" s="450"/>
      <c r="I57" s="210"/>
      <c r="P57" s="210"/>
    </row>
    <row r="58" spans="1:16" ht="13.5">
      <c r="A58" s="211"/>
      <c r="B58" s="210"/>
      <c r="I58" s="210"/>
      <c r="P58" s="210"/>
    </row>
    <row r="59" spans="1:16" ht="13.5">
      <c r="A59" s="211"/>
      <c r="B59" s="210"/>
      <c r="I59" s="210"/>
      <c r="P59" s="210"/>
    </row>
    <row r="60" spans="1:16" ht="13.5">
      <c r="A60" s="211"/>
      <c r="B60" s="210"/>
      <c r="I60" s="210"/>
      <c r="P60" s="210"/>
    </row>
    <row r="61" spans="1:16" ht="13.5">
      <c r="A61" s="211"/>
      <c r="B61" s="210"/>
      <c r="I61" s="210"/>
      <c r="P61" s="210"/>
    </row>
    <row r="62" spans="1:16" ht="13.5">
      <c r="A62" s="211"/>
      <c r="B62" s="210"/>
      <c r="I62" s="210"/>
      <c r="P62" s="210"/>
    </row>
    <row r="63" spans="1:16" ht="13.5">
      <c r="A63" s="211"/>
      <c r="B63" s="210"/>
      <c r="I63" s="210"/>
      <c r="P63" s="210"/>
    </row>
    <row r="64" spans="1:16" ht="13.5">
      <c r="A64" s="211"/>
      <c r="B64" s="210"/>
      <c r="I64" s="210"/>
      <c r="P64" s="210"/>
    </row>
    <row r="65" spans="1:16" ht="13.5">
      <c r="A65" s="211"/>
      <c r="B65" s="210"/>
      <c r="I65" s="210"/>
      <c r="P65" s="210"/>
    </row>
    <row r="66" spans="1:16" ht="13.5">
      <c r="A66" s="211"/>
      <c r="B66" s="210"/>
      <c r="I66" s="210"/>
      <c r="P66" s="210"/>
    </row>
    <row r="67" spans="1:16" ht="13.5">
      <c r="A67" s="211"/>
      <c r="B67" s="210"/>
      <c r="I67" s="210"/>
      <c r="P67" s="210"/>
    </row>
    <row r="68" spans="1:16" ht="13.5">
      <c r="A68" s="211"/>
      <c r="B68" s="210"/>
      <c r="I68" s="210"/>
      <c r="P68" s="210"/>
    </row>
    <row r="69" spans="1:16" ht="13.5">
      <c r="A69" s="211"/>
      <c r="B69" s="210"/>
      <c r="I69" s="210"/>
      <c r="P69" s="210"/>
    </row>
    <row r="70" spans="1:16" ht="13.5">
      <c r="A70" s="211"/>
      <c r="B70" s="210"/>
      <c r="I70" s="210"/>
      <c r="P70" s="210"/>
    </row>
    <row r="71" spans="1:16" ht="13.5">
      <c r="A71" s="211"/>
      <c r="B71" s="210"/>
      <c r="I71" s="210"/>
      <c r="P71" s="210"/>
    </row>
    <row r="72" spans="1:16" ht="13.5">
      <c r="A72" s="211"/>
      <c r="B72" s="210"/>
      <c r="I72" s="210"/>
      <c r="P72" s="210"/>
    </row>
    <row r="73" spans="1:16" ht="13.5">
      <c r="A73" s="211"/>
      <c r="B73" s="210"/>
      <c r="I73" s="210"/>
      <c r="P73" s="210"/>
    </row>
    <row r="74" spans="1:16" ht="13.5">
      <c r="A74" s="211"/>
      <c r="B74" s="210"/>
      <c r="I74" s="210"/>
      <c r="P74" s="210"/>
    </row>
    <row r="75" spans="1:16" ht="13.5">
      <c r="A75" s="211"/>
      <c r="B75" s="210"/>
      <c r="I75" s="210"/>
      <c r="P75" s="210"/>
    </row>
    <row r="76" spans="1:16" ht="13.5">
      <c r="A76" s="211"/>
      <c r="B76" s="210"/>
      <c r="I76" s="210"/>
      <c r="P76" s="210"/>
    </row>
    <row r="77" spans="1:16" ht="13.5">
      <c r="A77" s="211"/>
      <c r="B77" s="210"/>
      <c r="I77" s="210"/>
      <c r="P77" s="210"/>
    </row>
    <row r="78" spans="1:16" ht="13.5">
      <c r="A78" s="211"/>
      <c r="B78" s="210"/>
      <c r="I78" s="210"/>
      <c r="P78" s="210"/>
    </row>
    <row r="79" spans="1:16" ht="13.5">
      <c r="A79" s="211"/>
      <c r="B79" s="210"/>
      <c r="I79" s="210"/>
      <c r="P79" s="210"/>
    </row>
    <row r="80" ht="13.5">
      <c r="P80" s="210"/>
    </row>
    <row r="81" ht="13.5">
      <c r="P81" s="210"/>
    </row>
  </sheetData>
  <mergeCells count="6">
    <mergeCell ref="B1:K1"/>
    <mergeCell ref="B2:G2"/>
    <mergeCell ref="B3:Q3"/>
    <mergeCell ref="B5:H5"/>
    <mergeCell ref="I5:O5"/>
    <mergeCell ref="P5:Y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2008-05-20T07:04:12Z</cp:lastPrinted>
  <dcterms:created xsi:type="dcterms:W3CDTF">2008-05-05T10:14:43Z</dcterms:created>
  <dcterms:modified xsi:type="dcterms:W3CDTF">2008-05-20T07:09:20Z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