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6405" activeTab="0"/>
  </bookViews>
  <sheets>
    <sheet name="23. 06. 200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<sst xmlns="http://schemas.openxmlformats.org/spreadsheetml/2006/main" count="58" uniqueCount="56">
  <si>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Položka</t>
  </si>
  <si>
    <t>Názov položky</t>
  </si>
  <si>
    <t>Poznámka</t>
  </si>
  <si>
    <t>nákup výpočtovej techniky</t>
  </si>
  <si>
    <t>špeciálne služby</t>
  </si>
  <si>
    <t>stravovanie</t>
  </si>
  <si>
    <t>tovary a služby</t>
  </si>
  <si>
    <t>nákup SW</t>
  </si>
  <si>
    <t>obstarávanie kapitálových aktív</t>
  </si>
  <si>
    <t>bežné výdavky</t>
  </si>
  <si>
    <t>kapitálové výdavky</t>
  </si>
  <si>
    <t>výdavky na správu fondu</t>
  </si>
  <si>
    <t>Rozpočet</t>
  </si>
  <si>
    <t xml:space="preserve">vyššie odvody do ŠR z dôvodu vyšších zostatkov z r. 2008 </t>
  </si>
  <si>
    <t>bankové služby</t>
  </si>
  <si>
    <t xml:space="preserve">      z toho správa fondu</t>
  </si>
  <si>
    <t>štúdie, expertízy, posudky</t>
  </si>
  <si>
    <t>propagácia, reklama, inzercia</t>
  </si>
  <si>
    <t>poplatky a odvody</t>
  </si>
  <si>
    <t>600+700</t>
  </si>
  <si>
    <t>schválený</t>
  </si>
  <si>
    <t>upravený</t>
  </si>
  <si>
    <t>Rozdiel</t>
  </si>
  <si>
    <t>Limit 3 %</t>
  </si>
  <si>
    <t>Rozpočet na správu fondu</t>
  </si>
  <si>
    <t>Rozpočet na správu fondu upravený</t>
  </si>
  <si>
    <t>Navýšenie výdavkov na správu fondu</t>
  </si>
  <si>
    <t>Základ príjmov pre výpočet limitu 3 %</t>
  </si>
  <si>
    <t xml:space="preserve">Špecifikácia navýšenia rozpočtu výdavkov ŠFRB na bankové služby, na správu fondu a na odvody do štátneho rozpočtu na rok 2009 </t>
  </si>
  <si>
    <t xml:space="preserve">                 poplatky a odvody</t>
  </si>
  <si>
    <t xml:space="preserve">                 bankové služby</t>
  </si>
  <si>
    <t>na zabezpečenie elektronickej archivácie</t>
  </si>
  <si>
    <t xml:space="preserve">informačný systém FOND modul "Zatepľovanie" </t>
  </si>
  <si>
    <t xml:space="preserve">účtovníctvo, finančníctvo, majetok </t>
  </si>
  <si>
    <t>elektronická archivácia</t>
  </si>
  <si>
    <t xml:space="preserve">on-line prepojenie na banky </t>
  </si>
  <si>
    <t xml:space="preserve">dokúpenie 7 ks PC v roku 2009 </t>
  </si>
  <si>
    <t xml:space="preserve">14 ks MS Office, 6 ks SW "Sledovanie úloh" </t>
  </si>
  <si>
    <t>bezpečnostný projekt ochrany osobných údajov</t>
  </si>
  <si>
    <t xml:space="preserve">právne služby (vymáhanie pohľadávok, ...) </t>
  </si>
  <si>
    <t>prijatie 2 zamestnancov v nadväznosti na navýšenie zdrojov na podpory</t>
  </si>
  <si>
    <t>prislúchajúce odvody z miezd</t>
  </si>
  <si>
    <t>mzdy, platy, ...</t>
  </si>
  <si>
    <t>poistné a príspevok do poisťovní</t>
  </si>
  <si>
    <t>Prepočet dodržania stanoveného limitu 3 % na správu fondu</t>
  </si>
  <si>
    <t>obstaranie kopírovacieho stroja</t>
  </si>
  <si>
    <t>zavedenie elektronického systému sledovania dochádzky</t>
  </si>
  <si>
    <t xml:space="preserve">nová web stránka - angl.verzia a pre nevidomých, propagácia zatepľovania </t>
  </si>
  <si>
    <t>610+620</t>
  </si>
  <si>
    <t>nákup prevádzkových zariadení</t>
  </si>
  <si>
    <t>Príloha č. 2</t>
  </si>
  <si>
    <t>v Eur</t>
  </si>
  <si>
    <t>nákup výpočt. techniky do 1 700 Eur.</t>
  </si>
  <si>
    <t>nákup softvéru do 2 400 Eur.</t>
  </si>
  <si>
    <t>zvýšenie stravnej jednotky o 0,30 Eur</t>
  </si>
  <si>
    <t>prechod na Eur vyššie zdroje o 71 000 000 Eur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</si>
</sst>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[$€-1];[Red]\-#,##0\ [$€-1]"/>
  </numFmts>
  <fonts count="2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0"/>
    </font>
    <font>
      <sz val="10"/>
      <color indexed="8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4" fillId="0" borderId="0" xfId="0" applyFont="1" applyAlignment="1">
      <alignment/>
    </xf>
    <xf numFmtId="0" fontId="22" fillId="0" borderId="0" xfId="0" applyFont="1" applyAlignment="1">
      <alignment horizontal="right"/>
    </xf>
    <xf numFmtId="3" fontId="23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9.375" style="0" customWidth="1"/>
    <col min="2" max="2" width="29.375" style="0" customWidth="1"/>
    <col min="3" max="3" width="9.875" style="0" customWidth="1"/>
    <col min="4" max="4" width="9.75390625" style="0" customWidth="1"/>
    <col min="5" max="5" width="10.125" style="0" customWidth="1"/>
    <col min="6" max="6" width="62.625" style="0" customWidth="1"/>
    <col min="7" max="7" width="51.625" style="0" customWidth="1"/>
  </cols>
  <sheetData>
    <row r="1" ht="15">
      <c r="F1" s="29" t="s">
        <v>50</v>
      </c>
    </row>
    <row r="2" spans="1:7" ht="12.75">
      <c r="A2" s="13" t="s">
        <v>28</v>
      </c>
      <c r="G2" s="12"/>
    </row>
    <row r="3" ht="12.75">
      <c r="F3" s="20" t="s">
        <v>51</v>
      </c>
    </row>
    <row r="4" spans="1:6" ht="12.75">
      <c r="A4" s="11" t="s">
        <v>0</v>
      </c>
      <c r="B4" s="11" t="s">
        <v>1</v>
      </c>
      <c r="C4" s="11" t="s">
        <v>12</v>
      </c>
      <c r="D4" s="11" t="s">
        <v>12</v>
      </c>
      <c r="E4" s="11" t="s">
        <v>22</v>
      </c>
      <c r="F4" s="11" t="s">
        <v>2</v>
      </c>
    </row>
    <row r="5" spans="1:6" ht="12.75">
      <c r="A5" s="2"/>
      <c r="B5" s="2"/>
      <c r="C5" s="17" t="s">
        <v>20</v>
      </c>
      <c r="D5" s="17" t="s">
        <v>21</v>
      </c>
      <c r="E5" s="17"/>
      <c r="F5" s="2"/>
    </row>
    <row r="6" spans="1:6" ht="12.75">
      <c r="A6" s="1"/>
      <c r="B6" s="1"/>
      <c r="C6" s="18"/>
      <c r="D6" s="1"/>
      <c r="E6" s="1"/>
      <c r="F6" s="1"/>
    </row>
    <row r="7" spans="1:6" ht="12.75">
      <c r="A7" s="27">
        <v>610</v>
      </c>
      <c r="B7" s="3" t="s">
        <v>42</v>
      </c>
      <c r="C7" s="6">
        <v>567550</v>
      </c>
      <c r="D7" s="6">
        <v>583222</v>
      </c>
      <c r="E7" s="6">
        <f>SUM(D7-C7)</f>
        <v>15672</v>
      </c>
      <c r="F7" s="3" t="s">
        <v>40</v>
      </c>
    </row>
    <row r="8" spans="1:6" ht="12.75">
      <c r="A8" s="27">
        <v>620</v>
      </c>
      <c r="B8" s="3" t="s">
        <v>43</v>
      </c>
      <c r="C8" s="6">
        <v>209852</v>
      </c>
      <c r="D8" s="6">
        <v>215643</v>
      </c>
      <c r="E8" s="6">
        <f>SUM(D8-C8)</f>
        <v>5791</v>
      </c>
      <c r="F8" s="3" t="s">
        <v>41</v>
      </c>
    </row>
    <row r="9" spans="1:6" ht="12.75">
      <c r="A9" s="4" t="s">
        <v>48</v>
      </c>
      <c r="B9" s="5"/>
      <c r="C9" s="7">
        <f>SUM(C7:C8)</f>
        <v>777402</v>
      </c>
      <c r="D9" s="7">
        <f>SUM(D7:D8)</f>
        <v>798865</v>
      </c>
      <c r="E9" s="7">
        <f>SUM(E7:E8)</f>
        <v>21463</v>
      </c>
      <c r="F9" s="3"/>
    </row>
    <row r="10" spans="1:6" ht="12.75">
      <c r="A10" s="27">
        <v>633002</v>
      </c>
      <c r="B10" s="3" t="s">
        <v>52</v>
      </c>
      <c r="C10" s="30">
        <v>13278</v>
      </c>
      <c r="D10" s="30">
        <v>19253</v>
      </c>
      <c r="E10" s="30">
        <f aca="true" t="shared" si="0" ref="E10:E17">SUM(D10-C10)</f>
        <v>5975</v>
      </c>
      <c r="F10" s="3" t="s">
        <v>36</v>
      </c>
    </row>
    <row r="11" spans="1:6" ht="12.75">
      <c r="A11" s="27">
        <v>633013</v>
      </c>
      <c r="B11" s="3" t="s">
        <v>53</v>
      </c>
      <c r="C11" s="30">
        <v>13278</v>
      </c>
      <c r="D11" s="30">
        <v>30539</v>
      </c>
      <c r="E11" s="30">
        <f t="shared" si="0"/>
        <v>17261</v>
      </c>
      <c r="F11" s="3" t="s">
        <v>37</v>
      </c>
    </row>
    <row r="12" spans="1:6" ht="12.75">
      <c r="A12" s="27">
        <v>637003</v>
      </c>
      <c r="B12" s="3" t="s">
        <v>17</v>
      </c>
      <c r="C12" s="30">
        <v>6639</v>
      </c>
      <c r="D12" s="30">
        <v>26597</v>
      </c>
      <c r="E12" s="30">
        <f t="shared" si="0"/>
        <v>19958</v>
      </c>
      <c r="F12" s="3" t="s">
        <v>47</v>
      </c>
    </row>
    <row r="13" spans="1:6" ht="12.75">
      <c r="A13" s="27">
        <v>637005</v>
      </c>
      <c r="B13" s="3" t="s">
        <v>4</v>
      </c>
      <c r="C13" s="30">
        <v>49791</v>
      </c>
      <c r="D13" s="30">
        <v>82985</v>
      </c>
      <c r="E13" s="30">
        <f t="shared" si="0"/>
        <v>33194</v>
      </c>
      <c r="F13" s="3" t="s">
        <v>39</v>
      </c>
    </row>
    <row r="14" spans="1:6" ht="12.75">
      <c r="A14" s="27">
        <v>637011</v>
      </c>
      <c r="B14" s="3" t="s">
        <v>16</v>
      </c>
      <c r="C14" s="30">
        <v>830</v>
      </c>
      <c r="D14" s="30">
        <v>14771</v>
      </c>
      <c r="E14" s="30">
        <f t="shared" si="0"/>
        <v>13941</v>
      </c>
      <c r="F14" s="3" t="s">
        <v>38</v>
      </c>
    </row>
    <row r="15" spans="1:6" ht="12.75">
      <c r="A15" s="31">
        <v>637012</v>
      </c>
      <c r="B15" s="32" t="s">
        <v>18</v>
      </c>
      <c r="C15" s="30">
        <v>336918</v>
      </c>
      <c r="D15" s="30">
        <v>1008990</v>
      </c>
      <c r="E15" s="30">
        <f t="shared" si="0"/>
        <v>672072</v>
      </c>
      <c r="F15" s="33" t="s">
        <v>13</v>
      </c>
    </row>
    <row r="16" spans="1:6" ht="12.75">
      <c r="A16" s="34">
        <v>637012</v>
      </c>
      <c r="B16" s="33" t="s">
        <v>14</v>
      </c>
      <c r="C16" s="30">
        <v>1676293</v>
      </c>
      <c r="D16" s="30">
        <v>1743284</v>
      </c>
      <c r="E16" s="30">
        <f t="shared" si="0"/>
        <v>66991</v>
      </c>
      <c r="F16" s="33" t="s">
        <v>55</v>
      </c>
    </row>
    <row r="17" spans="1:6" ht="12.75">
      <c r="A17" s="27">
        <v>637014</v>
      </c>
      <c r="B17" s="3" t="s">
        <v>5</v>
      </c>
      <c r="C17" s="30">
        <v>19252</v>
      </c>
      <c r="D17" s="30">
        <v>20248</v>
      </c>
      <c r="E17" s="30">
        <f t="shared" si="0"/>
        <v>996</v>
      </c>
      <c r="F17" s="3" t="s">
        <v>54</v>
      </c>
    </row>
    <row r="18" spans="1:6" ht="12.75">
      <c r="A18" s="9">
        <v>630</v>
      </c>
      <c r="B18" s="10" t="s">
        <v>6</v>
      </c>
      <c r="C18" s="8">
        <f>SUM(C10:C17)</f>
        <v>2116279</v>
      </c>
      <c r="D18" s="8">
        <f>SUM(D10:D17)</f>
        <v>2946667</v>
      </c>
      <c r="E18" s="8">
        <f>SUM(E10:E17)</f>
        <v>830388</v>
      </c>
      <c r="F18" s="2"/>
    </row>
    <row r="19" spans="1:6" ht="12.75">
      <c r="A19" s="1"/>
      <c r="B19" s="1"/>
      <c r="C19" s="18"/>
      <c r="D19" s="1"/>
      <c r="E19" s="1"/>
      <c r="F19" s="18"/>
    </row>
    <row r="20" spans="1:6" ht="12.75">
      <c r="A20" s="4">
        <v>600</v>
      </c>
      <c r="B20" s="5" t="s">
        <v>9</v>
      </c>
      <c r="C20" s="7">
        <f>SUM(C9+C18)</f>
        <v>2893681</v>
      </c>
      <c r="D20" s="7">
        <f>SUM(D9+D18)</f>
        <v>3745532</v>
      </c>
      <c r="E20" s="7">
        <f>SUM(E9+E18)</f>
        <v>851851</v>
      </c>
      <c r="F20" s="16"/>
    </row>
    <row r="21" spans="1:6" ht="12.75">
      <c r="A21" s="4"/>
      <c r="B21" s="32" t="s">
        <v>15</v>
      </c>
      <c r="C21" s="35">
        <f>SUM(C20-C15-C16)</f>
        <v>880470</v>
      </c>
      <c r="D21" s="35">
        <f>SUM(D20-D15-D16)</f>
        <v>993258</v>
      </c>
      <c r="E21" s="35">
        <f>SUM(E20-E15-E16)</f>
        <v>112788</v>
      </c>
      <c r="F21" s="16"/>
    </row>
    <row r="22" spans="1:6" ht="12.75">
      <c r="A22" s="4"/>
      <c r="B22" s="32" t="s">
        <v>29</v>
      </c>
      <c r="C22" s="35">
        <f aca="true" t="shared" si="1" ref="C22:E23">SUM(C15)</f>
        <v>336918</v>
      </c>
      <c r="D22" s="35">
        <f t="shared" si="1"/>
        <v>1008990</v>
      </c>
      <c r="E22" s="35">
        <f t="shared" si="1"/>
        <v>672072</v>
      </c>
      <c r="F22" s="16"/>
    </row>
    <row r="23" spans="1:6" ht="12.75">
      <c r="A23" s="4"/>
      <c r="B23" s="32" t="s">
        <v>30</v>
      </c>
      <c r="C23" s="35">
        <f t="shared" si="1"/>
        <v>1676293</v>
      </c>
      <c r="D23" s="35">
        <f t="shared" si="1"/>
        <v>1743284</v>
      </c>
      <c r="E23" s="35">
        <f t="shared" si="1"/>
        <v>66991</v>
      </c>
      <c r="F23" s="16"/>
    </row>
    <row r="24" spans="1:6" ht="12.75">
      <c r="A24" s="1"/>
      <c r="B24" s="1"/>
      <c r="C24" s="18"/>
      <c r="D24" s="1"/>
      <c r="E24" s="1"/>
      <c r="F24" s="1"/>
    </row>
    <row r="25" spans="1:6" ht="12.75">
      <c r="A25" s="27">
        <v>711003</v>
      </c>
      <c r="B25" s="3" t="s">
        <v>7</v>
      </c>
      <c r="C25" s="35">
        <v>66388</v>
      </c>
      <c r="D25" s="35">
        <f>SUM(D26:D29)</f>
        <v>407004</v>
      </c>
      <c r="E25" s="35">
        <f>SUM(D25-C25)</f>
        <v>340616</v>
      </c>
      <c r="F25" s="3"/>
    </row>
    <row r="26" spans="1:6" ht="12.75">
      <c r="A26" s="27"/>
      <c r="B26" s="3"/>
      <c r="C26" s="6"/>
      <c r="D26" s="36">
        <v>79665</v>
      </c>
      <c r="E26" s="36"/>
      <c r="F26" s="37" t="s">
        <v>35</v>
      </c>
    </row>
    <row r="27" spans="1:6" ht="12.75">
      <c r="A27" s="3"/>
      <c r="B27" s="3"/>
      <c r="C27" s="6"/>
      <c r="D27" s="36">
        <v>172608</v>
      </c>
      <c r="E27" s="36"/>
      <c r="F27" s="37" t="s">
        <v>34</v>
      </c>
    </row>
    <row r="28" spans="1:6" ht="12.75">
      <c r="A28" s="3"/>
      <c r="B28" s="3"/>
      <c r="C28" s="6"/>
      <c r="D28" s="36">
        <v>23236</v>
      </c>
      <c r="E28" s="36"/>
      <c r="F28" s="37" t="s">
        <v>33</v>
      </c>
    </row>
    <row r="29" spans="1:6" ht="12.75">
      <c r="A29" s="3"/>
      <c r="B29" s="3"/>
      <c r="C29" s="6"/>
      <c r="D29" s="36">
        <v>131495</v>
      </c>
      <c r="E29" s="36"/>
      <c r="F29" s="37" t="s">
        <v>32</v>
      </c>
    </row>
    <row r="30" spans="1:6" ht="12.75">
      <c r="A30" s="3"/>
      <c r="B30" s="14"/>
      <c r="C30" s="6"/>
      <c r="D30" s="40"/>
      <c r="E30" s="36"/>
      <c r="F30" s="37"/>
    </row>
    <row r="31" spans="1:6" ht="12.75">
      <c r="A31" s="27">
        <v>713002</v>
      </c>
      <c r="B31" s="14" t="s">
        <v>3</v>
      </c>
      <c r="C31" s="35">
        <v>99582</v>
      </c>
      <c r="D31" s="38">
        <v>165970</v>
      </c>
      <c r="E31" s="35">
        <f>SUM(D31-C31)</f>
        <v>66388</v>
      </c>
      <c r="F31" s="3" t="s">
        <v>31</v>
      </c>
    </row>
    <row r="32" spans="1:6" ht="12.75">
      <c r="A32" s="27"/>
      <c r="B32" s="14"/>
      <c r="C32" s="35"/>
      <c r="D32" s="38"/>
      <c r="E32" s="35"/>
      <c r="F32" s="3"/>
    </row>
    <row r="33" spans="1:6" ht="12.75">
      <c r="A33" s="27">
        <v>713004</v>
      </c>
      <c r="B33" s="14" t="s">
        <v>49</v>
      </c>
      <c r="C33" s="35">
        <v>66388</v>
      </c>
      <c r="D33" s="39">
        <f>SUM(D34:D35)</f>
        <v>18300</v>
      </c>
      <c r="E33" s="35">
        <f>SUM(D33-C33)</f>
        <v>-48088</v>
      </c>
      <c r="F33" s="3"/>
    </row>
    <row r="34" spans="1:6" ht="12.75">
      <c r="A34" s="27"/>
      <c r="B34" s="14"/>
      <c r="C34" s="6"/>
      <c r="D34" s="40">
        <v>6650</v>
      </c>
      <c r="E34" s="36"/>
      <c r="F34" s="37" t="s">
        <v>45</v>
      </c>
    </row>
    <row r="35" spans="1:6" ht="12.75">
      <c r="A35" s="3"/>
      <c r="B35" s="14"/>
      <c r="C35" s="6"/>
      <c r="D35" s="40">
        <v>11650</v>
      </c>
      <c r="E35" s="36"/>
      <c r="F35" s="37" t="s">
        <v>46</v>
      </c>
    </row>
    <row r="36" spans="1:6" ht="12.75">
      <c r="A36" s="3"/>
      <c r="B36" s="14"/>
      <c r="C36" s="6"/>
      <c r="D36" s="40"/>
      <c r="E36" s="36"/>
      <c r="F36" s="37"/>
    </row>
    <row r="37" spans="1:6" ht="12.75">
      <c r="A37" s="9">
        <v>710</v>
      </c>
      <c r="B37" s="10" t="s">
        <v>8</v>
      </c>
      <c r="C37" s="8">
        <f>C25+C31+C33</f>
        <v>232358</v>
      </c>
      <c r="D37" s="8">
        <f>D33+D31+D25</f>
        <v>591274</v>
      </c>
      <c r="E37" s="8">
        <f>SUM(E25,E31,E33)</f>
        <v>358916</v>
      </c>
      <c r="F37" s="2"/>
    </row>
    <row r="38" spans="1:6" ht="12.75">
      <c r="A38" s="1"/>
      <c r="B38" s="1"/>
      <c r="C38" s="18"/>
      <c r="D38" s="1"/>
      <c r="E38" s="1"/>
      <c r="F38" s="1"/>
    </row>
    <row r="39" spans="1:6" ht="12.75">
      <c r="A39" s="4">
        <v>700</v>
      </c>
      <c r="B39" s="5" t="s">
        <v>10</v>
      </c>
      <c r="C39" s="7">
        <f>SUM(C37)</f>
        <v>232358</v>
      </c>
      <c r="D39" s="7">
        <f>SUM(D37)</f>
        <v>591274</v>
      </c>
      <c r="E39" s="7">
        <f>SUM(E37)</f>
        <v>358916</v>
      </c>
      <c r="F39" s="3"/>
    </row>
    <row r="40" spans="1:6" ht="12.75">
      <c r="A40" s="2"/>
      <c r="B40" s="2"/>
      <c r="C40" s="19"/>
      <c r="D40" s="2"/>
      <c r="E40" s="2"/>
      <c r="F40" s="2"/>
    </row>
    <row r="41" spans="1:6" ht="24" customHeight="1">
      <c r="A41" s="41" t="s">
        <v>19</v>
      </c>
      <c r="B41" s="42" t="s">
        <v>11</v>
      </c>
      <c r="C41" s="43"/>
      <c r="D41" s="43"/>
      <c r="E41" s="43">
        <f>SUM(E21,E39)</f>
        <v>471704</v>
      </c>
      <c r="F41" s="44"/>
    </row>
    <row r="43" ht="12.75">
      <c r="E43" s="14"/>
    </row>
    <row r="44" spans="1:5" ht="12.75">
      <c r="A44" s="28" t="s">
        <v>44</v>
      </c>
      <c r="E44" s="22"/>
    </row>
    <row r="45" ht="12.75">
      <c r="E45" s="22"/>
    </row>
    <row r="46" spans="1:5" ht="12.75">
      <c r="A46" t="s">
        <v>24</v>
      </c>
      <c r="E46" s="22">
        <v>1506907</v>
      </c>
    </row>
    <row r="47" spans="1:5" ht="12.75">
      <c r="A47" t="s">
        <v>26</v>
      </c>
      <c r="E47" s="22">
        <f>SUM(E41)</f>
        <v>471704</v>
      </c>
    </row>
    <row r="48" spans="1:5" ht="12.75">
      <c r="A48" s="24" t="s">
        <v>25</v>
      </c>
      <c r="B48" s="15"/>
      <c r="C48" s="15"/>
      <c r="D48" s="15"/>
      <c r="E48" s="25">
        <f>SUM(E46:E47)</f>
        <v>1978611</v>
      </c>
    </row>
    <row r="49" spans="1:5" ht="12.75">
      <c r="A49" s="23" t="s">
        <v>27</v>
      </c>
      <c r="B49" s="15"/>
      <c r="C49" s="15"/>
      <c r="D49" s="15"/>
      <c r="E49" s="21">
        <v>72356961</v>
      </c>
    </row>
    <row r="50" spans="1:5" ht="12.75">
      <c r="A50" s="13" t="s">
        <v>23</v>
      </c>
      <c r="B50" s="26"/>
      <c r="C50" s="26"/>
      <c r="D50" s="15"/>
      <c r="E50" s="25">
        <f>SUM(E49)*0.03</f>
        <v>2170708.83</v>
      </c>
    </row>
    <row r="51" spans="1:5" ht="12.75">
      <c r="A51" t="s">
        <v>22</v>
      </c>
      <c r="E51" s="22">
        <f>SUM(E50-E48)</f>
        <v>192097.83000000007</v>
      </c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hausknecht</dc:creator>
  <cp:keywords/>
  <dc:description/>
  <cp:lastModifiedBy>hlavacova</cp:lastModifiedBy>
  <cp:lastPrinted>2009-06-30T05:28:32Z</cp:lastPrinted>
  <dcterms:created xsi:type="dcterms:W3CDTF">2007-07-04T05:26:08Z</dcterms:created>
  <dcterms:modified xsi:type="dcterms:W3CDTF">2009-07-08T07:58:59Z</dcterms:modified>
  <cp:category/>
  <cp:version/>
  <cp:contentType/>
  <cp:contentStatus/>
</cp:coreProperties>
</file>