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ab.24" sheetId="1" r:id="rId1"/>
  </sheets>
  <definedNames>
    <definedName name="_xlnm.Print_Area" localSheetId="0">'tab.24'!$A$1:$E$63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<sst xmlns="http://schemas.openxmlformats.org/spreadsheetml/2006/main" count="44" uniqueCount="43">
  <si>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          1. Dane z príjmov, zisku a kapitálového majetku</t>
  </si>
  <si>
    <t xml:space="preserve">              - daň z príjmov fyzických osôb</t>
  </si>
  <si>
    <t xml:space="preserve">              - daň z príjmov právnických osôb</t>
  </si>
  <si>
    <t xml:space="preserve">              - daň z príjmov vyberaná zrážkou</t>
  </si>
  <si>
    <t xml:space="preserve">          2. Daň z majetku   </t>
  </si>
  <si>
    <t xml:space="preserve">          3. Domáce dane na tovary a služby</t>
  </si>
  <si>
    <t xml:space="preserve">              - daň z pridanej hodnoty</t>
  </si>
  <si>
    <t xml:space="preserve">              - spotrebné dane</t>
  </si>
  <si>
    <t xml:space="preserve">          4. Dane z medzinárodného obchodu a transakcií</t>
  </si>
  <si>
    <t xml:space="preserve">              - clo</t>
  </si>
  <si>
    <t>Ukazovateľ</t>
  </si>
  <si>
    <t xml:space="preserve">   Skutočnosť</t>
  </si>
  <si>
    <t>Index</t>
  </si>
  <si>
    <t>Zmena</t>
  </si>
  <si>
    <t xml:space="preserve">    A.   Daňové príjmy</t>
  </si>
  <si>
    <t xml:space="preserve">                      zo závislej činnosti a funkč. požitkov</t>
  </si>
  <si>
    <t xml:space="preserve">                      z podnikania  </t>
  </si>
  <si>
    <t xml:space="preserve">              z toho:</t>
  </si>
  <si>
    <t xml:space="preserve">    B.   Nedaňové príjmy</t>
  </si>
  <si>
    <t xml:space="preserve">    C.   Granty a transfery </t>
  </si>
  <si>
    <t xml:space="preserve">    D.   Príj.zo splác.úverov,pôžič. a z predaja účast.</t>
  </si>
  <si>
    <t xml:space="preserve">          Príjmy spolu</t>
  </si>
  <si>
    <t xml:space="preserve">    A.   Bežné výdavky</t>
  </si>
  <si>
    <t xml:space="preserve">          1. Mzdy,platy a ostatné vyrovnania </t>
  </si>
  <si>
    <t xml:space="preserve">          2. Poistné a prísp. zamest.do poisť.a fondu zam.</t>
  </si>
  <si>
    <t xml:space="preserve">          3. Tovary a služby</t>
  </si>
  <si>
    <t xml:space="preserve">          4. Bežné transfery</t>
  </si>
  <si>
    <t xml:space="preserve">          5. Splácanie úrokov a ostatné platby</t>
  </si>
  <si>
    <t xml:space="preserve">    B.   Kapitálové výdavky</t>
  </si>
  <si>
    <t xml:space="preserve">          1. Obstaranie kapitálových aktív</t>
  </si>
  <si>
    <t xml:space="preserve">          2. Kapitálové transfery</t>
  </si>
  <si>
    <t xml:space="preserve">    C.   Poskyt. úverov a pôžičiek, účasť na majetku</t>
  </si>
  <si>
    <t xml:space="preserve">    D.   Prevod prostriedkov</t>
  </si>
  <si>
    <t xml:space="preserve">             x</t>
  </si>
  <si>
    <t xml:space="preserve">          Výdavky spolu</t>
  </si>
  <si>
    <t xml:space="preserve">          Schodok -/ prebytok +</t>
  </si>
  <si>
    <t>2004/2003</t>
  </si>
  <si>
    <t>2004-2003</t>
  </si>
  <si>
    <t xml:space="preserve">              - podiel na vybratých finanč.prostriedkoch</t>
  </si>
  <si>
    <t>Tabuľka: 24</t>
  </si>
  <si>
    <t xml:space="preserve">                                        Vývoj príjmov a výdavkov ŠR v rokoch 2004 a 2003</t>
  </si>
  <si>
    <t>Strana: 1</t>
  </si>
  <si>
    <t>(v tis. Sk)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</si>
</sst>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2"/>
      <name val="Arial CE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0" fillId="2" borderId="1" xfId="0" applyNumberFormat="1" applyBorder="1" applyAlignment="1">
      <alignment/>
    </xf>
    <xf numFmtId="0" fontId="1" fillId="2" borderId="1" xfId="0" applyNumberFormat="1" applyFont="1" applyBorder="1" applyAlignment="1">
      <alignment/>
    </xf>
    <xf numFmtId="164" fontId="0" fillId="2" borderId="1" xfId="0" applyNumberFormat="1" applyBorder="1" applyAlignment="1">
      <alignment/>
    </xf>
    <xf numFmtId="164" fontId="1" fillId="2" borderId="1" xfId="0" applyNumberFormat="1" applyFont="1" applyBorder="1" applyAlignment="1">
      <alignment/>
    </xf>
    <xf numFmtId="0" fontId="0" fillId="2" borderId="2" xfId="0" applyNumberFormat="1" applyBorder="1" applyAlignment="1">
      <alignment/>
    </xf>
    <xf numFmtId="0" fontId="1" fillId="2" borderId="3" xfId="0" applyNumberFormat="1" applyFont="1" applyBorder="1" applyAlignment="1">
      <alignment/>
    </xf>
    <xf numFmtId="164" fontId="1" fillId="2" borderId="3" xfId="0" applyNumberFormat="1" applyFont="1" applyBorder="1" applyAlignment="1">
      <alignment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1" fillId="2" borderId="4" xfId="0" applyNumberFormat="1" applyFont="1" applyBorder="1" applyAlignment="1">
      <alignment/>
    </xf>
    <xf numFmtId="164" fontId="1" fillId="2" borderId="4" xfId="0" applyNumberFormat="1" applyFont="1" applyBorder="1" applyAlignment="1">
      <alignment/>
    </xf>
    <xf numFmtId="0" fontId="1" fillId="2" borderId="5" xfId="0" applyNumberFormat="1" applyFont="1" applyBorder="1" applyAlignment="1">
      <alignment horizontal="center"/>
    </xf>
    <xf numFmtId="0" fontId="1" fillId="2" borderId="4" xfId="0" applyNumberFormat="1" applyFont="1" applyBorder="1" applyAlignment="1">
      <alignment horizontal="center"/>
    </xf>
    <xf numFmtId="0" fontId="2" fillId="2" borderId="3" xfId="0" applyNumberFormat="1" applyFont="1" applyBorder="1" applyAlignment="1">
      <alignment/>
    </xf>
    <xf numFmtId="0" fontId="0" fillId="2" borderId="6" xfId="0" applyNumberFormat="1" applyBorder="1" applyAlignment="1">
      <alignment/>
    </xf>
    <xf numFmtId="164" fontId="0" fillId="2" borderId="2" xfId="0" applyNumberFormat="1" applyBorder="1" applyAlignment="1">
      <alignment/>
    </xf>
    <xf numFmtId="0" fontId="1" fillId="2" borderId="6" xfId="0" applyNumberFormat="1" applyFont="1" applyBorder="1" applyAlignment="1">
      <alignment/>
    </xf>
    <xf numFmtId="0" fontId="1" fillId="2" borderId="7" xfId="0" applyNumberFormat="1" applyFont="1" applyBorder="1" applyAlignment="1">
      <alignment/>
    </xf>
    <xf numFmtId="0" fontId="1" fillId="2" borderId="2" xfId="0" applyNumberFormat="1" applyFont="1" applyBorder="1" applyAlignment="1">
      <alignment/>
    </xf>
    <xf numFmtId="0" fontId="1" fillId="2" borderId="8" xfId="0" applyNumberFormat="1" applyFont="1" applyBorder="1" applyAlignment="1">
      <alignment/>
    </xf>
    <xf numFmtId="164" fontId="0" fillId="2" borderId="0" xfId="0" applyNumberFormat="1" applyAlignment="1">
      <alignment/>
    </xf>
    <xf numFmtId="0" fontId="1" fillId="2" borderId="8" xfId="0" applyNumberFormat="1" applyFont="1" applyBorder="1" applyAlignment="1">
      <alignment horizontal="center"/>
    </xf>
    <xf numFmtId="0" fontId="1" fillId="2" borderId="9" xfId="0" applyNumberFormat="1" applyFont="1" applyBorder="1" applyAlignment="1">
      <alignment horizontal="center"/>
    </xf>
    <xf numFmtId="0" fontId="1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view="pageBreakPreview" zoomScale="60" workbookViewId="0" topLeftCell="A1">
      <selection activeCell="H8" sqref="H8"/>
    </sheetView>
  </sheetViews>
  <sheetFormatPr defaultColWidth="8.69921875" defaultRowHeight="15"/>
  <cols>
    <col min="1" max="1" width="45.296875" style="0" customWidth="1"/>
    <col min="2" max="5" width="10.69921875" style="0" customWidth="1"/>
    <col min="6" max="6" width="2.69921875" style="0" customWidth="1"/>
    <col min="7" max="16384" width="11.3984375" style="0" customWidth="1"/>
  </cols>
  <sheetData>
    <row r="1" ht="39" customHeight="1"/>
    <row r="2" spans="1:5" ht="15.75">
      <c r="A2" s="25" t="s">
        <v>40</v>
      </c>
      <c r="B2" s="25"/>
      <c r="C2" s="25"/>
      <c r="D2" s="25"/>
      <c r="E2" s="25"/>
    </row>
    <row r="3" spans="2:3" ht="15.75">
      <c r="B3" s="26" t="s">
        <v>42</v>
      </c>
      <c r="C3" s="27"/>
    </row>
    <row r="4" spans="1:5" ht="15.75">
      <c r="A4" s="1"/>
      <c r="B4" s="1"/>
      <c r="C4" s="1"/>
      <c r="D4" s="1"/>
      <c r="E4" s="1"/>
    </row>
    <row r="5" spans="1:5" ht="15.75">
      <c r="A5" s="1"/>
      <c r="B5" s="1"/>
      <c r="C5" s="1"/>
      <c r="D5" s="1"/>
      <c r="E5" s="9" t="s">
        <v>39</v>
      </c>
    </row>
    <row r="6" ht="15">
      <c r="E6" s="9" t="s">
        <v>41</v>
      </c>
    </row>
    <row r="7" ht="15.75" thickBot="1">
      <c r="E7" s="10"/>
    </row>
    <row r="8" spans="1:5" ht="16.5" thickBot="1">
      <c r="A8" s="13" t="s">
        <v>10</v>
      </c>
      <c r="B8" s="23" t="s">
        <v>11</v>
      </c>
      <c r="C8" s="24"/>
      <c r="D8" s="14" t="s">
        <v>12</v>
      </c>
      <c r="E8" s="14" t="s">
        <v>13</v>
      </c>
    </row>
    <row r="9" spans="1:5" ht="18.75" thickBot="1">
      <c r="A9" s="15"/>
      <c r="B9" s="14">
        <v>2004</v>
      </c>
      <c r="C9" s="14">
        <v>2003</v>
      </c>
      <c r="D9" s="14" t="s">
        <v>36</v>
      </c>
      <c r="E9" s="14" t="s">
        <v>37</v>
      </c>
    </row>
    <row r="10" spans="1:5" ht="15">
      <c r="A10" s="16"/>
      <c r="B10" s="6"/>
      <c r="C10" s="6"/>
      <c r="D10" s="6"/>
      <c r="E10" s="17"/>
    </row>
    <row r="11" spans="1:5" ht="15.75">
      <c r="A11" s="18" t="s">
        <v>14</v>
      </c>
      <c r="B11" s="5">
        <f>SUM(B13+B19+B20+B24)</f>
        <v>209458.5</v>
      </c>
      <c r="C11" s="5">
        <f>SUM(C13+C19+C20+C24)</f>
        <v>200150</v>
      </c>
      <c r="D11" s="5">
        <f>SUM(B11/C11*100)</f>
        <v>104.65076192855358</v>
      </c>
      <c r="E11" s="5">
        <f>SUM(B11-C11)</f>
        <v>9308.5</v>
      </c>
    </row>
    <row r="12" spans="1:5" ht="15.75">
      <c r="A12" s="16"/>
      <c r="B12" s="2"/>
      <c r="C12" s="2"/>
      <c r="D12" s="3"/>
      <c r="E12" s="5"/>
    </row>
    <row r="13" spans="1:5" ht="15">
      <c r="A13" s="16" t="s">
        <v>0</v>
      </c>
      <c r="B13" s="4">
        <f>SUM(B14+B17+B18)</f>
        <v>60581.399999999994</v>
      </c>
      <c r="C13" s="4">
        <f>SUM(C14+C17+C18)</f>
        <v>70094.9</v>
      </c>
      <c r="D13" s="4">
        <f aca="true" t="shared" si="0" ref="D13:D20">SUM(B13/C13*100)</f>
        <v>86.42768589440887</v>
      </c>
      <c r="E13" s="4">
        <f aca="true" t="shared" si="1" ref="E13:E20">SUM(B13-C13)</f>
        <v>-9513.5</v>
      </c>
    </row>
    <row r="14" spans="1:5" ht="15">
      <c r="A14" s="16" t="s">
        <v>1</v>
      </c>
      <c r="B14" s="4">
        <f>SUM(B15+B16)</f>
        <v>25253.4</v>
      </c>
      <c r="C14" s="4">
        <f>SUM(C15+C16)</f>
        <v>31892.2</v>
      </c>
      <c r="D14" s="4">
        <f t="shared" si="0"/>
        <v>79.18362483616684</v>
      </c>
      <c r="E14" s="4">
        <f t="shared" si="1"/>
        <v>-6638.799999999999</v>
      </c>
    </row>
    <row r="15" spans="1:5" ht="15">
      <c r="A15" s="16" t="s">
        <v>15</v>
      </c>
      <c r="B15" s="4">
        <v>21551.4</v>
      </c>
      <c r="C15" s="4">
        <v>27079.9</v>
      </c>
      <c r="D15" s="4">
        <f t="shared" si="0"/>
        <v>79.5844888644345</v>
      </c>
      <c r="E15" s="4">
        <f t="shared" si="1"/>
        <v>-5528.5</v>
      </c>
    </row>
    <row r="16" spans="1:5" ht="15">
      <c r="A16" s="16" t="s">
        <v>16</v>
      </c>
      <c r="B16" s="4">
        <v>3702</v>
      </c>
      <c r="C16" s="4">
        <v>4812.3</v>
      </c>
      <c r="D16" s="4">
        <f t="shared" si="0"/>
        <v>76.92787232716165</v>
      </c>
      <c r="E16" s="4">
        <f t="shared" si="1"/>
        <v>-1110.3000000000002</v>
      </c>
    </row>
    <row r="17" spans="1:5" ht="15">
      <c r="A17" s="16" t="s">
        <v>2</v>
      </c>
      <c r="B17" s="4">
        <v>29653.3</v>
      </c>
      <c r="C17" s="4">
        <v>29059.7</v>
      </c>
      <c r="D17" s="4">
        <f t="shared" si="0"/>
        <v>102.04269142489426</v>
      </c>
      <c r="E17" s="4">
        <f t="shared" si="1"/>
        <v>593.5999999999985</v>
      </c>
    </row>
    <row r="18" spans="1:5" ht="15">
      <c r="A18" s="16" t="s">
        <v>3</v>
      </c>
      <c r="B18" s="4">
        <v>5674.7</v>
      </c>
      <c r="C18" s="4">
        <v>9143</v>
      </c>
      <c r="D18" s="4">
        <f t="shared" si="0"/>
        <v>62.06606146778957</v>
      </c>
      <c r="E18" s="4">
        <f t="shared" si="1"/>
        <v>-3468.3</v>
      </c>
    </row>
    <row r="19" spans="1:5" ht="15">
      <c r="A19" s="16" t="s">
        <v>4</v>
      </c>
      <c r="B19" s="4">
        <v>2734.6</v>
      </c>
      <c r="C19" s="4">
        <v>2664</v>
      </c>
      <c r="D19" s="4">
        <f t="shared" si="0"/>
        <v>102.65015015015015</v>
      </c>
      <c r="E19" s="4">
        <f t="shared" si="1"/>
        <v>70.59999999999991</v>
      </c>
    </row>
    <row r="20" spans="1:5" ht="15">
      <c r="A20" s="16" t="s">
        <v>5</v>
      </c>
      <c r="B20" s="4">
        <v>144271.8</v>
      </c>
      <c r="C20" s="4">
        <v>123326.6</v>
      </c>
      <c r="D20" s="4">
        <f t="shared" si="0"/>
        <v>116.9835218030822</v>
      </c>
      <c r="E20" s="4">
        <f t="shared" si="1"/>
        <v>20945.199999999983</v>
      </c>
    </row>
    <row r="21" spans="1:5" ht="15">
      <c r="A21" s="16" t="s">
        <v>17</v>
      </c>
      <c r="B21" s="4"/>
      <c r="C21" s="4"/>
      <c r="D21" s="4"/>
      <c r="E21" s="4"/>
    </row>
    <row r="22" spans="1:5" ht="15">
      <c r="A22" s="16" t="s">
        <v>6</v>
      </c>
      <c r="B22" s="4">
        <v>99575.6</v>
      </c>
      <c r="C22" s="4">
        <v>83794.7</v>
      </c>
      <c r="D22" s="4">
        <f>SUM(B22/C22*100)</f>
        <v>118.83281400852321</v>
      </c>
      <c r="E22" s="4">
        <f>SUM(B22-C22)</f>
        <v>15780.900000000009</v>
      </c>
    </row>
    <row r="23" spans="1:5" ht="15">
      <c r="A23" s="16" t="s">
        <v>7</v>
      </c>
      <c r="B23" s="4">
        <v>43400.5</v>
      </c>
      <c r="C23" s="4">
        <v>38047.1</v>
      </c>
      <c r="D23" s="4">
        <f>SUM(B23/C23*100)</f>
        <v>114.07045477841939</v>
      </c>
      <c r="E23" s="4">
        <f>SUM(B23-C23)</f>
        <v>5353.4000000000015</v>
      </c>
    </row>
    <row r="24" spans="1:5" ht="15">
      <c r="A24" s="16" t="s">
        <v>8</v>
      </c>
      <c r="B24" s="4">
        <v>1870.7</v>
      </c>
      <c r="C24" s="4">
        <v>4064.5</v>
      </c>
      <c r="D24" s="4">
        <f>SUM(B24/C24*100)</f>
        <v>46.025341370402266</v>
      </c>
      <c r="E24" s="4">
        <f>SUM(B24-C24)</f>
        <v>-2193.8</v>
      </c>
    </row>
    <row r="25" spans="1:5" ht="15">
      <c r="A25" s="16" t="s">
        <v>17</v>
      </c>
      <c r="B25" s="4"/>
      <c r="C25" s="4"/>
      <c r="D25" s="4"/>
      <c r="E25" s="4"/>
    </row>
    <row r="26" spans="1:5" ht="15">
      <c r="A26" s="16" t="s">
        <v>9</v>
      </c>
      <c r="B26" s="4">
        <v>1600.8</v>
      </c>
      <c r="C26" s="4">
        <v>3959.1</v>
      </c>
      <c r="D26" s="4">
        <f>SUM(B26/C26*100)</f>
        <v>40.43343184056983</v>
      </c>
      <c r="E26" s="4">
        <f>SUM(B26-C26)</f>
        <v>-2358.3</v>
      </c>
    </row>
    <row r="27" spans="1:5" ht="15">
      <c r="A27" s="16" t="s">
        <v>38</v>
      </c>
      <c r="B27" s="4">
        <v>254.7</v>
      </c>
      <c r="C27" s="4">
        <v>0</v>
      </c>
      <c r="D27" s="2"/>
      <c r="E27" s="4"/>
    </row>
    <row r="28" spans="1:5" ht="15.75">
      <c r="A28" s="18" t="s">
        <v>18</v>
      </c>
      <c r="B28" s="5">
        <v>21054.7</v>
      </c>
      <c r="C28" s="5">
        <v>17312.5</v>
      </c>
      <c r="D28" s="5">
        <f>SUM(B28/C28*100)</f>
        <v>121.61559566787004</v>
      </c>
      <c r="E28" s="5">
        <f>SUM(B28-C28)</f>
        <v>3742.2000000000007</v>
      </c>
    </row>
    <row r="29" spans="1:5" ht="15.75">
      <c r="A29" s="18"/>
      <c r="B29" s="5"/>
      <c r="C29" s="5"/>
      <c r="D29" s="5"/>
      <c r="E29" s="5"/>
    </row>
    <row r="30" spans="1:5" ht="15.75">
      <c r="A30" s="18" t="s">
        <v>19</v>
      </c>
      <c r="B30" s="5">
        <v>9668.6</v>
      </c>
      <c r="C30" s="5">
        <v>12192</v>
      </c>
      <c r="D30" s="5">
        <f>SUM(B30/C30*100)</f>
        <v>79.30282152230971</v>
      </c>
      <c r="E30" s="5">
        <f>SUM(B30-C30)</f>
        <v>-2523.3999999999996</v>
      </c>
    </row>
    <row r="31" spans="1:5" ht="15.75">
      <c r="A31" s="18"/>
      <c r="B31" s="5"/>
      <c r="C31" s="5"/>
      <c r="D31" s="5"/>
      <c r="E31" s="5"/>
    </row>
    <row r="32" spans="1:5" ht="15.75">
      <c r="A32" s="18" t="s">
        <v>20</v>
      </c>
      <c r="B32" s="5">
        <v>2262.6</v>
      </c>
      <c r="C32" s="5">
        <v>3416.6</v>
      </c>
      <c r="D32" s="5">
        <f>SUM(B32/C32*100)</f>
        <v>66.22373119475502</v>
      </c>
      <c r="E32" s="5">
        <f>SUM(B32-C32)</f>
        <v>-1154</v>
      </c>
    </row>
    <row r="33" spans="1:5" ht="16.5" thickBot="1">
      <c r="A33" s="19"/>
      <c r="B33" s="8"/>
      <c r="C33" s="8"/>
      <c r="D33" s="8"/>
      <c r="E33" s="8"/>
    </row>
    <row r="34" spans="1:5" ht="19.5" customHeight="1" thickBot="1">
      <c r="A34" s="11" t="s">
        <v>21</v>
      </c>
      <c r="B34" s="12">
        <f>SUM(B11+B28+B30+B32)</f>
        <v>242444.40000000002</v>
      </c>
      <c r="C34" s="12">
        <f>SUM(C11+C28+C30+C32)</f>
        <v>233071.1</v>
      </c>
      <c r="D34" s="12">
        <f>SUM(B34/C34*100)</f>
        <v>104.0216483296299</v>
      </c>
      <c r="E34" s="12">
        <f>SUM(B34-C34)</f>
        <v>9373.300000000017</v>
      </c>
    </row>
    <row r="35" spans="1:5" ht="15.75">
      <c r="A35" s="20"/>
      <c r="B35" s="17"/>
      <c r="C35" s="17"/>
      <c r="D35" s="17"/>
      <c r="E35" s="17"/>
    </row>
    <row r="36" spans="1:5" ht="15.75">
      <c r="A36" s="3" t="s">
        <v>22</v>
      </c>
      <c r="B36" s="5">
        <f>SUM(B37:B41)</f>
        <v>263858.3</v>
      </c>
      <c r="C36" s="5">
        <f>SUM(C37:C41)</f>
        <v>247490.1</v>
      </c>
      <c r="D36" s="5">
        <f aca="true" t="shared" si="2" ref="D36:D41">SUM(B36/C36*100)</f>
        <v>106.61367868856169</v>
      </c>
      <c r="E36" s="5">
        <f aca="true" t="shared" si="3" ref="E36:E41">SUM(B36-C36)</f>
        <v>16368.199999999983</v>
      </c>
    </row>
    <row r="37" spans="1:5" ht="15">
      <c r="A37" s="2" t="s">
        <v>23</v>
      </c>
      <c r="B37" s="4">
        <v>32599.3</v>
      </c>
      <c r="C37" s="4">
        <v>30712.2</v>
      </c>
      <c r="D37" s="4">
        <f t="shared" si="2"/>
        <v>106.14446376358579</v>
      </c>
      <c r="E37" s="4">
        <f t="shared" si="3"/>
        <v>1887.0999999999985</v>
      </c>
    </row>
    <row r="38" spans="1:5" ht="15">
      <c r="A38" s="2" t="s">
        <v>24</v>
      </c>
      <c r="B38" s="4">
        <v>9348.2</v>
      </c>
      <c r="C38" s="4">
        <v>9848.3</v>
      </c>
      <c r="D38" s="4">
        <f t="shared" si="2"/>
        <v>94.92196622767382</v>
      </c>
      <c r="E38" s="4">
        <f t="shared" si="3"/>
        <v>-500.09999999999854</v>
      </c>
    </row>
    <row r="39" spans="1:5" ht="15">
      <c r="A39" s="2" t="s">
        <v>25</v>
      </c>
      <c r="B39" s="4">
        <v>34023.9</v>
      </c>
      <c r="C39" s="4">
        <v>34523.7</v>
      </c>
      <c r="D39" s="4">
        <f t="shared" si="2"/>
        <v>98.5522988555688</v>
      </c>
      <c r="E39" s="4">
        <f t="shared" si="3"/>
        <v>-499.79999999999563</v>
      </c>
    </row>
    <row r="40" spans="1:5" ht="15">
      <c r="A40" s="2" t="s">
        <v>26</v>
      </c>
      <c r="B40" s="4">
        <v>161325.3</v>
      </c>
      <c r="C40" s="4">
        <v>142112.5</v>
      </c>
      <c r="D40" s="4">
        <f t="shared" si="2"/>
        <v>113.5194300290263</v>
      </c>
      <c r="E40" s="4">
        <f t="shared" si="3"/>
        <v>19212.79999999999</v>
      </c>
    </row>
    <row r="41" spans="1:5" ht="15">
      <c r="A41" s="2" t="s">
        <v>27</v>
      </c>
      <c r="B41" s="4">
        <v>26561.6</v>
      </c>
      <c r="C41" s="4">
        <v>30293.4</v>
      </c>
      <c r="D41" s="4">
        <f t="shared" si="2"/>
        <v>87.68114506790256</v>
      </c>
      <c r="E41" s="4">
        <f t="shared" si="3"/>
        <v>-3731.800000000003</v>
      </c>
    </row>
    <row r="42" spans="1:5" ht="15">
      <c r="A42" s="2"/>
      <c r="B42" s="4"/>
      <c r="C42" s="4"/>
      <c r="D42" s="4"/>
      <c r="E42" s="4"/>
    </row>
    <row r="43" spans="1:5" ht="15.75">
      <c r="A43" s="3" t="s">
        <v>28</v>
      </c>
      <c r="B43" s="5">
        <f>SUM(B44+B45)</f>
        <v>31292.399999999998</v>
      </c>
      <c r="C43" s="5">
        <f>SUM(C44+C45)</f>
        <v>29112.4</v>
      </c>
      <c r="D43" s="5">
        <f>SUM(B43/C43*100)</f>
        <v>107.48821807889419</v>
      </c>
      <c r="E43" s="5">
        <f>SUM(B43-C43)</f>
        <v>2179.9999999999964</v>
      </c>
    </row>
    <row r="44" spans="1:5" ht="15">
      <c r="A44" s="2" t="s">
        <v>29</v>
      </c>
      <c r="B44" s="4">
        <v>17345.1</v>
      </c>
      <c r="C44" s="4">
        <v>15371.3</v>
      </c>
      <c r="D44" s="4">
        <f>SUM(B44/C44*100)</f>
        <v>112.84081372427836</v>
      </c>
      <c r="E44" s="4">
        <f>SUM(B44-C44)</f>
        <v>1973.7999999999993</v>
      </c>
    </row>
    <row r="45" spans="1:5" ht="15">
      <c r="A45" s="2" t="s">
        <v>30</v>
      </c>
      <c r="B45" s="4">
        <v>13947.3</v>
      </c>
      <c r="C45" s="4">
        <v>13741.1</v>
      </c>
      <c r="D45" s="4">
        <f>SUM(B45/C45*100)</f>
        <v>101.50060766605293</v>
      </c>
      <c r="E45" s="4">
        <f>SUM(B45-C45)</f>
        <v>206.1999999999989</v>
      </c>
    </row>
    <row r="46" spans="1:5" ht="15">
      <c r="A46" s="2"/>
      <c r="B46" s="4"/>
      <c r="C46" s="4"/>
      <c r="D46" s="4"/>
      <c r="E46" s="4"/>
    </row>
    <row r="47" spans="1:5" ht="15.75">
      <c r="A47" s="3" t="s">
        <v>31</v>
      </c>
      <c r="B47" s="5">
        <v>12566.3</v>
      </c>
      <c r="C47" s="5">
        <v>7873.6</v>
      </c>
      <c r="D47" s="5">
        <f>SUM(B47/C47*100)</f>
        <v>159.60043690306847</v>
      </c>
      <c r="E47" s="5">
        <f>SUM(B47-C47)</f>
        <v>4692.699999999999</v>
      </c>
    </row>
    <row r="48" spans="1:5" ht="15.75">
      <c r="A48" s="3"/>
      <c r="B48" s="5"/>
      <c r="C48" s="5"/>
      <c r="D48" s="5"/>
      <c r="E48" s="5"/>
    </row>
    <row r="49" spans="1:5" ht="15.75">
      <c r="A49" s="3" t="s">
        <v>32</v>
      </c>
      <c r="B49" s="5">
        <v>5015.6</v>
      </c>
      <c r="C49" s="5">
        <v>4568.1</v>
      </c>
      <c r="D49" s="5" t="s">
        <v>33</v>
      </c>
      <c r="E49" s="5">
        <f>SUM(B49-C49)</f>
        <v>447.5</v>
      </c>
    </row>
    <row r="50" spans="1:5" ht="16.5" thickBot="1">
      <c r="A50" s="7"/>
      <c r="B50" s="8"/>
      <c r="C50" s="8"/>
      <c r="D50" s="8"/>
      <c r="E50" s="8"/>
    </row>
    <row r="51" spans="1:5" ht="19.5" customHeight="1" thickBot="1">
      <c r="A51" s="21" t="s">
        <v>34</v>
      </c>
      <c r="B51" s="12">
        <f>SUM(B36+B43+B47+B49)</f>
        <v>312732.6</v>
      </c>
      <c r="C51" s="12">
        <f>SUM(C36+C43+C47+C49)</f>
        <v>289044.19999999995</v>
      </c>
      <c r="D51" s="12">
        <f>SUM(B51/C51*100)</f>
        <v>108.1954247827841</v>
      </c>
      <c r="E51" s="12">
        <f>SUM(B51-C51)</f>
        <v>23688.400000000023</v>
      </c>
    </row>
    <row r="52" spans="1:5" ht="19.5" customHeight="1" thickBot="1">
      <c r="A52" s="21" t="s">
        <v>35</v>
      </c>
      <c r="B52" s="12">
        <f>SUM(B34-B51)</f>
        <v>-70288.19999999995</v>
      </c>
      <c r="C52" s="12">
        <f>SUM(C34-C51)</f>
        <v>-55973.09999999995</v>
      </c>
      <c r="D52" s="12">
        <f>SUM(B52/C52*100)</f>
        <v>125.5749636879144</v>
      </c>
      <c r="E52" s="12">
        <f>SUM(B52-C52)</f>
        <v>-14315.100000000006</v>
      </c>
    </row>
    <row r="56" spans="2:3" ht="15">
      <c r="B56" s="22"/>
      <c r="C56" s="22"/>
    </row>
    <row r="57" ht="18" customHeight="1"/>
    <row r="154" ht="15" customHeight="1"/>
  </sheetData>
  <mergeCells count="3">
    <mergeCell ref="B8:C8"/>
    <mergeCell ref="A2:E2"/>
    <mergeCell ref="B3:C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lsedivy</cp:lastModifiedBy>
  <cp:lastPrinted>2005-06-01T08:01:52Z</cp:lastPrinted>
  <dcterms:created xsi:type="dcterms:W3CDTF">2004-01-30T08:56:54Z</dcterms:created>
  <dcterms:modified xsi:type="dcterms:W3CDTF">2005-06-01T08:02:36Z</dcterms:modified>
  <cp:category/>
  <cp:version/>
  <cp:contentType/>
  <cp:contentStatus/>
</cp:coreProperties>
</file>