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320" activeTab="0"/>
  </bookViews>
  <sheets>
    <sheet name="DACN2A3A (2)" sheetId="1" r:id="rId1"/>
    <sheet name="DACN2A3A" sheetId="2" r:id="rId2"/>
    <sheet name="Abridged DACN1" sheetId="3" r:id="rId3"/>
  </sheets>
  <definedNames>
    <definedName name="ALL" localSheetId="2">#REF!</definedName>
    <definedName name="ALL" localSheetId="0">'DACN2A3A (2)'!$A$25:$H$265</definedName>
    <definedName name="ALL">'DACN2A3A'!$A$25:$G$265</definedName>
    <definedName name="_xlnm.Print_Titles" localSheetId="1">'DACN2A3A'!$1:$19</definedName>
    <definedName name="_xlnm.Print_Titles" localSheetId="0">'DACN2A3A (2)'!$1:$19</definedName>
    <definedName name="_xlnm.Print_Titles">'DACN2A3A'!$1:$23</definedName>
    <definedName name="_xlnm.Print_Area" localSheetId="2">'Abridged DACN1'!$A$1:$J$22</definedName>
    <definedName name="_xlnm.Print_Area" localSheetId="1">'DACN2A3A'!$A$20:$G$375</definedName>
    <definedName name="_xlnm.Print_Area" localSheetId="0">'DACN2A3A (2)'!$A$1:$H$375</definedName>
    <definedName name="_xlnm.Print_Area">'DACN2A3A'!$A$25:$G$265</definedName>
    <definedName name="PRINT_AREA_MI" localSheetId="2">#REF!</definedName>
    <definedName name="Print_Area_MI" localSheetId="1">'DACN2A3A'!$A$25:$G$265</definedName>
    <definedName name="Print_Area_MI" localSheetId="0">'DACN2A3A (2)'!$A$25:$H$265</definedName>
    <definedName name="PRINT_AREA_MI">'DACN2A3A'!$A$25:$G$265</definedName>
    <definedName name="PRINT_TITLES_MI" localSheetId="2">#REF!</definedName>
    <definedName name="Print_Titles_MI" localSheetId="1">'DACN2A3A'!$1:$23</definedName>
    <definedName name="Print_Titles_MI" localSheetId="0">'DACN2A3A (2)'!$1:$23</definedName>
    <definedName name="PRINT_TITLES_MI">'DACN2A3A'!$1:$23</definedName>
    <definedName name="TITLES" localSheetId="2">#REF!</definedName>
    <definedName name="TITLES" localSheetId="0">'DACN2A3A (2)'!$A$1:$L$23</definedName>
    <definedName name="TITLES">'DACN2A3A'!$A$1:$K$23</definedName>
    <definedName name="ZCode1" localSheetId="2">#REF!</definedName>
    <definedName name="ZCode1" localSheetId="0">'DACN2A3A (2)'!$B$27</definedName>
    <definedName name="ZCode1">'DACN2A3A'!$B$27</definedName>
    <definedName name="ZCode2" localSheetId="2">#REF!</definedName>
    <definedName name="ZCode2" localSheetId="0">'DACN2A3A (2)'!$B$365</definedName>
    <definedName name="ZCode2">'DACN2A3A'!$B$365</definedName>
    <definedName name="ZDate" localSheetId="2">#REF!</definedName>
    <definedName name="ZDate" localSheetId="0">'DACN2A3A (2)'!$H$7</definedName>
    <definedName name="ZDate">'DACN2A3A'!$G$7</definedName>
    <definedName name="ZDonor" localSheetId="2">#REF!</definedName>
    <definedName name="ZDonor" localSheetId="0">'DACN2A3A (2)'!$H$1</definedName>
    <definedName name="ZDonor">'DACN2A3A'!$G$1</definedName>
    <definedName name="ZExchange" localSheetId="2">#REF!</definedName>
    <definedName name="ZExchange" localSheetId="0">'DACN2A3A (2)'!$H$5</definedName>
    <definedName name="ZExchange">'DACN2A3A'!$G$5</definedName>
    <definedName name="ZHeader" localSheetId="2">#REF!</definedName>
    <definedName name="ZHeader" localSheetId="0">'DACN2A3A (2)'!#REF!</definedName>
    <definedName name="ZHeader">'DACN2A3A'!#REF!</definedName>
    <definedName name="ZYear" localSheetId="2">#REF!</definedName>
    <definedName name="ZYear" localSheetId="0">'DACN2A3A (2)'!$H$3</definedName>
    <definedName name="ZYear">'DACN2A3A'!$G$3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<sst xmlns="http://schemas.openxmlformats.org/spreadsheetml/2006/main" count="875" uniqueCount="412">
  <si>
    <t>TABLE DAC N2a/3a</t>
  </si>
  <si>
    <t>Reporting country:</t>
  </si>
  <si>
    <t>DAC QUESTIONNAIRE ON AID FLOWS FROM NON-DAC DONORS</t>
  </si>
  <si>
    <t>DESTINATION OF GRANTS AND CONCESSIONAL LOANS - COMMITMENTS AND DISBURSEMENTS</t>
  </si>
  <si>
    <t>Period:</t>
  </si>
  <si>
    <t>Exchange rate used:</t>
  </si>
  <si>
    <t>Date:</t>
  </si>
  <si>
    <t>D  I  S  B  U  R  S  E  M  E  N  T  S</t>
  </si>
  <si>
    <t>MILLION US DOLLARS</t>
  </si>
  <si>
    <t xml:space="preserve"> </t>
  </si>
  <si>
    <t>NEW</t>
  </si>
  <si>
    <t>GRANTS</t>
  </si>
  <si>
    <t>TOTAL</t>
  </si>
  <si>
    <t>COMMITMENTS</t>
  </si>
  <si>
    <t>NET</t>
  </si>
  <si>
    <t>(TOTAL FOR GRANTS</t>
  </si>
  <si>
    <t>GROSS</t>
  </si>
  <si>
    <t>REPAYMENTS</t>
  </si>
  <si>
    <t>RECIPIENT</t>
  </si>
  <si>
    <t>AND LOANS)</t>
  </si>
  <si>
    <t>DISBURSEMENTS</t>
  </si>
  <si>
    <t>OF PRINCIPAL</t>
  </si>
  <si>
    <t>( - )</t>
  </si>
  <si>
    <t>PART I COUNTRIES</t>
  </si>
  <si>
    <t>I. EUROPE, TOTAL</t>
  </si>
  <si>
    <t xml:space="preserve">   ALBANIA</t>
  </si>
  <si>
    <t>071</t>
  </si>
  <si>
    <t xml:space="preserve">   GIBRALTAR</t>
  </si>
  <si>
    <t>035</t>
  </si>
  <si>
    <t xml:space="preserve">   MALTA</t>
  </si>
  <si>
    <t>045</t>
  </si>
  <si>
    <t xml:space="preserve">   MOLDOVA</t>
  </si>
  <si>
    <t>093</t>
  </si>
  <si>
    <t xml:space="preserve">   TURKEY</t>
  </si>
  <si>
    <t>055</t>
  </si>
  <si>
    <t>/</t>
  </si>
  <si>
    <t>061</t>
  </si>
  <si>
    <t>062</t>
  </si>
  <si>
    <t>064</t>
  </si>
  <si>
    <t>066</t>
  </si>
  <si>
    <t>067</t>
  </si>
  <si>
    <t>088</t>
  </si>
  <si>
    <t xml:space="preserve">   EUROPE UNALLOC.</t>
  </si>
  <si>
    <t>089</t>
  </si>
  <si>
    <t>II. AFRICA, TOTAL</t>
  </si>
  <si>
    <t>II.A. NORTH OF SAHARA, TOTAL</t>
  </si>
  <si>
    <t xml:space="preserve">   ALGERIA</t>
  </si>
  <si>
    <t xml:space="preserve">   EGYPT</t>
  </si>
  <si>
    <t xml:space="preserve">   LIBYA</t>
  </si>
  <si>
    <t xml:space="preserve">   MOROCCO</t>
  </si>
  <si>
    <t xml:space="preserve">   TUNISIA</t>
  </si>
  <si>
    <t xml:space="preserve">   NORTH OF SAHARA UNALLOC.</t>
  </si>
  <si>
    <t xml:space="preserve">  </t>
  </si>
  <si>
    <t>II.B. SOUTH OF SAHARA, TOTAL</t>
  </si>
  <si>
    <t xml:space="preserve">   ANGOLA</t>
  </si>
  <si>
    <t xml:space="preserve">   BENIN</t>
  </si>
  <si>
    <t xml:space="preserve">   BOTSWANA</t>
  </si>
  <si>
    <t xml:space="preserve">   BURKINA FASO</t>
  </si>
  <si>
    <t xml:space="preserve">   BURUNDI</t>
  </si>
  <si>
    <t xml:space="preserve">   CAMEROON</t>
  </si>
  <si>
    <t xml:space="preserve">   CAPE VERDE</t>
  </si>
  <si>
    <t xml:space="preserve">   CENTRAL AFRICAN REP.</t>
  </si>
  <si>
    <t xml:space="preserve">   CHAD</t>
  </si>
  <si>
    <t xml:space="preserve">   COMOROS</t>
  </si>
  <si>
    <t xml:space="preserve">   CONGO, DEM. REP.</t>
  </si>
  <si>
    <t xml:space="preserve">   CONGO, REP.</t>
  </si>
  <si>
    <t xml:space="preserve">   COTE D'IVOIRE</t>
  </si>
  <si>
    <t xml:space="preserve">   DJIBOUTI</t>
  </si>
  <si>
    <t xml:space="preserve">   EQUATORIAL GUINEA </t>
  </si>
  <si>
    <t xml:space="preserve">   ERITREA</t>
  </si>
  <si>
    <t xml:space="preserve">   ETHIOPIA</t>
  </si>
  <si>
    <t xml:space="preserve">   GABON</t>
  </si>
  <si>
    <t xml:space="preserve">   GAMBIA</t>
  </si>
  <si>
    <t xml:space="preserve">   GHANA</t>
  </si>
  <si>
    <t xml:space="preserve">   GUINEA</t>
  </si>
  <si>
    <t xml:space="preserve">   GUINEA-BISSAU</t>
  </si>
  <si>
    <t xml:space="preserve">   KENYA </t>
  </si>
  <si>
    <t xml:space="preserve">   LESOTHO</t>
  </si>
  <si>
    <t xml:space="preserve">   LIBERIA</t>
  </si>
  <si>
    <t xml:space="preserve">   MADAGASCAR</t>
  </si>
  <si>
    <t xml:space="preserve">   MALAWI</t>
  </si>
  <si>
    <t xml:space="preserve">   MALI</t>
  </si>
  <si>
    <t xml:space="preserve">   MAURITANIA</t>
  </si>
  <si>
    <t xml:space="preserve">   MAURITIUS</t>
  </si>
  <si>
    <t xml:space="preserve">   MAYOTTE</t>
  </si>
  <si>
    <t xml:space="preserve">   MOZAMBIQUE</t>
  </si>
  <si>
    <t xml:space="preserve">   NAMIBIA</t>
  </si>
  <si>
    <t xml:space="preserve">   NIGER</t>
  </si>
  <si>
    <t xml:space="preserve">   NIGERIA</t>
  </si>
  <si>
    <t xml:space="preserve">   RWANDA</t>
  </si>
  <si>
    <t xml:space="preserve">   ST.HELENA</t>
  </si>
  <si>
    <t xml:space="preserve">   SAO TOME &amp; PRINCIPE</t>
  </si>
  <si>
    <t xml:space="preserve">   SENEGAL</t>
  </si>
  <si>
    <t xml:space="preserve">   SEYCHELLES</t>
  </si>
  <si>
    <t xml:space="preserve">   SIERRA LEONE</t>
  </si>
  <si>
    <t xml:space="preserve">   SOMALIA</t>
  </si>
  <si>
    <t xml:space="preserve">   SOUTH AFRICA</t>
  </si>
  <si>
    <t xml:space="preserve">   SUDAN</t>
  </si>
  <si>
    <t xml:space="preserve">   SWAZILAND</t>
  </si>
  <si>
    <t xml:space="preserve">   TANZANIA</t>
  </si>
  <si>
    <t xml:space="preserve">   TOGO</t>
  </si>
  <si>
    <t xml:space="preserve">   UGANDA</t>
  </si>
  <si>
    <t xml:space="preserve">   ZAMBIA</t>
  </si>
  <si>
    <t xml:space="preserve">   ZIMBABWE</t>
  </si>
  <si>
    <t xml:space="preserve">   SOUTH OF SAHARA UNALLOC.</t>
  </si>
  <si>
    <t>II.C. AFRICA UNSPECIFIED</t>
  </si>
  <si>
    <t>III. AMERICA, TOTAL</t>
  </si>
  <si>
    <t>III.A. NORTH &amp; CENTRAL, TOTAL</t>
  </si>
  <si>
    <t xml:space="preserve">   ANGUILLA</t>
  </si>
  <si>
    <t xml:space="preserve">   ANTIGUA &amp; BARBUDA</t>
  </si>
  <si>
    <t xml:space="preserve">   ARUBA</t>
  </si>
  <si>
    <t xml:space="preserve">   BARBADOS</t>
  </si>
  <si>
    <t xml:space="preserve">   BELIZE</t>
  </si>
  <si>
    <t xml:space="preserve">   COSTA RICA</t>
  </si>
  <si>
    <t xml:space="preserve">   CUBA</t>
  </si>
  <si>
    <t xml:space="preserve">   DOMINICA</t>
  </si>
  <si>
    <t xml:space="preserve">   DOMINICAN REPUBLIC</t>
  </si>
  <si>
    <t xml:space="preserve">   EL SALVADOR</t>
  </si>
  <si>
    <t xml:space="preserve">   GRENADA</t>
  </si>
  <si>
    <t xml:space="preserve">   GUATEMALA</t>
  </si>
  <si>
    <t xml:space="preserve">   HAITI</t>
  </si>
  <si>
    <t xml:space="preserve">   HONDURAS</t>
  </si>
  <si>
    <t xml:space="preserve">   JAMAICA</t>
  </si>
  <si>
    <t xml:space="preserve">   MEXICO</t>
  </si>
  <si>
    <t xml:space="preserve">   MONTSERRAT</t>
  </si>
  <si>
    <t xml:space="preserve">   NETHERLANDS ANTILLES</t>
  </si>
  <si>
    <t xml:space="preserve">   NICARAGUA</t>
  </si>
  <si>
    <t xml:space="preserve">   PANAMA</t>
  </si>
  <si>
    <t xml:space="preserve">   ST.KITTS-NEVIS</t>
  </si>
  <si>
    <t xml:space="preserve">   ST.LUCIA</t>
  </si>
  <si>
    <t xml:space="preserve">   ST.VINCENT &amp; GRENADINES</t>
  </si>
  <si>
    <t xml:space="preserve">   TRINIDAD &amp; TOBAGO</t>
  </si>
  <si>
    <t xml:space="preserve">   TURKS &amp; CAICOS ISL.</t>
  </si>
  <si>
    <t xml:space="preserve">   VIRGIN ISLANDS (UK)</t>
  </si>
  <si>
    <t xml:space="preserve">   WEST INDIES UNALLOCATED</t>
  </si>
  <si>
    <t xml:space="preserve">   N. &amp; C. AMERICA UNALLOC.</t>
  </si>
  <si>
    <t>III.B. SOUTH, TOTAL</t>
  </si>
  <si>
    <t xml:space="preserve">   ARGENTINA</t>
  </si>
  <si>
    <t xml:space="preserve">   BOLIVIA</t>
  </si>
  <si>
    <t xml:space="preserve">   BRAZIL</t>
  </si>
  <si>
    <t xml:space="preserve">   CHILE</t>
  </si>
  <si>
    <t xml:space="preserve">   COLOMBIA</t>
  </si>
  <si>
    <t xml:space="preserve">   ECUADOR</t>
  </si>
  <si>
    <t xml:space="preserve">   GUYANA</t>
  </si>
  <si>
    <t xml:space="preserve">   PARAGUAY</t>
  </si>
  <si>
    <t xml:space="preserve">   PERU</t>
  </si>
  <si>
    <t xml:space="preserve">   SURINAME</t>
  </si>
  <si>
    <t xml:space="preserve">   URUGUAY</t>
  </si>
  <si>
    <t xml:space="preserve">   VENEZUELA</t>
  </si>
  <si>
    <t xml:space="preserve">   SOUTH AMERICA UNALLOC.</t>
  </si>
  <si>
    <t>III.C. AMERICA UNSPECIFIED</t>
  </si>
  <si>
    <t>IV. ASIA, TOTAL</t>
  </si>
  <si>
    <t>IV.A. MIDDLE EAST, TOTAL</t>
  </si>
  <si>
    <t xml:space="preserve">   BAHRAIN</t>
  </si>
  <si>
    <t xml:space="preserve">   IRAN</t>
  </si>
  <si>
    <t xml:space="preserve">   IRAQ</t>
  </si>
  <si>
    <t xml:space="preserve">   JORDAN</t>
  </si>
  <si>
    <t xml:space="preserve">   LEBANON</t>
  </si>
  <si>
    <t xml:space="preserve">   OMAN</t>
  </si>
  <si>
    <t xml:space="preserve">   PALESTINIAN ADMIN. AREAS</t>
  </si>
  <si>
    <t xml:space="preserve">   SAUDI ARABIA</t>
  </si>
  <si>
    <t xml:space="preserve">   SYRIA</t>
  </si>
  <si>
    <t xml:space="preserve">   YEMEN</t>
  </si>
  <si>
    <t xml:space="preserve">   MIDDLE EAST UNALLOC.</t>
  </si>
  <si>
    <t>IV.B. SOUTH &amp; CENTR. ASIA, TOTAL</t>
  </si>
  <si>
    <t xml:space="preserve">   AFGHANISTAN</t>
  </si>
  <si>
    <t xml:space="preserve">   ARMENIA</t>
  </si>
  <si>
    <t>091</t>
  </si>
  <si>
    <t xml:space="preserve">   AZERBAIJAN</t>
  </si>
  <si>
    <t xml:space="preserve">   BANGLADESH</t>
  </si>
  <si>
    <t xml:space="preserve">   BHUTAN</t>
  </si>
  <si>
    <t xml:space="preserve">   GEORGIA</t>
  </si>
  <si>
    <t>095</t>
  </si>
  <si>
    <t xml:space="preserve">   INDIA </t>
  </si>
  <si>
    <t xml:space="preserve">   KAZAKHSTAN</t>
  </si>
  <si>
    <t xml:space="preserve">   KYRGYZ REP.</t>
  </si>
  <si>
    <t xml:space="preserve">   MALDIVES</t>
  </si>
  <si>
    <t xml:space="preserve">   MYANMAR (BURMA)</t>
  </si>
  <si>
    <t xml:space="preserve">   NEPAL</t>
  </si>
  <si>
    <t xml:space="preserve">   PAKISTAN</t>
  </si>
  <si>
    <t xml:space="preserve">   SRI LANKA</t>
  </si>
  <si>
    <t xml:space="preserve">   TAJIKISTAN</t>
  </si>
  <si>
    <t xml:space="preserve">   TURKMENISTAN</t>
  </si>
  <si>
    <t xml:space="preserve">   UZBEKISTAN</t>
  </si>
  <si>
    <t xml:space="preserve">   SOUTH &amp; CENTR. ASIA UNALLOC.</t>
  </si>
  <si>
    <t>IV.C. FAR EAST, TOTAL</t>
  </si>
  <si>
    <t xml:space="preserve">   CAMBODIA</t>
  </si>
  <si>
    <t xml:space="preserve">   CHINA</t>
  </si>
  <si>
    <t xml:space="preserve">   INDONESIA</t>
  </si>
  <si>
    <t xml:space="preserve">   KOREA, DEM.</t>
  </si>
  <si>
    <t xml:space="preserve">   LAOS</t>
  </si>
  <si>
    <t xml:space="preserve">   MACAO</t>
  </si>
  <si>
    <t xml:space="preserve">   MALAYSIA</t>
  </si>
  <si>
    <t xml:space="preserve">   MONGOLIA</t>
  </si>
  <si>
    <t xml:space="preserve">   PHILIPPINES</t>
  </si>
  <si>
    <t xml:space="preserve">   THAILAND</t>
  </si>
  <si>
    <t xml:space="preserve">   VIET NAM</t>
  </si>
  <si>
    <t xml:space="preserve">   FAR EAST ASIA UNALLOC.</t>
  </si>
  <si>
    <t>IV.D. ASIA UNSPECIFIED</t>
  </si>
  <si>
    <t>V. OCEANIA, TOTAL</t>
  </si>
  <si>
    <t xml:space="preserve">   COOK  ISLANDS</t>
  </si>
  <si>
    <t xml:space="preserve">   FIJI</t>
  </si>
  <si>
    <t xml:space="preserve">   FRENCH POLYNESIA</t>
  </si>
  <si>
    <t xml:space="preserve">   KIRIBATI</t>
  </si>
  <si>
    <t xml:space="preserve">   MARSHALL ISLANDS</t>
  </si>
  <si>
    <t xml:space="preserve">   MICRONESIA, FED. STS.</t>
  </si>
  <si>
    <t xml:space="preserve">   NAURU</t>
  </si>
  <si>
    <t xml:space="preserve">   NEW CALEDONIA</t>
  </si>
  <si>
    <t xml:space="preserve">   NIUE</t>
  </si>
  <si>
    <t xml:space="preserve">   PALAU</t>
  </si>
  <si>
    <t xml:space="preserve">   PAPUA NEW GUINEA</t>
  </si>
  <si>
    <t xml:space="preserve">   SAMOA</t>
  </si>
  <si>
    <t xml:space="preserve">   SOLOMON ISLANDS</t>
  </si>
  <si>
    <t xml:space="preserve">   TOKELAU</t>
  </si>
  <si>
    <t xml:space="preserve">   TONGA</t>
  </si>
  <si>
    <t xml:space="preserve">   TUVALU</t>
  </si>
  <si>
    <t xml:space="preserve">   VANUATU</t>
  </si>
  <si>
    <t xml:space="preserve">   WALLIS &amp; FUTUNA</t>
  </si>
  <si>
    <t xml:space="preserve">   OCEANIA UNALLOC.</t>
  </si>
  <si>
    <t>VI. LDCs UNSPECIFIED</t>
  </si>
  <si>
    <t>VII. RECOVERIES ON GRANTS</t>
  </si>
  <si>
    <r>
      <t xml:space="preserve">      </t>
    </r>
    <r>
      <rPr>
        <sz val="14"/>
        <color indexed="12"/>
        <rFont val="Helv"/>
        <family val="0"/>
      </rPr>
      <t>(</t>
    </r>
    <r>
      <rPr>
        <b/>
        <i/>
        <sz val="14"/>
        <color indexed="12"/>
        <rFont val="Helv"/>
        <family val="0"/>
      </rPr>
      <t>negative</t>
    </r>
    <r>
      <rPr>
        <b/>
        <sz val="14"/>
        <color indexed="12"/>
        <rFont val="Helv"/>
        <family val="0"/>
      </rPr>
      <t xml:space="preserve"> </t>
    </r>
    <r>
      <rPr>
        <sz val="14"/>
        <color indexed="12"/>
        <rFont val="Helv"/>
        <family val="0"/>
      </rPr>
      <t>amounts)</t>
    </r>
  </si>
  <si>
    <t>110</t>
  </si>
  <si>
    <t>////////////////////</t>
  </si>
  <si>
    <t>VIII. BILATERAL, TOTAL</t>
  </si>
  <si>
    <t xml:space="preserve">      PART I COUNTRIES</t>
  </si>
  <si>
    <t xml:space="preserve">     of which:</t>
  </si>
  <si>
    <t xml:space="preserve">     ADMINISTRATIVE COSTS</t>
  </si>
  <si>
    <t xml:space="preserve"> A.    CORE CONTRIBUTIONS TO U.N.,</t>
  </si>
  <si>
    <t xml:space="preserve">         TOTAL (1 to 7)</t>
  </si>
  <si>
    <t xml:space="preserve">      1. U.N.D.P.</t>
  </si>
  <si>
    <t xml:space="preserve">      2. UNICEF</t>
  </si>
  <si>
    <t xml:space="preserve">      3. UNRWA</t>
  </si>
  <si>
    <t xml:space="preserve">      4. W.F.P.</t>
  </si>
  <si>
    <t xml:space="preserve">      5. UNHCR</t>
  </si>
  <si>
    <t xml:space="preserve">      6. UNFPA</t>
  </si>
  <si>
    <t xml:space="preserve">      7. OTHER UN</t>
  </si>
  <si>
    <t xml:space="preserve">            of which:</t>
  </si>
  <si>
    <t xml:space="preserve">         Contributions reportable in part as ODA:</t>
  </si>
  <si>
    <t>931</t>
  </si>
  <si>
    <t>814</t>
  </si>
  <si>
    <t>932</t>
  </si>
  <si>
    <t>933</t>
  </si>
  <si>
    <t>940</t>
  </si>
  <si>
    <t>936</t>
  </si>
  <si>
    <t>937</t>
  </si>
  <si>
    <t>942</t>
  </si>
  <si>
    <t>938</t>
  </si>
  <si>
    <t xml:space="preserve">        Other UN agencies and funds</t>
  </si>
  <si>
    <t>939</t>
  </si>
  <si>
    <t>B.    TOTAL EC</t>
  </si>
  <si>
    <t xml:space="preserve">      8. EDF</t>
  </si>
  <si>
    <t xml:space="preserve">      9. EC</t>
  </si>
  <si>
    <t xml:space="preserve">      10.EIB</t>
  </si>
  <si>
    <t xml:space="preserve">C.    TOTAL WORLD BANK GROUP </t>
  </si>
  <si>
    <t xml:space="preserve">      11.IBRD</t>
  </si>
  <si>
    <t xml:space="preserve">      12.IDA</t>
  </si>
  <si>
    <t xml:space="preserve">      13.IFC</t>
  </si>
  <si>
    <t xml:space="preserve">      14.MIGA</t>
  </si>
  <si>
    <t>902</t>
  </si>
  <si>
    <t>D.    TOTAL REGIONAL BANKS</t>
  </si>
  <si>
    <t xml:space="preserve">      15.As.D.B.</t>
  </si>
  <si>
    <t xml:space="preserve">      16.As.D.B.SPECIAL FUND</t>
  </si>
  <si>
    <t xml:space="preserve">      17.IDB</t>
  </si>
  <si>
    <t xml:space="preserve">      18.IDB SPECIAL FUND</t>
  </si>
  <si>
    <t xml:space="preserve">      19.Afr.D.B.</t>
  </si>
  <si>
    <t xml:space="preserve">      20.Afr.DEV.FUND</t>
  </si>
  <si>
    <t xml:space="preserve">      21.CARIBBEAN D.B.</t>
  </si>
  <si>
    <t xml:space="preserve">      22.CABEI</t>
  </si>
  <si>
    <t xml:space="preserve">      23.Afr.SOLIDARITY FUND</t>
  </si>
  <si>
    <t xml:space="preserve">      24.TOTAL OTHER REGIONAL</t>
  </si>
  <si>
    <t xml:space="preserve">         BANKS &amp; SPECIAL FUNDS</t>
  </si>
  <si>
    <t>816</t>
  </si>
  <si>
    <t xml:space="preserve">         (specify)</t>
  </si>
  <si>
    <t>E.    OTHER AGENCIES</t>
  </si>
  <si>
    <t xml:space="preserve">      25.IFAD</t>
  </si>
  <si>
    <t xml:space="preserve">      26.IMF,TOTAL</t>
  </si>
  <si>
    <t xml:space="preserve">         of which:</t>
  </si>
  <si>
    <t xml:space="preserve">      27.TOTAL OTHER MULTILATERAL</t>
  </si>
  <si>
    <t xml:space="preserve">           -Montreal Protocol (100%)</t>
  </si>
  <si>
    <t xml:space="preserve">           (specify other agencies)</t>
  </si>
  <si>
    <t xml:space="preserve">F.    RECOVERIES ON GRANTS </t>
  </si>
  <si>
    <r>
      <t xml:space="preserve">        </t>
    </r>
    <r>
      <rPr>
        <sz val="12"/>
        <color indexed="12"/>
        <rFont val="Helv"/>
        <family val="0"/>
      </rPr>
      <t>(</t>
    </r>
    <r>
      <rPr>
        <b/>
        <i/>
        <sz val="12"/>
        <color indexed="12"/>
        <rFont val="Helv"/>
        <family val="0"/>
      </rPr>
      <t>negative</t>
    </r>
    <r>
      <rPr>
        <sz val="12"/>
        <color indexed="12"/>
        <rFont val="Helv"/>
        <family val="0"/>
      </rPr>
      <t xml:space="preserve"> amounts)</t>
    </r>
  </si>
  <si>
    <t>111</t>
  </si>
  <si>
    <t>G.    MULTILATERAL, TOTAL</t>
  </si>
  <si>
    <t xml:space="preserve">       PART I COUNTRIES</t>
  </si>
  <si>
    <t>3000</t>
  </si>
  <si>
    <t xml:space="preserve"> TOTAL BILAT. + MULTILAT.,</t>
  </si>
  <si>
    <t xml:space="preserve"> PART I COUNTRIES</t>
  </si>
  <si>
    <t>PART II COUNTRIES</t>
  </si>
  <si>
    <t xml:space="preserve"> I. MORE ADVANCED</t>
  </si>
  <si>
    <t xml:space="preserve">    DEVELOPING COUNTRIES</t>
  </si>
  <si>
    <t xml:space="preserve">   BAHAMAS</t>
  </si>
  <si>
    <t xml:space="preserve">   BERMUDA</t>
  </si>
  <si>
    <t xml:space="preserve">   BRUNEI</t>
  </si>
  <si>
    <t xml:space="preserve">   CAYMAN ISLANDS</t>
  </si>
  <si>
    <t xml:space="preserve">   CHINESE TAIPEI (TAIWAN)</t>
  </si>
  <si>
    <t xml:space="preserve">   CYPRUS</t>
  </si>
  <si>
    <t>030</t>
  </si>
  <si>
    <t xml:space="preserve">   FALKLAND ISLANDS</t>
  </si>
  <si>
    <t xml:space="preserve">   HONG KONG, CHINA</t>
  </si>
  <si>
    <t xml:space="preserve">   ISRAEL</t>
  </si>
  <si>
    <t xml:space="preserve">   KUWAIT</t>
  </si>
  <si>
    <t xml:space="preserve">   QATAR</t>
  </si>
  <si>
    <t xml:space="preserve">   SINGAPORE</t>
  </si>
  <si>
    <t xml:space="preserve">   UNITED ARAB EMIRATES</t>
  </si>
  <si>
    <t xml:space="preserve">   MADCT UNALLOCATED</t>
  </si>
  <si>
    <t xml:space="preserve"> II. CEECs/NIS</t>
  </si>
  <si>
    <t xml:space="preserve">   BELARUS</t>
  </si>
  <si>
    <t>086</t>
  </si>
  <si>
    <t xml:space="preserve">   BULGARIA</t>
  </si>
  <si>
    <t>072</t>
  </si>
  <si>
    <t xml:space="preserve">   CZECH REPUBLIC</t>
  </si>
  <si>
    <t>068</t>
  </si>
  <si>
    <t xml:space="preserve">   ESTONIA</t>
  </si>
  <si>
    <t>082</t>
  </si>
  <si>
    <t xml:space="preserve">   HUNGARY</t>
  </si>
  <si>
    <t>075</t>
  </si>
  <si>
    <t xml:space="preserve">   LATVIA</t>
  </si>
  <si>
    <t>083</t>
  </si>
  <si>
    <t xml:space="preserve">   LITHUANIA</t>
  </si>
  <si>
    <t>084</t>
  </si>
  <si>
    <t xml:space="preserve">   POLAND</t>
  </si>
  <si>
    <t>076</t>
  </si>
  <si>
    <t xml:space="preserve">   ROMANIA</t>
  </si>
  <si>
    <t>077</t>
  </si>
  <si>
    <t xml:space="preserve">   RUSSIA</t>
  </si>
  <si>
    <t>087</t>
  </si>
  <si>
    <t xml:space="preserve">   SLOVAK REPUBLIC</t>
  </si>
  <si>
    <t>069</t>
  </si>
  <si>
    <t xml:space="preserve">   UKRAINE</t>
  </si>
  <si>
    <t>085</t>
  </si>
  <si>
    <t xml:space="preserve">   CEECs UNALLOCATED</t>
  </si>
  <si>
    <t>101</t>
  </si>
  <si>
    <t xml:space="preserve">   NIS UNALLOCATED</t>
  </si>
  <si>
    <t>102</t>
  </si>
  <si>
    <t xml:space="preserve">   CEECs/NIS UNALLOCATED</t>
  </si>
  <si>
    <t>079</t>
  </si>
  <si>
    <t xml:space="preserve"> III. PART II BILAT. UNALLOCATED</t>
  </si>
  <si>
    <t xml:space="preserve"> IV. RECOVERIES ON GRANTS</t>
  </si>
  <si>
    <t>112</t>
  </si>
  <si>
    <t xml:space="preserve"> V. BILATERAL, TOTAL</t>
  </si>
  <si>
    <t xml:space="preserve">       PART II COUNTRIES</t>
  </si>
  <si>
    <t>2000</t>
  </si>
  <si>
    <t>119</t>
  </si>
  <si>
    <t xml:space="preserve">  a) EBRD</t>
  </si>
  <si>
    <t>990</t>
  </si>
  <si>
    <t>996</t>
  </si>
  <si>
    <t>878</t>
  </si>
  <si>
    <t xml:space="preserve">  d) OTHER</t>
  </si>
  <si>
    <t>098</t>
  </si>
  <si>
    <t xml:space="preserve"> VI. RECOVERIES ON GRANTS </t>
  </si>
  <si>
    <r>
      <t xml:space="preserve">    </t>
    </r>
    <r>
      <rPr>
        <sz val="12"/>
        <color indexed="12"/>
        <rFont val="Helv"/>
        <family val="0"/>
      </rPr>
      <t>(</t>
    </r>
    <r>
      <rPr>
        <b/>
        <i/>
        <sz val="12"/>
        <color indexed="12"/>
        <rFont val="Helv"/>
        <family val="0"/>
      </rPr>
      <t>negative</t>
    </r>
    <r>
      <rPr>
        <sz val="12"/>
        <color indexed="12"/>
        <rFont val="Helv"/>
        <family val="0"/>
      </rPr>
      <t xml:space="preserve"> amounts)</t>
    </r>
  </si>
  <si>
    <t>113</t>
  </si>
  <si>
    <t xml:space="preserve"> VII. MULTILATERAL, TOTAL</t>
  </si>
  <si>
    <t xml:space="preserve">     PART II COUNTRIES</t>
  </si>
  <si>
    <t>4000</t>
  </si>
  <si>
    <t xml:space="preserve"> PART II COUNTRIES</t>
  </si>
  <si>
    <t xml:space="preserve">   KOREA</t>
  </si>
  <si>
    <t xml:space="preserve">           -PRGF</t>
  </si>
  <si>
    <t>958</t>
  </si>
  <si>
    <t xml:space="preserve">           -PRGF-HIPC</t>
  </si>
  <si>
    <t>949</t>
  </si>
  <si>
    <t xml:space="preserve">   BOSNIA-HERZEGOVINA</t>
  </si>
  <si>
    <t xml:space="preserve">   CROATIA</t>
  </si>
  <si>
    <t xml:space="preserve">   MACEDONIA (FYROM)</t>
  </si>
  <si>
    <t xml:space="preserve">   SLOVENIA</t>
  </si>
  <si>
    <t xml:space="preserve">   STATES OF EX-YUGOSLAVIA UNSPECIF.</t>
  </si>
  <si>
    <t xml:space="preserve">  b) EC FOR PART II</t>
  </si>
  <si>
    <t xml:space="preserve">   SERBIA &amp; MONTENEGRO</t>
  </si>
  <si>
    <t>LOANS</t>
  </si>
  <si>
    <t>2004 edition</t>
  </si>
  <si>
    <t>TABLE DAC N1 - Abridged version</t>
  </si>
  <si>
    <t>DISBURSEMENTS OF FLOWS TO COUNTRIES ON PARTS I AND II OF THE DAC LIST</t>
  </si>
  <si>
    <t>Disbursements</t>
  </si>
  <si>
    <t>Million US Dollars</t>
  </si>
  <si>
    <t>Gross</t>
  </si>
  <si>
    <t xml:space="preserve">Amounts Received </t>
  </si>
  <si>
    <t>Net</t>
  </si>
  <si>
    <t>(-)</t>
  </si>
  <si>
    <t>Total ODA</t>
  </si>
  <si>
    <t>010</t>
  </si>
  <si>
    <t>Bilateral ODA</t>
  </si>
  <si>
    <t>015</t>
  </si>
  <si>
    <t>Multilateral ODA</t>
  </si>
  <si>
    <t>180</t>
  </si>
  <si>
    <t>Total OA</t>
  </si>
  <si>
    <t>810</t>
  </si>
  <si>
    <t>Bilateral OA</t>
  </si>
  <si>
    <t>817</t>
  </si>
  <si>
    <t>Multilateral OA</t>
  </si>
  <si>
    <t>818</t>
  </si>
  <si>
    <t>GNI</t>
  </si>
  <si>
    <t>001</t>
  </si>
  <si>
    <t>///////////////////</t>
  </si>
  <si>
    <t>ODA/GNI</t>
  </si>
  <si>
    <t>002</t>
  </si>
  <si>
    <t xml:space="preserve">  TIMOR-LESTE</t>
  </si>
  <si>
    <t xml:space="preserve">              FAO             (51%)</t>
  </si>
  <si>
    <t xml:space="preserve">              UPU             (16%)</t>
  </si>
  <si>
    <t xml:space="preserve">              ITU               (18%)</t>
  </si>
  <si>
    <t xml:space="preserve">               ILO              (15%)</t>
  </si>
  <si>
    <t xml:space="preserve">               WMO           (4%)</t>
  </si>
  <si>
    <t xml:space="preserve">              UNESCO     (25%)</t>
  </si>
  <si>
    <t xml:space="preserve">              UNO             (12%)</t>
  </si>
  <si>
    <t xml:space="preserve">              WHO            (70%)</t>
  </si>
  <si>
    <t xml:space="preserve">              WIPO           (3%)</t>
  </si>
  <si>
    <t xml:space="preserve">  c) GEF FOR PART II (23%)</t>
  </si>
  <si>
    <t xml:space="preserve">           -GEF (77%)</t>
  </si>
  <si>
    <t>Slovakia</t>
  </si>
  <si>
    <t>March 2004</t>
  </si>
  <si>
    <t>SKK</t>
  </si>
</sst>
</file>

<file path=xl/styles.xml><?xml version="1.0" encoding="utf-8"?>
<styleSheet xmlns="http://schemas.openxmlformats.org/spreadsheetml/2006/main">
  <numFmts count="4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0.00_)"/>
    <numFmt numFmtId="195" formatCode="0_)"/>
  </numFmts>
  <fonts count="27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color indexed="12"/>
      <name val="Helv"/>
      <family val="0"/>
    </font>
    <font>
      <sz val="12"/>
      <color indexed="39"/>
      <name val="Helv"/>
      <family val="0"/>
    </font>
    <font>
      <i/>
      <sz val="12"/>
      <color indexed="12"/>
      <name val="Helv"/>
      <family val="0"/>
    </font>
    <font>
      <b/>
      <sz val="12"/>
      <color indexed="39"/>
      <name val="Helv"/>
      <family val="2"/>
    </font>
    <font>
      <b/>
      <sz val="14"/>
      <color indexed="39"/>
      <name val="Helv"/>
      <family val="2"/>
    </font>
    <font>
      <b/>
      <sz val="14"/>
      <color indexed="12"/>
      <name val="Helv"/>
      <family val="2"/>
    </font>
    <font>
      <sz val="14"/>
      <color indexed="12"/>
      <name val="Helv"/>
      <family val="0"/>
    </font>
    <font>
      <b/>
      <u val="single"/>
      <sz val="16"/>
      <color indexed="12"/>
      <name val="Helv"/>
      <family val="0"/>
    </font>
    <font>
      <sz val="14"/>
      <name val="Helv"/>
      <family val="0"/>
    </font>
    <font>
      <b/>
      <sz val="14"/>
      <name val="Helv"/>
      <family val="0"/>
    </font>
    <font>
      <b/>
      <i/>
      <sz val="14"/>
      <color indexed="12"/>
      <name val="Helv"/>
      <family val="0"/>
    </font>
    <font>
      <b/>
      <i/>
      <sz val="12"/>
      <color indexed="12"/>
      <name val="Helv"/>
      <family val="0"/>
    </font>
    <font>
      <u val="single"/>
      <sz val="7.2"/>
      <color indexed="36"/>
      <name val="Helv"/>
      <family val="0"/>
    </font>
    <font>
      <u val="single"/>
      <sz val="7.2"/>
      <color indexed="12"/>
      <name val="Helv"/>
      <family val="0"/>
    </font>
    <font>
      <b/>
      <sz val="10"/>
      <color indexed="39"/>
      <name val="Helv"/>
      <family val="0"/>
    </font>
    <font>
      <sz val="10"/>
      <color indexed="39"/>
      <name val="Helv"/>
      <family val="0"/>
    </font>
    <font>
      <sz val="10"/>
      <color indexed="12"/>
      <name val="Helv"/>
      <family val="0"/>
    </font>
    <font>
      <b/>
      <sz val="10"/>
      <color indexed="12"/>
      <name val="Helv"/>
      <family val="0"/>
    </font>
    <font>
      <sz val="10"/>
      <name val="Helv"/>
      <family val="0"/>
    </font>
    <font>
      <b/>
      <u val="single"/>
      <sz val="10"/>
      <color indexed="39"/>
      <name val="Helv"/>
      <family val="0"/>
    </font>
    <font>
      <u val="single"/>
      <sz val="10"/>
      <name val="Helv"/>
      <family val="0"/>
    </font>
  </fonts>
  <fills count="2">
    <fill>
      <patternFill/>
    </fill>
    <fill>
      <patternFill patternType="gray125"/>
    </fill>
  </fills>
  <borders count="79">
    <border>
      <left/>
      <right/>
      <top/>
      <bottom/>
      <diagonal/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12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12"/>
      </right>
      <top style="thin"/>
      <bottom>
        <color indexed="63"/>
      </bottom>
    </border>
    <border>
      <left style="double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12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12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12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/>
    </border>
    <border>
      <left style="thin">
        <color indexed="12"/>
      </left>
      <right style="thin">
        <color indexed="12"/>
      </right>
      <top style="thin"/>
      <bottom style="thin"/>
    </border>
    <border>
      <left style="thin">
        <color indexed="12"/>
      </left>
      <right style="thin">
        <color indexed="12"/>
      </right>
      <top style="thin"/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12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12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12"/>
      </right>
      <top style="thin"/>
      <bottom style="thin">
        <color indexed="8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>
        <color indexed="63"/>
      </left>
      <right style="thin">
        <color indexed="12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 style="thin"/>
      <bottom style="thin"/>
    </border>
    <border>
      <left>
        <color indexed="63"/>
      </left>
      <right style="thin">
        <color indexed="12"/>
      </right>
      <top style="thin"/>
      <bottom style="thin"/>
    </border>
    <border>
      <left>
        <color indexed="63"/>
      </left>
      <right style="double">
        <color indexed="12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double">
        <color indexed="12"/>
      </left>
      <right style="thin">
        <color indexed="12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>
        <color indexed="63"/>
      </left>
      <right style="double">
        <color indexed="12"/>
      </right>
      <top>
        <color indexed="63"/>
      </top>
      <bottom style="double"/>
    </border>
    <border>
      <left>
        <color indexed="63"/>
      </left>
      <right style="thin">
        <color indexed="12"/>
      </right>
      <top>
        <color indexed="63"/>
      </top>
      <bottom style="double"/>
    </border>
    <border>
      <left style="thin">
        <color indexed="39"/>
      </left>
      <right style="thin">
        <color indexed="12"/>
      </right>
      <top style="thin">
        <color indexed="8"/>
      </top>
      <bottom>
        <color indexed="63"/>
      </bottom>
    </border>
    <border>
      <left style="thin">
        <color indexed="39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12"/>
      </right>
      <top>
        <color indexed="63"/>
      </top>
      <bottom style="thin">
        <color indexed="8"/>
      </bottom>
    </border>
    <border>
      <left style="double">
        <color indexed="39"/>
      </left>
      <right style="thin">
        <color indexed="12"/>
      </right>
      <top style="thin"/>
      <bottom style="thin"/>
    </border>
    <border>
      <left style="double">
        <color indexed="39"/>
      </left>
      <right style="thin">
        <color indexed="12"/>
      </right>
      <top style="thin"/>
      <bottom style="thin">
        <color indexed="8"/>
      </bottom>
    </border>
    <border>
      <left style="double">
        <color indexed="39"/>
      </left>
      <right style="thin">
        <color indexed="12"/>
      </right>
      <top>
        <color indexed="63"/>
      </top>
      <bottom>
        <color indexed="63"/>
      </bottom>
    </border>
    <border>
      <left style="double">
        <color indexed="39"/>
      </left>
      <right style="thin">
        <color indexed="12"/>
      </right>
      <top>
        <color indexed="63"/>
      </top>
      <bottom style="thin">
        <color indexed="8"/>
      </bottom>
    </border>
    <border>
      <left style="double">
        <color indexed="39"/>
      </left>
      <right style="thin">
        <color indexed="12"/>
      </right>
      <top>
        <color indexed="63"/>
      </top>
      <bottom style="thin"/>
    </border>
    <border>
      <left style="double">
        <color indexed="39"/>
      </left>
      <right style="thin">
        <color indexed="12"/>
      </right>
      <top style="thin">
        <color indexed="8"/>
      </top>
      <bottom>
        <color indexed="63"/>
      </bottom>
    </border>
    <border>
      <left style="thin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39"/>
      </left>
      <right style="thin">
        <color indexed="12"/>
      </right>
      <top style="thin"/>
      <bottom>
        <color indexed="63"/>
      </bottom>
    </border>
    <border>
      <left style="thin">
        <color indexed="12"/>
      </left>
      <right style="double">
        <color indexed="12"/>
      </right>
      <top style="thin">
        <color indexed="8"/>
      </top>
      <bottom>
        <color indexed="63"/>
      </bottom>
    </border>
    <border>
      <left style="thin">
        <color indexed="12"/>
      </left>
      <right style="double">
        <color indexed="12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2">
    <xf numFmtId="19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93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289">
    <xf numFmtId="194" fontId="0" fillId="0" borderId="0" xfId="0" applyAlignment="1">
      <alignment/>
    </xf>
    <xf numFmtId="194" fontId="5" fillId="0" borderId="0" xfId="0" applyNumberFormat="1" applyFont="1" applyAlignment="1" applyProtection="1">
      <alignment horizontal="left"/>
      <protection locked="0"/>
    </xf>
    <xf numFmtId="194" fontId="5" fillId="0" borderId="0" xfId="0" applyFont="1" applyAlignment="1">
      <alignment/>
    </xf>
    <xf numFmtId="194" fontId="6" fillId="0" borderId="0" xfId="0" applyNumberFormat="1" applyFont="1" applyAlignment="1" applyProtection="1">
      <alignment horizontal="left"/>
      <protection/>
    </xf>
    <xf numFmtId="194" fontId="5" fillId="0" borderId="0" xfId="0" applyNumberFormat="1" applyFont="1" applyAlignment="1" applyProtection="1">
      <alignment horizontal="fill"/>
      <protection/>
    </xf>
    <xf numFmtId="1" fontId="5" fillId="0" borderId="0" xfId="0" applyNumberFormat="1" applyFont="1" applyAlignment="1">
      <alignment horizontal="center"/>
    </xf>
    <xf numFmtId="194" fontId="5" fillId="0" borderId="0" xfId="0" applyFont="1" applyAlignment="1">
      <alignment horizontal="centerContinuous"/>
    </xf>
    <xf numFmtId="194" fontId="6" fillId="0" borderId="0" xfId="0" applyFont="1" applyAlignment="1">
      <alignment horizontal="centerContinuous"/>
    </xf>
    <xf numFmtId="194" fontId="0" fillId="0" borderId="0" xfId="0" applyAlignment="1">
      <alignment horizontal="centerContinuous"/>
    </xf>
    <xf numFmtId="194" fontId="0" fillId="0" borderId="0" xfId="0" applyBorder="1" applyAlignment="1">
      <alignment/>
    </xf>
    <xf numFmtId="194" fontId="5" fillId="0" borderId="1" xfId="0" applyFont="1" applyBorder="1" applyAlignment="1">
      <alignment/>
    </xf>
    <xf numFmtId="194" fontId="5" fillId="0" borderId="1" xfId="0" applyNumberFormat="1" applyFont="1" applyBorder="1" applyAlignment="1" applyProtection="1">
      <alignment horizontal="center"/>
      <protection/>
    </xf>
    <xf numFmtId="194" fontId="5" fillId="0" borderId="1" xfId="0" applyNumberFormat="1" applyFont="1" applyBorder="1" applyAlignment="1" applyProtection="1">
      <alignment/>
      <protection locked="0"/>
    </xf>
    <xf numFmtId="194" fontId="5" fillId="0" borderId="1" xfId="0" applyNumberFormat="1" applyFont="1" applyBorder="1" applyAlignment="1" applyProtection="1">
      <alignment horizontal="left"/>
      <protection/>
    </xf>
    <xf numFmtId="194" fontId="0" fillId="0" borderId="1" xfId="0" applyBorder="1" applyAlignment="1">
      <alignment/>
    </xf>
    <xf numFmtId="194" fontId="11" fillId="0" borderId="1" xfId="0" applyNumberFormat="1" applyFont="1" applyBorder="1" applyAlignment="1" applyProtection="1">
      <alignment horizontal="centerContinuous"/>
      <protection/>
    </xf>
    <xf numFmtId="194" fontId="6" fillId="0" borderId="1" xfId="0" applyNumberFormat="1" applyFont="1" applyBorder="1" applyAlignment="1" applyProtection="1">
      <alignment horizontal="center"/>
      <protection/>
    </xf>
    <xf numFmtId="194" fontId="5" fillId="0" borderId="1" xfId="0" applyNumberFormat="1" applyFont="1" applyBorder="1" applyAlignment="1" applyProtection="1">
      <alignment horizontal="centerContinuous"/>
      <protection/>
    </xf>
    <xf numFmtId="194" fontId="6" fillId="0" borderId="0" xfId="0" applyFont="1" applyBorder="1" applyAlignment="1" quotePrefix="1">
      <alignment horizontal="left"/>
    </xf>
    <xf numFmtId="194" fontId="6" fillId="0" borderId="0" xfId="0" applyNumberFormat="1" applyFont="1" applyBorder="1" applyAlignment="1" applyProtection="1" quotePrefix="1">
      <alignment horizontal="left"/>
      <protection/>
    </xf>
    <xf numFmtId="194" fontId="5" fillId="0" borderId="0" xfId="0" applyNumberFormat="1" applyFont="1" applyFill="1" applyBorder="1" applyAlignment="1" applyProtection="1" quotePrefix="1">
      <alignment horizontal="left"/>
      <protection/>
    </xf>
    <xf numFmtId="194" fontId="5" fillId="0" borderId="0" xfId="0" applyNumberFormat="1" applyFont="1" applyBorder="1" applyAlignment="1" applyProtection="1" quotePrefix="1">
      <alignment horizontal="right"/>
      <protection/>
    </xf>
    <xf numFmtId="194" fontId="5" fillId="0" borderId="0" xfId="0" applyFont="1" applyAlignment="1">
      <alignment horizontal="right"/>
    </xf>
    <xf numFmtId="194" fontId="5" fillId="0" borderId="2" xfId="0" applyNumberFormat="1" applyFont="1" applyBorder="1" applyAlignment="1" applyProtection="1">
      <alignment horizontal="fill"/>
      <protection/>
    </xf>
    <xf numFmtId="194" fontId="5" fillId="0" borderId="3" xfId="0" applyFont="1" applyBorder="1" applyAlignment="1">
      <alignment horizontal="centerContinuous"/>
    </xf>
    <xf numFmtId="194" fontId="0" fillId="0" borderId="3" xfId="0" applyBorder="1" applyAlignment="1">
      <alignment/>
    </xf>
    <xf numFmtId="194" fontId="6" fillId="0" borderId="3" xfId="0" applyNumberFormat="1" applyFont="1" applyBorder="1" applyAlignment="1" applyProtection="1">
      <alignment horizontal="center"/>
      <protection/>
    </xf>
    <xf numFmtId="194" fontId="5" fillId="0" borderId="3" xfId="0" applyFont="1" applyBorder="1" applyAlignment="1">
      <alignment/>
    </xf>
    <xf numFmtId="194" fontId="5" fillId="0" borderId="3" xfId="0" applyNumberFormat="1" applyFont="1" applyBorder="1" applyAlignment="1" applyProtection="1">
      <alignment/>
      <protection locked="0"/>
    </xf>
    <xf numFmtId="1" fontId="5" fillId="0" borderId="4" xfId="0" applyNumberFormat="1" applyFont="1" applyBorder="1" applyAlignment="1" applyProtection="1">
      <alignment horizontal="center"/>
      <protection/>
    </xf>
    <xf numFmtId="194" fontId="10" fillId="0" borderId="3" xfId="0" applyFont="1" applyBorder="1" applyAlignment="1">
      <alignment horizontal="center"/>
    </xf>
    <xf numFmtId="194" fontId="10" fillId="0" borderId="3" xfId="0" applyNumberFormat="1" applyFont="1" applyBorder="1" applyAlignment="1" applyProtection="1">
      <alignment horizontal="center"/>
      <protection/>
    </xf>
    <xf numFmtId="194" fontId="9" fillId="0" borderId="3" xfId="0" applyNumberFormat="1" applyFont="1" applyBorder="1" applyAlignment="1" applyProtection="1">
      <alignment horizontal="center"/>
      <protection/>
    </xf>
    <xf numFmtId="194" fontId="7" fillId="0" borderId="3" xfId="0" applyNumberFormat="1" applyFont="1" applyBorder="1" applyAlignment="1" applyProtection="1">
      <alignment horizontal="center"/>
      <protection/>
    </xf>
    <xf numFmtId="194" fontId="6" fillId="0" borderId="0" xfId="0" applyFont="1" applyFill="1" applyBorder="1" applyAlignment="1" quotePrefix="1">
      <alignment horizontal="left"/>
    </xf>
    <xf numFmtId="194" fontId="6" fillId="0" borderId="5" xfId="0" applyNumberFormat="1" applyFont="1" applyFill="1" applyBorder="1" applyAlignment="1" applyProtection="1">
      <alignment/>
      <protection locked="0"/>
    </xf>
    <xf numFmtId="194" fontId="0" fillId="0" borderId="0" xfId="0" applyFill="1" applyBorder="1" applyAlignment="1">
      <alignment/>
    </xf>
    <xf numFmtId="195" fontId="6" fillId="0" borderId="5" xfId="0" applyNumberFormat="1" applyFont="1" applyFill="1" applyBorder="1" applyAlignment="1">
      <alignment horizontal="left"/>
    </xf>
    <xf numFmtId="194" fontId="0" fillId="0" borderId="0" xfId="0" applyFill="1" applyAlignment="1">
      <alignment/>
    </xf>
    <xf numFmtId="0" fontId="6" fillId="0" borderId="5" xfId="0" applyNumberFormat="1" applyFont="1" applyFill="1" applyBorder="1" applyAlignment="1">
      <alignment/>
    </xf>
    <xf numFmtId="0" fontId="5" fillId="0" borderId="5" xfId="0" applyNumberFormat="1" applyFont="1" applyFill="1" applyBorder="1" applyAlignment="1">
      <alignment/>
    </xf>
    <xf numFmtId="194" fontId="5" fillId="0" borderId="6" xfId="0" applyFont="1" applyBorder="1" applyAlignment="1">
      <alignment horizontal="centerContinuous"/>
    </xf>
    <xf numFmtId="194" fontId="5" fillId="0" borderId="2" xfId="0" applyNumberFormat="1" applyFont="1" applyBorder="1" applyAlignment="1" applyProtection="1">
      <alignment/>
      <protection/>
    </xf>
    <xf numFmtId="194" fontId="6" fillId="0" borderId="7" xfId="0" applyNumberFormat="1" applyFont="1" applyBorder="1" applyAlignment="1" applyProtection="1">
      <alignment/>
      <protection/>
    </xf>
    <xf numFmtId="194" fontId="6" fillId="0" borderId="8" xfId="0" applyNumberFormat="1" applyFont="1" applyBorder="1" applyAlignment="1" applyProtection="1">
      <alignment/>
      <protection/>
    </xf>
    <xf numFmtId="194" fontId="6" fillId="0" borderId="0" xfId="0" applyNumberFormat="1" applyFont="1" applyBorder="1" applyAlignment="1" applyProtection="1">
      <alignment horizontal="centerContinuous"/>
      <protection/>
    </xf>
    <xf numFmtId="194" fontId="6" fillId="0" borderId="1" xfId="0" applyNumberFormat="1" applyFont="1" applyBorder="1" applyAlignment="1" applyProtection="1">
      <alignment horizontal="centerContinuous"/>
      <protection/>
    </xf>
    <xf numFmtId="194" fontId="5" fillId="0" borderId="9" xfId="0" applyNumberFormat="1" applyFont="1" applyFill="1" applyBorder="1" applyAlignment="1" applyProtection="1">
      <alignment/>
      <protection/>
    </xf>
    <xf numFmtId="194" fontId="5" fillId="0" borderId="0" xfId="0" applyNumberFormat="1" applyFont="1" applyFill="1" applyAlignment="1" applyProtection="1">
      <alignment/>
      <protection locked="0"/>
    </xf>
    <xf numFmtId="194" fontId="5" fillId="0" borderId="10" xfId="0" applyNumberFormat="1" applyFont="1" applyFill="1" applyBorder="1" applyAlignment="1" applyProtection="1">
      <alignment/>
      <protection/>
    </xf>
    <xf numFmtId="194" fontId="5" fillId="0" borderId="1" xfId="0" applyNumberFormat="1" applyFont="1" applyFill="1" applyBorder="1" applyAlignment="1" applyProtection="1">
      <alignment/>
      <protection/>
    </xf>
    <xf numFmtId="194" fontId="5" fillId="0" borderId="11" xfId="0" applyNumberFormat="1" applyFont="1" applyFill="1" applyBorder="1" applyAlignment="1" applyProtection="1">
      <alignment/>
      <protection/>
    </xf>
    <xf numFmtId="194" fontId="5" fillId="0" borderId="12" xfId="0" applyNumberFormat="1" applyFont="1" applyFill="1" applyBorder="1" applyAlignment="1" applyProtection="1">
      <alignment/>
      <protection/>
    </xf>
    <xf numFmtId="194" fontId="0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5" fillId="0" borderId="3" xfId="0" applyNumberFormat="1" applyFont="1" applyBorder="1" applyAlignment="1" applyProtection="1">
      <alignment horizontal="center"/>
      <protection/>
    </xf>
    <xf numFmtId="1" fontId="7" fillId="0" borderId="4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94" fontId="7" fillId="0" borderId="6" xfId="0" applyFont="1" applyBorder="1" applyAlignment="1">
      <alignment horizontal="center"/>
    </xf>
    <xf numFmtId="194" fontId="0" fillId="0" borderId="14" xfId="0" applyBorder="1" applyAlignment="1">
      <alignment/>
    </xf>
    <xf numFmtId="194" fontId="7" fillId="0" borderId="14" xfId="0" applyFont="1" applyBorder="1" applyAlignment="1">
      <alignment horizontal="center"/>
    </xf>
    <xf numFmtId="194" fontId="7" fillId="0" borderId="14" xfId="0" applyFont="1" applyBorder="1" applyAlignment="1" quotePrefix="1">
      <alignment horizontal="center"/>
    </xf>
    <xf numFmtId="194" fontId="6" fillId="0" borderId="6" xfId="0" applyNumberFormat="1" applyFont="1" applyBorder="1" applyAlignment="1" applyProtection="1">
      <alignment horizontal="center"/>
      <protection/>
    </xf>
    <xf numFmtId="49" fontId="5" fillId="0" borderId="15" xfId="0" applyNumberFormat="1" applyFont="1" applyFill="1" applyBorder="1" applyAlignment="1" applyProtection="1">
      <alignment horizontal="center"/>
      <protection/>
    </xf>
    <xf numFmtId="194" fontId="12" fillId="0" borderId="0" xfId="0" applyNumberFormat="1" applyFont="1" applyFill="1" applyBorder="1" applyAlignment="1" applyProtection="1">
      <alignment/>
      <protection/>
    </xf>
    <xf numFmtId="194" fontId="12" fillId="0" borderId="1" xfId="0" applyNumberFormat="1" applyFont="1" applyFill="1" applyBorder="1" applyAlignment="1" applyProtection="1">
      <alignment/>
      <protection locked="0"/>
    </xf>
    <xf numFmtId="194" fontId="5" fillId="0" borderId="1" xfId="0" applyNumberFormat="1" applyFont="1" applyFill="1" applyBorder="1" applyAlignment="1" applyProtection="1">
      <alignment horizontal="fill"/>
      <protection/>
    </xf>
    <xf numFmtId="194" fontId="12" fillId="0" borderId="0" xfId="0" applyNumberFormat="1" applyFont="1" applyFill="1" applyBorder="1" applyAlignment="1" applyProtection="1">
      <alignment/>
      <protection locked="0"/>
    </xf>
    <xf numFmtId="194" fontId="14" fillId="0" borderId="0" xfId="0" applyFont="1" applyFill="1" applyBorder="1" applyAlignment="1">
      <alignment/>
    </xf>
    <xf numFmtId="49" fontId="5" fillId="0" borderId="16" xfId="0" applyNumberFormat="1" applyFont="1" applyFill="1" applyBorder="1" applyAlignment="1" applyProtection="1">
      <alignment horizontal="center"/>
      <protection/>
    </xf>
    <xf numFmtId="194" fontId="12" fillId="0" borderId="9" xfId="0" applyNumberFormat="1" applyFont="1" applyFill="1" applyBorder="1" applyAlignment="1" applyProtection="1">
      <alignment horizontal="fill"/>
      <protection/>
    </xf>
    <xf numFmtId="194" fontId="12" fillId="0" borderId="0" xfId="0" applyNumberFormat="1" applyFont="1" applyFill="1" applyBorder="1" applyAlignment="1" applyProtection="1">
      <alignment horizontal="fill"/>
      <protection/>
    </xf>
    <xf numFmtId="194" fontId="12" fillId="0" borderId="17" xfId="0" applyNumberFormat="1" applyFont="1" applyFill="1" applyBorder="1" applyAlignment="1" applyProtection="1">
      <alignment/>
      <protection locked="0"/>
    </xf>
    <xf numFmtId="194" fontId="12" fillId="0" borderId="3" xfId="0" applyNumberFormat="1" applyFont="1" applyFill="1" applyBorder="1" applyAlignment="1" applyProtection="1">
      <alignment/>
      <protection locked="0"/>
    </xf>
    <xf numFmtId="194" fontId="12" fillId="0" borderId="1" xfId="0" applyNumberFormat="1" applyFont="1" applyFill="1" applyBorder="1" applyAlignment="1" applyProtection="1">
      <alignment horizontal="fill"/>
      <protection/>
    </xf>
    <xf numFmtId="194" fontId="12" fillId="0" borderId="3" xfId="0" applyNumberFormat="1" applyFont="1" applyFill="1" applyBorder="1" applyAlignment="1" applyProtection="1">
      <alignment horizontal="fill"/>
      <protection/>
    </xf>
    <xf numFmtId="194" fontId="5" fillId="0" borderId="18" xfId="0" applyNumberFormat="1" applyFont="1" applyBorder="1" applyAlignment="1" applyProtection="1">
      <alignment horizontal="center"/>
      <protection/>
    </xf>
    <xf numFmtId="194" fontId="5" fillId="0" borderId="19" xfId="0" applyFont="1" applyBorder="1" applyAlignment="1">
      <alignment/>
    </xf>
    <xf numFmtId="194" fontId="5" fillId="0" borderId="19" xfId="0" applyNumberFormat="1" applyFont="1" applyBorder="1" applyAlignment="1" applyProtection="1">
      <alignment horizontal="center"/>
      <protection/>
    </xf>
    <xf numFmtId="194" fontId="5" fillId="0" borderId="19" xfId="0" applyNumberFormat="1" applyFont="1" applyBorder="1" applyAlignment="1" applyProtection="1">
      <alignment/>
      <protection locked="0"/>
    </xf>
    <xf numFmtId="194" fontId="5" fillId="0" borderId="20" xfId="0" applyNumberFormat="1" applyFont="1" applyBorder="1" applyAlignment="1" applyProtection="1">
      <alignment horizontal="center"/>
      <protection/>
    </xf>
    <xf numFmtId="194" fontId="5" fillId="0" borderId="19" xfId="0" applyNumberFormat="1" applyFont="1" applyBorder="1" applyAlignment="1" applyProtection="1">
      <alignment horizontal="left"/>
      <protection locked="0"/>
    </xf>
    <xf numFmtId="194" fontId="13" fillId="0" borderId="19" xfId="0" applyFont="1" applyBorder="1" applyAlignment="1" quotePrefix="1">
      <alignment horizontal="left"/>
    </xf>
    <xf numFmtId="194" fontId="5" fillId="0" borderId="21" xfId="0" applyNumberFormat="1" applyFont="1" applyFill="1" applyBorder="1" applyAlignment="1" applyProtection="1">
      <alignment horizontal="left"/>
      <protection/>
    </xf>
    <xf numFmtId="194" fontId="5" fillId="0" borderId="22" xfId="0" applyNumberFormat="1" applyFont="1" applyFill="1" applyBorder="1" applyAlignment="1" applyProtection="1">
      <alignment horizontal="left"/>
      <protection/>
    </xf>
    <xf numFmtId="194" fontId="5" fillId="0" borderId="23" xfId="0" applyNumberFormat="1" applyFont="1" applyFill="1" applyBorder="1" applyAlignment="1" applyProtection="1">
      <alignment/>
      <protection locked="0"/>
    </xf>
    <xf numFmtId="194" fontId="5" fillId="0" borderId="19" xfId="0" applyNumberFormat="1" applyFont="1" applyFill="1" applyBorder="1" applyAlignment="1" applyProtection="1">
      <alignment/>
      <protection locked="0"/>
    </xf>
    <xf numFmtId="194" fontId="6" fillId="0" borderId="24" xfId="0" applyNumberFormat="1" applyFont="1" applyFill="1" applyBorder="1" applyAlignment="1" applyProtection="1" quotePrefix="1">
      <alignment horizontal="left"/>
      <protection/>
    </xf>
    <xf numFmtId="194" fontId="5" fillId="0" borderId="25" xfId="0" applyNumberFormat="1" applyFont="1" applyFill="1" applyBorder="1" applyAlignment="1" applyProtection="1">
      <alignment horizontal="left"/>
      <protection/>
    </xf>
    <xf numFmtId="194" fontId="5" fillId="0" borderId="26" xfId="0" applyNumberFormat="1" applyFont="1" applyFill="1" applyBorder="1" applyAlignment="1" applyProtection="1">
      <alignment horizontal="left"/>
      <protection/>
    </xf>
    <xf numFmtId="194" fontId="5" fillId="0" borderId="24" xfId="0" applyNumberFormat="1" applyFont="1" applyFill="1" applyBorder="1" applyAlignment="1" applyProtection="1" quotePrefix="1">
      <alignment horizontal="left"/>
      <protection/>
    </xf>
    <xf numFmtId="194" fontId="5" fillId="0" borderId="23" xfId="0" applyFont="1" applyFill="1" applyBorder="1" applyAlignment="1">
      <alignment/>
    </xf>
    <xf numFmtId="194" fontId="5" fillId="0" borderId="19" xfId="0" applyFont="1" applyFill="1" applyBorder="1" applyAlignment="1">
      <alignment/>
    </xf>
    <xf numFmtId="194" fontId="8" fillId="0" borderId="19" xfId="0" applyNumberFormat="1" applyFont="1" applyFill="1" applyBorder="1" applyAlignment="1" applyProtection="1">
      <alignment horizontal="left"/>
      <protection/>
    </xf>
    <xf numFmtId="194" fontId="5" fillId="0" borderId="24" xfId="0" applyNumberFormat="1" applyFont="1" applyFill="1" applyBorder="1" applyAlignment="1" applyProtection="1">
      <alignment horizontal="left"/>
      <protection/>
    </xf>
    <xf numFmtId="194" fontId="5" fillId="0" borderId="25" xfId="0" applyNumberFormat="1" applyFont="1" applyFill="1" applyBorder="1" applyAlignment="1" applyProtection="1">
      <alignment horizontal="left"/>
      <protection locked="0"/>
    </xf>
    <xf numFmtId="194" fontId="8" fillId="0" borderId="26" xfId="0" applyNumberFormat="1" applyFont="1" applyFill="1" applyBorder="1" applyAlignment="1" applyProtection="1">
      <alignment horizontal="left"/>
      <protection/>
    </xf>
    <xf numFmtId="194" fontId="5" fillId="0" borderId="23" xfId="0" applyNumberFormat="1" applyFont="1" applyFill="1" applyBorder="1" applyAlignment="1" applyProtection="1" quotePrefix="1">
      <alignment horizontal="left"/>
      <protection/>
    </xf>
    <xf numFmtId="194" fontId="5" fillId="0" borderId="27" xfId="0" applyNumberFormat="1" applyFont="1" applyFill="1" applyBorder="1" applyAlignment="1" applyProtection="1" quotePrefix="1">
      <alignment horizontal="left"/>
      <protection/>
    </xf>
    <xf numFmtId="194" fontId="5" fillId="0" borderId="23" xfId="0" applyNumberFormat="1" applyFont="1" applyFill="1" applyBorder="1" applyAlignment="1" applyProtection="1">
      <alignment horizontal="left"/>
      <protection/>
    </xf>
    <xf numFmtId="1" fontId="5" fillId="0" borderId="28" xfId="0" applyNumberFormat="1" applyFont="1" applyBorder="1" applyAlignment="1" applyProtection="1">
      <alignment horizontal="center"/>
      <protection locked="0"/>
    </xf>
    <xf numFmtId="1" fontId="5" fillId="0" borderId="15" xfId="0" applyNumberFormat="1" applyFont="1" applyBorder="1" applyAlignment="1" applyProtection="1">
      <alignment horizontal="center"/>
      <protection locked="0"/>
    </xf>
    <xf numFmtId="1" fontId="5" fillId="0" borderId="29" xfId="0" applyNumberFormat="1" applyFont="1" applyBorder="1" applyAlignment="1" applyProtection="1">
      <alignment horizontal="center"/>
      <protection locked="0"/>
    </xf>
    <xf numFmtId="1" fontId="5" fillId="0" borderId="15" xfId="0" applyNumberFormat="1" applyFont="1" applyBorder="1" applyAlignment="1">
      <alignment horizontal="center"/>
    </xf>
    <xf numFmtId="49" fontId="5" fillId="0" borderId="30" xfId="0" applyNumberFormat="1" applyFont="1" applyFill="1" applyBorder="1" applyAlignment="1" applyProtection="1">
      <alignment horizontal="center"/>
      <protection/>
    </xf>
    <xf numFmtId="49" fontId="5" fillId="0" borderId="31" xfId="0" applyNumberFormat="1" applyFont="1" applyFill="1" applyBorder="1" applyAlignment="1" applyProtection="1">
      <alignment horizontal="center"/>
      <protection/>
    </xf>
    <xf numFmtId="49" fontId="5" fillId="0" borderId="32" xfId="0" applyNumberFormat="1" applyFont="1" applyFill="1" applyBorder="1" applyAlignment="1" applyProtection="1">
      <alignment horizontal="center"/>
      <protection/>
    </xf>
    <xf numFmtId="49" fontId="5" fillId="0" borderId="15" xfId="0" applyNumberFormat="1" applyFont="1" applyFill="1" applyBorder="1" applyAlignment="1" applyProtection="1" quotePrefix="1">
      <alignment horizontal="center"/>
      <protection/>
    </xf>
    <xf numFmtId="49" fontId="5" fillId="0" borderId="33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9" fontId="5" fillId="0" borderId="32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1" fontId="5" fillId="0" borderId="33" xfId="0" applyNumberFormat="1" applyFont="1" applyFill="1" applyBorder="1" applyAlignment="1">
      <alignment horizontal="center"/>
    </xf>
    <xf numFmtId="194" fontId="12" fillId="0" borderId="34" xfId="0" applyNumberFormat="1" applyFont="1" applyFill="1" applyBorder="1" applyAlignment="1" applyProtection="1">
      <alignment/>
      <protection/>
    </xf>
    <xf numFmtId="194" fontId="5" fillId="0" borderId="35" xfId="0" applyNumberFormat="1" applyFont="1" applyFill="1" applyBorder="1" applyAlignment="1" applyProtection="1">
      <alignment/>
      <protection/>
    </xf>
    <xf numFmtId="194" fontId="5" fillId="0" borderId="9" xfId="0" applyNumberFormat="1" applyFont="1" applyFill="1" applyBorder="1" applyAlignment="1" applyProtection="1">
      <alignment horizontal="fill"/>
      <protection/>
    </xf>
    <xf numFmtId="194" fontId="5" fillId="0" borderId="9" xfId="0" applyNumberFormat="1" applyFont="1" applyFill="1" applyBorder="1" applyAlignment="1" applyProtection="1">
      <alignment/>
      <protection locked="0"/>
    </xf>
    <xf numFmtId="194" fontId="5" fillId="0" borderId="0" xfId="0" applyNumberFormat="1" applyFont="1" applyFill="1" applyBorder="1" applyAlignment="1" applyProtection="1">
      <alignment/>
      <protection/>
    </xf>
    <xf numFmtId="194" fontId="5" fillId="0" borderId="1" xfId="0" applyNumberFormat="1" applyFont="1" applyFill="1" applyBorder="1" applyAlignment="1" applyProtection="1">
      <alignment/>
      <protection locked="0"/>
    </xf>
    <xf numFmtId="194" fontId="5" fillId="0" borderId="0" xfId="0" applyNumberFormat="1" applyFont="1" applyFill="1" applyBorder="1" applyAlignment="1" applyProtection="1">
      <alignment/>
      <protection locked="0"/>
    </xf>
    <xf numFmtId="194" fontId="5" fillId="0" borderId="35" xfId="0" applyNumberFormat="1" applyFont="1" applyFill="1" applyBorder="1" applyAlignment="1" applyProtection="1">
      <alignment/>
      <protection locked="0"/>
    </xf>
    <xf numFmtId="194" fontId="5" fillId="0" borderId="0" xfId="0" applyNumberFormat="1" applyFont="1" applyFill="1" applyBorder="1" applyAlignment="1" applyProtection="1">
      <alignment horizontal="fill"/>
      <protection/>
    </xf>
    <xf numFmtId="194" fontId="5" fillId="0" borderId="36" xfId="0" applyNumberFormat="1" applyFont="1" applyFill="1" applyBorder="1" applyAlignment="1" applyProtection="1">
      <alignment/>
      <protection/>
    </xf>
    <xf numFmtId="194" fontId="5" fillId="0" borderId="3" xfId="0" applyNumberFormat="1" applyFont="1" applyFill="1" applyBorder="1" applyAlignment="1" applyProtection="1">
      <alignment/>
      <protection locked="0"/>
    </xf>
    <xf numFmtId="49" fontId="5" fillId="0" borderId="15" xfId="0" applyNumberFormat="1" applyFont="1" applyFill="1" applyBorder="1" applyAlignment="1" applyProtection="1">
      <alignment horizontal="center"/>
      <protection locked="0"/>
    </xf>
    <xf numFmtId="49" fontId="5" fillId="0" borderId="16" xfId="0" applyNumberFormat="1" applyFont="1" applyFill="1" applyBorder="1" applyAlignment="1">
      <alignment horizontal="center"/>
    </xf>
    <xf numFmtId="194" fontId="12" fillId="0" borderId="9" xfId="0" applyNumberFormat="1" applyFont="1" applyFill="1" applyBorder="1" applyAlignment="1" applyProtection="1">
      <alignment/>
      <protection/>
    </xf>
    <xf numFmtId="194" fontId="5" fillId="0" borderId="17" xfId="0" applyNumberFormat="1" applyFont="1" applyFill="1" applyBorder="1" applyAlignment="1" applyProtection="1">
      <alignment/>
      <protection locked="0"/>
    </xf>
    <xf numFmtId="194" fontId="0" fillId="0" borderId="0" xfId="0" applyFont="1" applyFill="1" applyBorder="1" applyAlignment="1">
      <alignment/>
    </xf>
    <xf numFmtId="194" fontId="5" fillId="0" borderId="17" xfId="0" applyNumberFormat="1" applyFont="1" applyFill="1" applyBorder="1" applyAlignment="1" applyProtection="1">
      <alignment/>
      <protection/>
    </xf>
    <xf numFmtId="194" fontId="5" fillId="0" borderId="1" xfId="0" applyNumberFormat="1" applyFont="1" applyFill="1" applyBorder="1" applyAlignment="1" applyProtection="1" quotePrefix="1">
      <alignment/>
      <protection locked="0"/>
    </xf>
    <xf numFmtId="194" fontId="12" fillId="0" borderId="1" xfId="0" applyNumberFormat="1" applyFont="1" applyFill="1" applyBorder="1" applyAlignment="1" applyProtection="1" quotePrefix="1">
      <alignment/>
      <protection locked="0"/>
    </xf>
    <xf numFmtId="194" fontId="5" fillId="0" borderId="34" xfId="0" applyNumberFormat="1" applyFont="1" applyFill="1" applyBorder="1" applyAlignment="1" applyProtection="1">
      <alignment/>
      <protection/>
    </xf>
    <xf numFmtId="194" fontId="5" fillId="0" borderId="1" xfId="0" applyNumberFormat="1" applyFont="1" applyFill="1" applyBorder="1" applyAlignment="1">
      <alignment/>
    </xf>
    <xf numFmtId="194" fontId="5" fillId="0" borderId="0" xfId="0" applyNumberFormat="1" applyFont="1" applyFill="1" applyBorder="1" applyAlignment="1">
      <alignment/>
    </xf>
    <xf numFmtId="194" fontId="5" fillId="0" borderId="17" xfId="0" applyNumberFormat="1" applyFont="1" applyFill="1" applyBorder="1" applyAlignment="1">
      <alignment/>
    </xf>
    <xf numFmtId="194" fontId="5" fillId="0" borderId="37" xfId="0" applyNumberFormat="1" applyFont="1" applyFill="1" applyBorder="1" applyAlignment="1" applyProtection="1">
      <alignment/>
      <protection/>
    </xf>
    <xf numFmtId="194" fontId="5" fillId="0" borderId="38" xfId="0" applyNumberFormat="1" applyFont="1" applyFill="1" applyBorder="1" applyAlignment="1" applyProtection="1">
      <alignment/>
      <protection/>
    </xf>
    <xf numFmtId="194" fontId="5" fillId="0" borderId="39" xfId="0" applyNumberFormat="1" applyFont="1" applyFill="1" applyBorder="1" applyAlignment="1" applyProtection="1">
      <alignment/>
      <protection/>
    </xf>
    <xf numFmtId="194" fontId="5" fillId="0" borderId="40" xfId="0" applyNumberFormat="1" applyFont="1" applyFill="1" applyBorder="1" applyAlignment="1" applyProtection="1">
      <alignment/>
      <protection/>
    </xf>
    <xf numFmtId="194" fontId="5" fillId="0" borderId="41" xfId="0" applyNumberFormat="1" applyFont="1" applyFill="1" applyBorder="1" applyAlignment="1" applyProtection="1">
      <alignment/>
      <protection locked="0"/>
    </xf>
    <xf numFmtId="194" fontId="5" fillId="0" borderId="42" xfId="0" applyNumberFormat="1" applyFont="1" applyFill="1" applyBorder="1" applyAlignment="1" applyProtection="1">
      <alignment/>
      <protection locked="0"/>
    </xf>
    <xf numFmtId="194" fontId="5" fillId="0" borderId="34" xfId="0" applyNumberFormat="1" applyFont="1" applyFill="1" applyBorder="1" applyAlignment="1" applyProtection="1">
      <alignment/>
      <protection locked="0"/>
    </xf>
    <xf numFmtId="194" fontId="5" fillId="0" borderId="3" xfId="0" applyNumberFormat="1" applyFont="1" applyBorder="1" applyAlignment="1" applyProtection="1">
      <alignment/>
      <protection locked="0"/>
    </xf>
    <xf numFmtId="194" fontId="5" fillId="0" borderId="1" xfId="0" applyNumberFormat="1" applyFont="1" applyBorder="1" applyAlignment="1" applyProtection="1">
      <alignment/>
      <protection locked="0"/>
    </xf>
    <xf numFmtId="194" fontId="5" fillId="0" borderId="43" xfId="0" applyNumberFormat="1" applyFont="1" applyFill="1" applyBorder="1" applyAlignment="1" applyProtection="1">
      <alignment/>
      <protection locked="0"/>
    </xf>
    <xf numFmtId="194" fontId="5" fillId="0" borderId="12" xfId="0" applyNumberFormat="1" applyFont="1" applyFill="1" applyBorder="1" applyAlignment="1" applyProtection="1">
      <alignment/>
      <protection locked="0"/>
    </xf>
    <xf numFmtId="194" fontId="5" fillId="0" borderId="38" xfId="0" applyNumberFormat="1" applyFont="1" applyFill="1" applyBorder="1" applyAlignment="1" applyProtection="1">
      <alignment/>
      <protection locked="0"/>
    </xf>
    <xf numFmtId="194" fontId="5" fillId="0" borderId="39" xfId="0" applyNumberFormat="1" applyFont="1" applyFill="1" applyBorder="1" applyAlignment="1" applyProtection="1">
      <alignment/>
      <protection locked="0"/>
    </xf>
    <xf numFmtId="194" fontId="5" fillId="0" borderId="44" xfId="0" applyNumberFormat="1" applyFont="1" applyFill="1" applyBorder="1" applyAlignment="1" applyProtection="1">
      <alignment/>
      <protection locked="0"/>
    </xf>
    <xf numFmtId="194" fontId="5" fillId="0" borderId="11" xfId="0" applyNumberFormat="1" applyFont="1" applyFill="1" applyBorder="1" applyAlignment="1" applyProtection="1">
      <alignment/>
      <protection locked="0"/>
    </xf>
    <xf numFmtId="194" fontId="5" fillId="0" borderId="45" xfId="0" applyNumberFormat="1" applyFont="1" applyFill="1" applyBorder="1" applyAlignment="1" applyProtection="1">
      <alignment/>
      <protection locked="0"/>
    </xf>
    <xf numFmtId="194" fontId="5" fillId="0" borderId="40" xfId="0" applyNumberFormat="1" applyFont="1" applyFill="1" applyBorder="1" applyAlignment="1" applyProtection="1">
      <alignment/>
      <protection locked="0"/>
    </xf>
    <xf numFmtId="194" fontId="5" fillId="0" borderId="46" xfId="0" applyNumberFormat="1" applyFont="1" applyFill="1" applyBorder="1" applyAlignment="1" applyProtection="1">
      <alignment/>
      <protection locked="0"/>
    </xf>
    <xf numFmtId="194" fontId="5" fillId="0" borderId="10" xfId="0" applyFont="1" applyFill="1" applyBorder="1" applyAlignment="1">
      <alignment/>
    </xf>
    <xf numFmtId="194" fontId="5" fillId="0" borderId="43" xfId="0" applyFont="1" applyFill="1" applyBorder="1" applyAlignment="1">
      <alignment/>
    </xf>
    <xf numFmtId="194" fontId="5" fillId="0" borderId="35" xfId="0" applyFont="1" applyFill="1" applyBorder="1" applyAlignment="1">
      <alignment/>
    </xf>
    <xf numFmtId="194" fontId="5" fillId="0" borderId="9" xfId="0" applyFont="1" applyFill="1" applyBorder="1" applyAlignment="1">
      <alignment/>
    </xf>
    <xf numFmtId="194" fontId="11" fillId="0" borderId="19" xfId="0" applyNumberFormat="1" applyFont="1" applyFill="1" applyBorder="1" applyAlignment="1" applyProtection="1" quotePrefix="1">
      <alignment horizontal="left"/>
      <protection/>
    </xf>
    <xf numFmtId="194" fontId="11" fillId="0" borderId="23" xfId="0" applyNumberFormat="1" applyFont="1" applyFill="1" applyBorder="1" applyAlignment="1" applyProtection="1" quotePrefix="1">
      <alignment horizontal="left"/>
      <protection/>
    </xf>
    <xf numFmtId="194" fontId="6" fillId="0" borderId="19" xfId="0" applyNumberFormat="1" applyFont="1" applyFill="1" applyBorder="1" applyAlignment="1" applyProtection="1" quotePrefix="1">
      <alignment horizontal="left"/>
      <protection/>
    </xf>
    <xf numFmtId="194" fontId="6" fillId="0" borderId="23" xfId="0" applyNumberFormat="1" applyFont="1" applyFill="1" applyBorder="1" applyAlignment="1" applyProtection="1" quotePrefix="1">
      <alignment horizontal="left"/>
      <protection/>
    </xf>
    <xf numFmtId="194" fontId="8" fillId="0" borderId="19" xfId="0" applyNumberFormat="1" applyFont="1" applyFill="1" applyBorder="1" applyAlignment="1" applyProtection="1">
      <alignment horizontal="left"/>
      <protection locked="0"/>
    </xf>
    <xf numFmtId="194" fontId="5" fillId="0" borderId="19" xfId="0" applyNumberFormat="1" applyFont="1" applyFill="1" applyBorder="1" applyAlignment="1" applyProtection="1">
      <alignment horizontal="left"/>
      <protection locked="0"/>
    </xf>
    <xf numFmtId="194" fontId="5" fillId="0" borderId="23" xfId="0" applyNumberFormat="1" applyFont="1" applyFill="1" applyBorder="1" applyAlignment="1" applyProtection="1">
      <alignment horizontal="left"/>
      <protection locked="0"/>
    </xf>
    <xf numFmtId="194" fontId="5" fillId="0" borderId="47" xfId="0" applyNumberFormat="1" applyFont="1" applyFill="1" applyBorder="1" applyAlignment="1" applyProtection="1" quotePrefix="1">
      <alignment horizontal="left"/>
      <protection/>
    </xf>
    <xf numFmtId="194" fontId="11" fillId="0" borderId="19" xfId="0" applyNumberFormat="1" applyFont="1" applyFill="1" applyBorder="1" applyAlignment="1" applyProtection="1">
      <alignment horizontal="left"/>
      <protection/>
    </xf>
    <xf numFmtId="194" fontId="5" fillId="0" borderId="19" xfId="0" applyNumberFormat="1" applyFont="1" applyFill="1" applyBorder="1" applyAlignment="1" applyProtection="1" quotePrefix="1">
      <alignment horizontal="left"/>
      <protection locked="0"/>
    </xf>
    <xf numFmtId="194" fontId="6" fillId="0" borderId="19" xfId="0" applyNumberFormat="1" applyFont="1" applyFill="1" applyBorder="1" applyAlignment="1" applyProtection="1">
      <alignment horizontal="left"/>
      <protection/>
    </xf>
    <xf numFmtId="194" fontId="6" fillId="0" borderId="24" xfId="0" applyNumberFormat="1" applyFont="1" applyFill="1" applyBorder="1" applyAlignment="1" applyProtection="1">
      <alignment horizontal="left"/>
      <protection/>
    </xf>
    <xf numFmtId="194" fontId="6" fillId="0" borderId="24" xfId="0" applyNumberFormat="1" applyFont="1" applyFill="1" applyBorder="1" applyAlignment="1" applyProtection="1" quotePrefix="1">
      <alignment/>
      <protection/>
    </xf>
    <xf numFmtId="194" fontId="11" fillId="0" borderId="23" xfId="0" applyNumberFormat="1" applyFont="1" applyFill="1" applyBorder="1" applyAlignment="1" applyProtection="1">
      <alignment horizontal="left"/>
      <protection/>
    </xf>
    <xf numFmtId="1" fontId="5" fillId="0" borderId="16" xfId="0" applyNumberFormat="1" applyFont="1" applyFill="1" applyBorder="1" applyAlignment="1" applyProtection="1">
      <alignment horizontal="center"/>
      <protection/>
    </xf>
    <xf numFmtId="194" fontId="14" fillId="0" borderId="0" xfId="0" applyFont="1" applyFill="1" applyAlignment="1">
      <alignment/>
    </xf>
    <xf numFmtId="1" fontId="5" fillId="0" borderId="15" xfId="0" applyNumberFormat="1" applyFont="1" applyFill="1" applyBorder="1" applyAlignment="1" applyProtection="1">
      <alignment horizontal="center"/>
      <protection/>
    </xf>
    <xf numFmtId="194" fontId="5" fillId="0" borderId="3" xfId="0" applyFont="1" applyFill="1" applyBorder="1" applyAlignment="1">
      <alignment/>
    </xf>
    <xf numFmtId="194" fontId="5" fillId="0" borderId="1" xfId="0" applyFont="1" applyFill="1" applyBorder="1" applyAlignment="1">
      <alignment/>
    </xf>
    <xf numFmtId="1" fontId="5" fillId="0" borderId="16" xfId="0" applyNumberFormat="1" applyFont="1" applyFill="1" applyBorder="1" applyAlignment="1" applyProtection="1" quotePrefix="1">
      <alignment horizontal="center"/>
      <protection/>
    </xf>
    <xf numFmtId="194" fontId="5" fillId="0" borderId="19" xfId="0" applyNumberFormat="1" applyFont="1" applyFill="1" applyBorder="1" applyAlignment="1" applyProtection="1">
      <alignment horizontal="left"/>
      <protection/>
    </xf>
    <xf numFmtId="194" fontId="6" fillId="0" borderId="23" xfId="0" applyNumberFormat="1" applyFont="1" applyFill="1" applyBorder="1" applyAlignment="1" applyProtection="1">
      <alignment horizontal="left"/>
      <protection/>
    </xf>
    <xf numFmtId="194" fontId="0" fillId="0" borderId="0" xfId="0" applyFont="1" applyFill="1" applyAlignment="1">
      <alignment/>
    </xf>
    <xf numFmtId="1" fontId="5" fillId="0" borderId="15" xfId="0" applyNumberFormat="1" applyFont="1" applyFill="1" applyBorder="1" applyAlignment="1">
      <alignment horizontal="center"/>
    </xf>
    <xf numFmtId="194" fontId="5" fillId="0" borderId="34" xfId="0" applyFont="1" applyFill="1" applyBorder="1" applyAlignment="1">
      <alignment/>
    </xf>
    <xf numFmtId="194" fontId="12" fillId="0" borderId="34" xfId="0" applyNumberFormat="1" applyFont="1" applyFill="1" applyBorder="1" applyAlignment="1" applyProtection="1">
      <alignment/>
      <protection locked="0"/>
    </xf>
    <xf numFmtId="194" fontId="12" fillId="0" borderId="9" xfId="0" applyNumberFormat="1" applyFont="1" applyFill="1" applyBorder="1" applyAlignment="1" applyProtection="1">
      <alignment/>
      <protection locked="0"/>
    </xf>
    <xf numFmtId="194" fontId="12" fillId="0" borderId="3" xfId="0" applyNumberFormat="1" applyFont="1" applyFill="1" applyBorder="1" applyAlignment="1" applyProtection="1">
      <alignment/>
      <protection/>
    </xf>
    <xf numFmtId="194" fontId="5" fillId="0" borderId="3" xfId="0" applyNumberFormat="1" applyFont="1" applyFill="1" applyBorder="1" applyAlignment="1" applyProtection="1">
      <alignment/>
      <protection locked="0"/>
    </xf>
    <xf numFmtId="194" fontId="5" fillId="0" borderId="1" xfId="0" applyNumberFormat="1" applyFont="1" applyFill="1" applyBorder="1" applyAlignment="1" applyProtection="1">
      <alignment/>
      <protection locked="0"/>
    </xf>
    <xf numFmtId="194" fontId="11" fillId="0" borderId="24" xfId="0" applyNumberFormat="1" applyFont="1" applyFill="1" applyBorder="1" applyAlignment="1" applyProtection="1">
      <alignment horizontal="left"/>
      <protection/>
    </xf>
    <xf numFmtId="1" fontId="5" fillId="0" borderId="30" xfId="0" applyNumberFormat="1" applyFont="1" applyFill="1" applyBorder="1" applyAlignment="1" applyProtection="1">
      <alignment horizontal="center"/>
      <protection/>
    </xf>
    <xf numFmtId="194" fontId="11" fillId="0" borderId="39" xfId="0" applyNumberFormat="1" applyFont="1" applyFill="1" applyBorder="1" applyAlignment="1" applyProtection="1">
      <alignment/>
      <protection/>
    </xf>
    <xf numFmtId="194" fontId="11" fillId="0" borderId="38" xfId="0" applyNumberFormat="1" applyFont="1" applyFill="1" applyBorder="1" applyAlignment="1" applyProtection="1">
      <alignment/>
      <protection/>
    </xf>
    <xf numFmtId="194" fontId="15" fillId="0" borderId="0" xfId="0" applyFont="1" applyFill="1" applyAlignment="1">
      <alignment/>
    </xf>
    <xf numFmtId="194" fontId="5" fillId="0" borderId="1" xfId="0" applyFont="1" applyFill="1" applyBorder="1" applyAlignment="1">
      <alignment/>
    </xf>
    <xf numFmtId="194" fontId="5" fillId="0" borderId="3" xfId="0" applyFont="1" applyFill="1" applyBorder="1" applyAlignment="1">
      <alignment/>
    </xf>
    <xf numFmtId="194" fontId="12" fillId="0" borderId="3" xfId="0" applyFont="1" applyFill="1" applyBorder="1" applyAlignment="1">
      <alignment/>
    </xf>
    <xf numFmtId="194" fontId="12" fillId="0" borderId="1" xfId="0" applyFont="1" applyFill="1" applyBorder="1" applyAlignment="1">
      <alignment/>
    </xf>
    <xf numFmtId="49" fontId="5" fillId="0" borderId="30" xfId="0" applyNumberFormat="1" applyFont="1" applyFill="1" applyBorder="1" applyAlignment="1">
      <alignment horizontal="center"/>
    </xf>
    <xf numFmtId="194" fontId="11" fillId="0" borderId="48" xfId="0" applyNumberFormat="1" applyFont="1" applyFill="1" applyBorder="1" applyAlignment="1" applyProtection="1">
      <alignment/>
      <protection/>
    </xf>
    <xf numFmtId="194" fontId="11" fillId="0" borderId="49" xfId="0" applyNumberFormat="1" applyFont="1" applyFill="1" applyBorder="1" applyAlignment="1" applyProtection="1" quotePrefix="1">
      <alignment horizontal="left"/>
      <protection/>
    </xf>
    <xf numFmtId="49" fontId="6" fillId="0" borderId="50" xfId="0" applyNumberFormat="1" applyFont="1" applyFill="1" applyBorder="1" applyAlignment="1">
      <alignment horizontal="center"/>
    </xf>
    <xf numFmtId="194" fontId="11" fillId="0" borderId="51" xfId="0" applyNumberFormat="1" applyFont="1" applyFill="1" applyBorder="1" applyAlignment="1" applyProtection="1">
      <alignment/>
      <protection/>
    </xf>
    <xf numFmtId="194" fontId="11" fillId="0" borderId="52" xfId="0" applyNumberFormat="1" applyFont="1" applyFill="1" applyBorder="1" applyAlignment="1" applyProtection="1">
      <alignment/>
      <protection/>
    </xf>
    <xf numFmtId="194" fontId="8" fillId="0" borderId="19" xfId="0" applyNumberFormat="1" applyFont="1" applyFill="1" applyBorder="1" applyAlignment="1" applyProtection="1" quotePrefix="1">
      <alignment horizontal="left"/>
      <protection locked="0"/>
    </xf>
    <xf numFmtId="194" fontId="13" fillId="0" borderId="19" xfId="0" applyNumberFormat="1" applyFont="1" applyFill="1" applyBorder="1" applyAlignment="1" applyProtection="1" quotePrefix="1">
      <alignment horizontal="left"/>
      <protection locked="0"/>
    </xf>
    <xf numFmtId="194" fontId="12" fillId="0" borderId="3" xfId="0" applyNumberFormat="1" applyFont="1" applyFill="1" applyBorder="1" applyAlignment="1" applyProtection="1">
      <alignment/>
      <protection/>
    </xf>
    <xf numFmtId="194" fontId="12" fillId="0" borderId="1" xfId="0" applyNumberFormat="1" applyFont="1" applyFill="1" applyBorder="1" applyAlignment="1" applyProtection="1">
      <alignment/>
      <protection/>
    </xf>
    <xf numFmtId="194" fontId="12" fillId="0" borderId="38" xfId="0" applyNumberFormat="1" applyFont="1" applyFill="1" applyBorder="1" applyAlignment="1" applyProtection="1">
      <alignment/>
      <protection/>
    </xf>
    <xf numFmtId="194" fontId="12" fillId="0" borderId="39" xfId="0" applyNumberFormat="1" applyFont="1" applyFill="1" applyBorder="1" applyAlignment="1" applyProtection="1">
      <alignment/>
      <protection/>
    </xf>
    <xf numFmtId="194" fontId="5" fillId="0" borderId="3" xfId="0" applyNumberFormat="1" applyFont="1" applyFill="1" applyBorder="1" applyAlignment="1" applyProtection="1">
      <alignment/>
      <protection/>
    </xf>
    <xf numFmtId="194" fontId="5" fillId="0" borderId="0" xfId="0" applyFont="1" applyFill="1" applyBorder="1" applyAlignment="1">
      <alignment/>
    </xf>
    <xf numFmtId="194" fontId="5" fillId="0" borderId="0" xfId="0" applyNumberFormat="1" applyFont="1" applyFill="1" applyBorder="1" applyAlignment="1" applyProtection="1">
      <alignment/>
      <protection locked="0"/>
    </xf>
    <xf numFmtId="194" fontId="5" fillId="0" borderId="41" xfId="0" applyNumberFormat="1" applyFont="1" applyFill="1" applyBorder="1" applyAlignment="1" applyProtection="1">
      <alignment/>
      <protection/>
    </xf>
    <xf numFmtId="194" fontId="5" fillId="0" borderId="42" xfId="0" applyNumberFormat="1" applyFont="1" applyFill="1" applyBorder="1" applyAlignment="1" applyProtection="1">
      <alignment/>
      <protection/>
    </xf>
    <xf numFmtId="49" fontId="5" fillId="0" borderId="31" xfId="0" applyNumberFormat="1" applyFont="1" applyFill="1" applyBorder="1" applyAlignment="1" applyProtection="1" quotePrefix="1">
      <alignment horizontal="center"/>
      <protection/>
    </xf>
    <xf numFmtId="194" fontId="5" fillId="0" borderId="25" xfId="0" applyNumberFormat="1" applyFont="1" applyFill="1" applyBorder="1" applyAlignment="1" applyProtection="1" quotePrefix="1">
      <alignment horizontal="left"/>
      <protection/>
    </xf>
    <xf numFmtId="194" fontId="5" fillId="0" borderId="24" xfId="0" applyNumberFormat="1" applyFont="1" applyFill="1" applyBorder="1" applyAlignment="1" applyProtection="1">
      <alignment horizontal="left"/>
      <protection locked="0"/>
    </xf>
    <xf numFmtId="49" fontId="5" fillId="0" borderId="30" xfId="0" applyNumberFormat="1" applyFont="1" applyFill="1" applyBorder="1" applyAlignment="1" applyProtection="1">
      <alignment horizontal="center"/>
      <protection locked="0"/>
    </xf>
    <xf numFmtId="49" fontId="5" fillId="0" borderId="31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>
      <alignment horizontal="center"/>
    </xf>
    <xf numFmtId="49" fontId="5" fillId="0" borderId="53" xfId="0" applyNumberFormat="1" applyFont="1" applyFill="1" applyBorder="1" applyAlignment="1" applyProtection="1">
      <alignment horizontal="center"/>
      <protection/>
    </xf>
    <xf numFmtId="49" fontId="5" fillId="0" borderId="54" xfId="0" applyNumberFormat="1" applyFont="1" applyFill="1" applyBorder="1" applyAlignment="1" applyProtection="1">
      <alignment horizontal="center"/>
      <protection/>
    </xf>
    <xf numFmtId="49" fontId="5" fillId="0" borderId="55" xfId="0" applyNumberFormat="1" applyFont="1" applyFill="1" applyBorder="1" applyAlignment="1" applyProtection="1" quotePrefix="1">
      <alignment horizontal="center"/>
      <protection/>
    </xf>
    <xf numFmtId="194" fontId="5" fillId="0" borderId="56" xfId="0" applyNumberFormat="1" applyFont="1" applyFill="1" applyBorder="1" applyAlignment="1" applyProtection="1">
      <alignment/>
      <protection locked="0"/>
    </xf>
    <xf numFmtId="194" fontId="5" fillId="0" borderId="57" xfId="0" applyNumberFormat="1" applyFont="1" applyFill="1" applyBorder="1" applyAlignment="1" applyProtection="1">
      <alignment/>
      <protection/>
    </xf>
    <xf numFmtId="194" fontId="5" fillId="0" borderId="58" xfId="0" applyNumberFormat="1" applyFont="1" applyFill="1" applyBorder="1" applyAlignment="1" applyProtection="1">
      <alignment/>
      <protection/>
    </xf>
    <xf numFmtId="194" fontId="5" fillId="0" borderId="59" xfId="0" applyNumberFormat="1" applyFont="1" applyFill="1" applyBorder="1" applyAlignment="1" applyProtection="1">
      <alignment/>
      <protection/>
    </xf>
    <xf numFmtId="194" fontId="5" fillId="0" borderId="58" xfId="0" applyNumberFormat="1" applyFont="1" applyFill="1" applyBorder="1" applyAlignment="1" applyProtection="1">
      <alignment/>
      <protection locked="0"/>
    </xf>
    <xf numFmtId="194" fontId="5" fillId="0" borderId="35" xfId="0" applyNumberFormat="1" applyFont="1" applyFill="1" applyBorder="1" applyAlignment="1" applyProtection="1">
      <alignment horizontal="fill"/>
      <protection/>
    </xf>
    <xf numFmtId="194" fontId="5" fillId="0" borderId="60" xfId="0" applyNumberFormat="1" applyFont="1" applyFill="1" applyBorder="1" applyAlignment="1" applyProtection="1">
      <alignment/>
      <protection/>
    </xf>
    <xf numFmtId="194" fontId="5" fillId="0" borderId="60" xfId="0" applyNumberFormat="1" applyFont="1" applyFill="1" applyBorder="1" applyAlignment="1" applyProtection="1">
      <alignment/>
      <protection locked="0"/>
    </xf>
    <xf numFmtId="194" fontId="5" fillId="0" borderId="61" xfId="0" applyNumberFormat="1" applyFont="1" applyFill="1" applyBorder="1" applyAlignment="1" applyProtection="1">
      <alignment/>
      <protection/>
    </xf>
    <xf numFmtId="194" fontId="5" fillId="0" borderId="58" xfId="0" applyNumberFormat="1" applyFont="1" applyFill="1" applyBorder="1" applyAlignment="1" applyProtection="1">
      <alignment horizontal="fill"/>
      <protection/>
    </xf>
    <xf numFmtId="49" fontId="5" fillId="0" borderId="53" xfId="0" applyNumberFormat="1" applyFont="1" applyFill="1" applyBorder="1" applyAlignment="1">
      <alignment horizontal="center"/>
    </xf>
    <xf numFmtId="49" fontId="5" fillId="0" borderId="54" xfId="0" applyNumberFormat="1" applyFont="1" applyFill="1" applyBorder="1" applyAlignment="1">
      <alignment horizontal="center"/>
    </xf>
    <xf numFmtId="194" fontId="12" fillId="0" borderId="61" xfId="0" applyNumberFormat="1" applyFont="1" applyFill="1" applyBorder="1" applyAlignment="1" applyProtection="1" quotePrefix="1">
      <alignment/>
      <protection locked="0"/>
    </xf>
    <xf numFmtId="194" fontId="5" fillId="0" borderId="58" xfId="0" applyNumberFormat="1" applyFont="1" applyFill="1" applyBorder="1" applyAlignment="1" applyProtection="1" quotePrefix="1">
      <alignment/>
      <protection locked="0"/>
    </xf>
    <xf numFmtId="194" fontId="6" fillId="0" borderId="62" xfId="0" applyFont="1" applyBorder="1" applyAlignment="1">
      <alignment horizontal="centerContinuous"/>
    </xf>
    <xf numFmtId="194" fontId="12" fillId="0" borderId="35" xfId="0" applyNumberFormat="1" applyFont="1" applyFill="1" applyBorder="1" applyAlignment="1" applyProtection="1">
      <alignment horizontal="fill"/>
      <protection/>
    </xf>
    <xf numFmtId="194" fontId="5" fillId="0" borderId="63" xfId="0" applyNumberFormat="1" applyFont="1" applyFill="1" applyBorder="1" applyAlignment="1" applyProtection="1">
      <alignment/>
      <protection locked="0"/>
    </xf>
    <xf numFmtId="194" fontId="12" fillId="0" borderId="59" xfId="0" applyNumberFormat="1" applyFont="1" applyFill="1" applyBorder="1" applyAlignment="1" applyProtection="1">
      <alignment/>
      <protection/>
    </xf>
    <xf numFmtId="194" fontId="12" fillId="0" borderId="64" xfId="0" applyNumberFormat="1" applyFont="1" applyFill="1" applyBorder="1" applyAlignment="1" applyProtection="1">
      <alignment/>
      <protection locked="0"/>
    </xf>
    <xf numFmtId="194" fontId="12" fillId="0" borderId="62" xfId="0" applyNumberFormat="1" applyFont="1" applyFill="1" applyBorder="1" applyAlignment="1" applyProtection="1">
      <alignment/>
      <protection locked="0"/>
    </xf>
    <xf numFmtId="194" fontId="12" fillId="0" borderId="65" xfId="0" applyNumberFormat="1" applyFont="1" applyFill="1" applyBorder="1" applyAlignment="1" applyProtection="1">
      <alignment horizontal="fill"/>
      <protection/>
    </xf>
    <xf numFmtId="194" fontId="11" fillId="0" borderId="65" xfId="0" applyNumberFormat="1" applyFont="1" applyFill="1" applyBorder="1" applyAlignment="1" applyProtection="1">
      <alignment/>
      <protection/>
    </xf>
    <xf numFmtId="194" fontId="20" fillId="0" borderId="0" xfId="0" applyNumberFormat="1" applyFont="1" applyAlignment="1" applyProtection="1">
      <alignment horizontal="left"/>
      <protection/>
    </xf>
    <xf numFmtId="49" fontId="20" fillId="0" borderId="0" xfId="0" applyNumberFormat="1" applyFont="1" applyAlignment="1" applyProtection="1">
      <alignment horizontal="left"/>
      <protection/>
    </xf>
    <xf numFmtId="194" fontId="21" fillId="0" borderId="0" xfId="0" applyFont="1" applyAlignment="1">
      <alignment/>
    </xf>
    <xf numFmtId="194" fontId="22" fillId="0" borderId="0" xfId="0" applyNumberFormat="1" applyFont="1" applyBorder="1" applyAlignment="1" applyProtection="1" quotePrefix="1">
      <alignment horizontal="right"/>
      <protection/>
    </xf>
    <xf numFmtId="194" fontId="23" fillId="0" borderId="5" xfId="0" applyNumberFormat="1" applyFont="1" applyFill="1" applyBorder="1" applyAlignment="1" applyProtection="1">
      <alignment/>
      <protection locked="0"/>
    </xf>
    <xf numFmtId="194" fontId="20" fillId="0" borderId="0" xfId="0" applyNumberFormat="1" applyFont="1" applyBorder="1" applyAlignment="1" applyProtection="1" quotePrefix="1">
      <alignment horizontal="left"/>
      <protection/>
    </xf>
    <xf numFmtId="49" fontId="20" fillId="0" borderId="0" xfId="0" applyNumberFormat="1" applyFont="1" applyBorder="1" applyAlignment="1" applyProtection="1" quotePrefix="1">
      <alignment horizontal="left"/>
      <protection/>
    </xf>
    <xf numFmtId="194" fontId="24" fillId="0" borderId="0" xfId="0" applyFont="1" applyBorder="1" applyAlignment="1">
      <alignment/>
    </xf>
    <xf numFmtId="194" fontId="24" fillId="0" borderId="0" xfId="0" applyFont="1" applyFill="1" applyBorder="1" applyAlignment="1">
      <alignment/>
    </xf>
    <xf numFmtId="194" fontId="20" fillId="0" borderId="0" xfId="0" applyFont="1" applyBorder="1" applyAlignment="1">
      <alignment horizontal="left"/>
    </xf>
    <xf numFmtId="49" fontId="20" fillId="0" borderId="0" xfId="0" applyNumberFormat="1" applyFont="1" applyBorder="1" applyAlignment="1" quotePrefix="1">
      <alignment horizontal="left"/>
    </xf>
    <xf numFmtId="195" fontId="23" fillId="0" borderId="5" xfId="0" applyNumberFormat="1" applyFont="1" applyFill="1" applyBorder="1" applyAlignment="1">
      <alignment horizontal="left"/>
    </xf>
    <xf numFmtId="194" fontId="21" fillId="0" borderId="0" xfId="0" applyNumberFormat="1" applyFont="1" applyFill="1" applyBorder="1" applyAlignment="1" applyProtection="1" quotePrefix="1">
      <alignment horizontal="left"/>
      <protection/>
    </xf>
    <xf numFmtId="49" fontId="21" fillId="0" borderId="0" xfId="0" applyNumberFormat="1" applyFont="1" applyFill="1" applyBorder="1" applyAlignment="1" applyProtection="1" quotePrefix="1">
      <alignment horizontal="left"/>
      <protection/>
    </xf>
    <xf numFmtId="194" fontId="24" fillId="0" borderId="0" xfId="0" applyFont="1" applyAlignment="1">
      <alignment/>
    </xf>
    <xf numFmtId="194" fontId="24" fillId="0" borderId="0" xfId="0" applyFont="1" applyFill="1" applyAlignment="1">
      <alignment/>
    </xf>
    <xf numFmtId="194" fontId="22" fillId="0" borderId="0" xfId="0" applyFont="1" applyAlignment="1">
      <alignment horizontal="right"/>
    </xf>
    <xf numFmtId="0" fontId="23" fillId="0" borderId="5" xfId="0" applyNumberFormat="1" applyFont="1" applyFill="1" applyBorder="1" applyAlignment="1">
      <alignment/>
    </xf>
    <xf numFmtId="194" fontId="21" fillId="0" borderId="66" xfId="0" applyFont="1" applyBorder="1" applyAlignment="1">
      <alignment/>
    </xf>
    <xf numFmtId="49" fontId="21" fillId="0" borderId="67" xfId="0" applyNumberFormat="1" applyFont="1" applyBorder="1" applyAlignment="1">
      <alignment/>
    </xf>
    <xf numFmtId="194" fontId="21" fillId="0" borderId="68" xfId="0" applyFont="1" applyBorder="1" applyAlignment="1">
      <alignment/>
    </xf>
    <xf numFmtId="194" fontId="21" fillId="0" borderId="69" xfId="0" applyFont="1" applyBorder="1" applyAlignment="1">
      <alignment/>
    </xf>
    <xf numFmtId="194" fontId="21" fillId="0" borderId="70" xfId="0" applyFont="1" applyBorder="1" applyAlignment="1">
      <alignment/>
    </xf>
    <xf numFmtId="49" fontId="21" fillId="0" borderId="0" xfId="0" applyNumberFormat="1" applyFont="1" applyBorder="1" applyAlignment="1">
      <alignment/>
    </xf>
    <xf numFmtId="0" fontId="20" fillId="0" borderId="71" xfId="0" applyNumberFormat="1" applyFont="1" applyBorder="1" applyAlignment="1">
      <alignment horizontal="center"/>
    </xf>
    <xf numFmtId="0" fontId="20" fillId="0" borderId="72" xfId="0" applyNumberFormat="1" applyFont="1" applyBorder="1" applyAlignment="1">
      <alignment horizontal="center"/>
    </xf>
    <xf numFmtId="0" fontId="22" fillId="0" borderId="5" xfId="0" applyNumberFormat="1" applyFont="1" applyFill="1" applyBorder="1" applyAlignment="1">
      <alignment/>
    </xf>
    <xf numFmtId="194" fontId="20" fillId="0" borderId="70" xfId="0" applyFont="1" applyBorder="1" applyAlignment="1">
      <alignment vertical="center"/>
    </xf>
    <xf numFmtId="0" fontId="20" fillId="0" borderId="71" xfId="0" applyNumberFormat="1" applyFont="1" applyBorder="1" applyAlignment="1">
      <alignment horizontal="center" wrapText="1"/>
    </xf>
    <xf numFmtId="194" fontId="20" fillId="0" borderId="73" xfId="0" applyFont="1" applyBorder="1" applyAlignment="1">
      <alignment/>
    </xf>
    <xf numFmtId="49" fontId="20" fillId="0" borderId="74" xfId="0" applyNumberFormat="1" applyFont="1" applyBorder="1" applyAlignment="1">
      <alignment/>
    </xf>
    <xf numFmtId="194" fontId="21" fillId="0" borderId="74" xfId="0" applyFont="1" applyBorder="1" applyAlignment="1">
      <alignment/>
    </xf>
    <xf numFmtId="194" fontId="21" fillId="0" borderId="75" xfId="0" applyFont="1" applyBorder="1" applyAlignment="1">
      <alignment/>
    </xf>
    <xf numFmtId="194" fontId="21" fillId="0" borderId="76" xfId="0" applyFont="1" applyBorder="1" applyAlignment="1">
      <alignment/>
    </xf>
    <xf numFmtId="49" fontId="21" fillId="0" borderId="77" xfId="0" applyNumberFormat="1" applyFont="1" applyBorder="1" applyAlignment="1">
      <alignment/>
    </xf>
    <xf numFmtId="194" fontId="21" fillId="0" borderId="77" xfId="0" applyFont="1" applyBorder="1" applyAlignment="1">
      <alignment/>
    </xf>
    <xf numFmtId="194" fontId="21" fillId="0" borderId="78" xfId="0" applyFont="1" applyBorder="1" applyAlignment="1">
      <alignment/>
    </xf>
    <xf numFmtId="49" fontId="21" fillId="0" borderId="0" xfId="0" applyNumberFormat="1" applyFont="1" applyAlignment="1">
      <alignment/>
    </xf>
    <xf numFmtId="0" fontId="25" fillId="0" borderId="19" xfId="0" applyNumberFormat="1" applyFont="1" applyBorder="1" applyAlignment="1">
      <alignment horizontal="center" vertical="center"/>
    </xf>
    <xf numFmtId="194" fontId="26" fillId="0" borderId="0" xfId="0" applyFont="1" applyAlignment="1">
      <alignment horizontal="center" vertical="center"/>
    </xf>
    <xf numFmtId="194" fontId="26" fillId="0" borderId="72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962"/>
  <sheetViews>
    <sheetView showGridLines="0" tabSelected="1" zoomScale="75" zoomScaleNormal="75" zoomScaleSheetLayoutView="50" workbookViewId="0" topLeftCell="A1">
      <selection activeCell="A27" sqref="A27"/>
    </sheetView>
  </sheetViews>
  <sheetFormatPr defaultColWidth="9.77734375" defaultRowHeight="15.75"/>
  <cols>
    <col min="1" max="1" width="37.10546875" style="0" customWidth="1"/>
    <col min="2" max="2" width="5.77734375" style="55" customWidth="1"/>
    <col min="3" max="3" width="19.6640625" style="0" hidden="1" customWidth="1"/>
    <col min="4" max="8" width="19.6640625" style="0" customWidth="1"/>
    <col min="9" max="11" width="10.77734375" style="0" customWidth="1"/>
    <col min="12" max="12" width="15.5546875" style="0" customWidth="1"/>
  </cols>
  <sheetData>
    <row r="1" spans="1:12" ht="16.5" thickBot="1">
      <c r="A1" s="3" t="s">
        <v>0</v>
      </c>
      <c r="B1" s="53"/>
      <c r="G1" s="21" t="s">
        <v>1</v>
      </c>
      <c r="H1" s="35" t="s">
        <v>409</v>
      </c>
      <c r="I1" s="8"/>
      <c r="K1" s="8"/>
      <c r="L1" s="8"/>
    </row>
    <row r="2" spans="1:12" ht="16.5" thickTop="1">
      <c r="A2" s="19" t="s">
        <v>2</v>
      </c>
      <c r="B2" s="53"/>
      <c r="C2" s="7"/>
      <c r="D2" s="7"/>
      <c r="G2" s="9"/>
      <c r="H2" s="36"/>
      <c r="I2" s="6"/>
      <c r="K2" s="6"/>
      <c r="L2" s="8"/>
    </row>
    <row r="3" spans="1:12" ht="16.5" thickBot="1">
      <c r="A3" s="18" t="s">
        <v>3</v>
      </c>
      <c r="B3" s="53"/>
      <c r="C3" s="7"/>
      <c r="D3" s="7"/>
      <c r="G3" s="21" t="s">
        <v>4</v>
      </c>
      <c r="H3" s="37">
        <v>2003</v>
      </c>
      <c r="I3" s="6"/>
      <c r="K3" s="6"/>
      <c r="L3" s="8"/>
    </row>
    <row r="4" spans="1:12" ht="16.5" thickTop="1">
      <c r="A4" s="20" t="s">
        <v>371</v>
      </c>
      <c r="B4" s="53"/>
      <c r="H4" s="38"/>
      <c r="I4" s="8"/>
      <c r="K4" s="8"/>
      <c r="L4" s="8"/>
    </row>
    <row r="5" spans="1:12" ht="16.5" thickBot="1">
      <c r="A5" s="20"/>
      <c r="B5" s="53"/>
      <c r="G5" s="22" t="s">
        <v>5</v>
      </c>
      <c r="H5" s="39">
        <v>36.773</v>
      </c>
      <c r="I5" s="8"/>
      <c r="K5" s="8"/>
      <c r="L5" s="8"/>
    </row>
    <row r="6" spans="1:12" ht="16.5" thickTop="1">
      <c r="A6" s="34"/>
      <c r="B6" s="53"/>
      <c r="H6" s="38"/>
      <c r="I6" s="8"/>
      <c r="K6" s="8"/>
      <c r="L6" s="8"/>
    </row>
    <row r="7" spans="2:12" ht="16.5" thickBot="1">
      <c r="B7" s="5"/>
      <c r="C7" s="2"/>
      <c r="D7" s="2"/>
      <c r="G7" s="22" t="s">
        <v>6</v>
      </c>
      <c r="H7" s="40" t="s">
        <v>410</v>
      </c>
      <c r="I7" s="6"/>
      <c r="J7" s="6"/>
      <c r="K7" s="6"/>
      <c r="L7" s="8"/>
    </row>
    <row r="8" spans="1:11" ht="16.5" thickTop="1">
      <c r="A8" s="1"/>
      <c r="B8" s="5"/>
      <c r="C8" s="2"/>
      <c r="D8" s="2"/>
      <c r="E8" s="4"/>
      <c r="G8" s="4"/>
      <c r="H8" s="2"/>
      <c r="I8" s="2"/>
      <c r="J8" s="2"/>
      <c r="K8" s="2"/>
    </row>
    <row r="9" spans="1:8" ht="15.75">
      <c r="A9" s="23"/>
      <c r="B9" s="23"/>
      <c r="C9" s="23"/>
      <c r="D9" s="23"/>
      <c r="E9" s="23"/>
      <c r="F9" s="23"/>
      <c r="G9" s="23"/>
      <c r="H9" s="23"/>
    </row>
    <row r="10" spans="1:8" ht="15.75">
      <c r="A10" s="79"/>
      <c r="B10" s="103"/>
      <c r="C10" s="57">
        <v>305</v>
      </c>
      <c r="D10" s="57">
        <v>305</v>
      </c>
      <c r="E10" s="58">
        <v>201</v>
      </c>
      <c r="F10" s="59">
        <v>204</v>
      </c>
      <c r="G10" s="60">
        <v>205</v>
      </c>
      <c r="H10" s="29">
        <v>206</v>
      </c>
    </row>
    <row r="11" spans="1:8" ht="19.5">
      <c r="A11" s="80"/>
      <c r="B11" s="104"/>
      <c r="C11" s="56"/>
      <c r="D11" s="56"/>
      <c r="E11" s="15" t="s">
        <v>7</v>
      </c>
      <c r="F11" s="17"/>
      <c r="G11" s="17"/>
      <c r="H11" s="24"/>
    </row>
    <row r="12" spans="1:8" ht="15.75">
      <c r="A12" s="80"/>
      <c r="B12" s="104"/>
      <c r="C12" s="25"/>
      <c r="D12" s="25"/>
      <c r="E12" s="23"/>
      <c r="F12" s="23"/>
      <c r="G12" s="23"/>
      <c r="H12" s="41"/>
    </row>
    <row r="13" spans="1:8" ht="19.5">
      <c r="A13" s="81" t="s">
        <v>8</v>
      </c>
      <c r="B13" s="104" t="s">
        <v>9</v>
      </c>
      <c r="C13" s="30" t="s">
        <v>10</v>
      </c>
      <c r="D13" s="30" t="s">
        <v>10</v>
      </c>
      <c r="E13" s="16"/>
      <c r="F13" s="43"/>
      <c r="G13" s="44"/>
      <c r="H13" s="26"/>
    </row>
    <row r="14" spans="1:8" ht="15.75">
      <c r="A14" s="81"/>
      <c r="B14" s="104" t="s">
        <v>9</v>
      </c>
      <c r="C14" s="25"/>
      <c r="D14" s="25"/>
      <c r="E14" s="16" t="s">
        <v>11</v>
      </c>
      <c r="F14" s="45" t="s">
        <v>370</v>
      </c>
      <c r="G14" s="46"/>
      <c r="H14" s="26" t="s">
        <v>12</v>
      </c>
    </row>
    <row r="15" spans="1:8" ht="19.5">
      <c r="A15" s="82"/>
      <c r="B15" s="104"/>
      <c r="C15" s="31" t="s">
        <v>13</v>
      </c>
      <c r="D15" s="31" t="s">
        <v>13</v>
      </c>
      <c r="E15" s="14"/>
      <c r="F15" s="42"/>
      <c r="G15" s="42"/>
      <c r="H15" s="240"/>
    </row>
    <row r="16" spans="1:8" ht="15.75">
      <c r="A16" s="82"/>
      <c r="B16" s="104"/>
      <c r="C16" s="32"/>
      <c r="D16" s="32"/>
      <c r="E16" s="16"/>
      <c r="F16" s="11"/>
      <c r="G16" s="11"/>
      <c r="H16" s="26" t="s">
        <v>14</v>
      </c>
    </row>
    <row r="17" spans="1:8" ht="15.75">
      <c r="A17" s="82"/>
      <c r="B17" s="104"/>
      <c r="C17" s="33" t="s">
        <v>15</v>
      </c>
      <c r="D17" s="33" t="s">
        <v>15</v>
      </c>
      <c r="E17" s="13"/>
      <c r="F17" s="11" t="s">
        <v>16</v>
      </c>
      <c r="G17" s="11" t="s">
        <v>17</v>
      </c>
      <c r="H17" s="26"/>
    </row>
    <row r="18" spans="1:8" ht="15.75">
      <c r="A18" s="83" t="s">
        <v>18</v>
      </c>
      <c r="B18" s="105"/>
      <c r="C18" s="61" t="s">
        <v>19</v>
      </c>
      <c r="D18" s="61" t="s">
        <v>19</v>
      </c>
      <c r="E18" s="62"/>
      <c r="F18" s="63" t="s">
        <v>20</v>
      </c>
      <c r="G18" s="64" t="s">
        <v>21</v>
      </c>
      <c r="H18" s="65" t="s">
        <v>20</v>
      </c>
    </row>
    <row r="19" spans="1:8" ht="15.75">
      <c r="A19" s="82"/>
      <c r="B19" s="104"/>
      <c r="C19" s="27"/>
      <c r="D19" s="27"/>
      <c r="E19" s="10"/>
      <c r="F19" s="10"/>
      <c r="G19" s="16" t="s">
        <v>22</v>
      </c>
      <c r="H19" s="26"/>
    </row>
    <row r="20" spans="1:8" ht="15.75">
      <c r="A20" s="84"/>
      <c r="B20" s="106"/>
      <c r="C20" s="27"/>
      <c r="D20" s="27"/>
      <c r="E20" s="10"/>
      <c r="F20" s="10"/>
      <c r="G20" s="10"/>
      <c r="H20" s="27"/>
    </row>
    <row r="21" spans="1:8" ht="15.75">
      <c r="A21" s="80"/>
      <c r="B21" s="106"/>
      <c r="C21" s="27"/>
      <c r="D21" s="27"/>
      <c r="E21" s="10"/>
      <c r="F21" s="10"/>
      <c r="G21" s="10"/>
      <c r="H21" s="27"/>
    </row>
    <row r="22" spans="1:8" ht="19.5">
      <c r="A22" s="85" t="s">
        <v>23</v>
      </c>
      <c r="B22" s="106"/>
      <c r="C22" s="27"/>
      <c r="D22" s="27"/>
      <c r="E22" s="10"/>
      <c r="F22" s="10"/>
      <c r="G22" s="10"/>
      <c r="H22" s="27"/>
    </row>
    <row r="23" spans="1:8" ht="15.75">
      <c r="A23" s="80"/>
      <c r="B23" s="104"/>
      <c r="C23" s="28"/>
      <c r="D23" s="28"/>
      <c r="E23" s="12"/>
      <c r="F23" s="12"/>
      <c r="G23" s="12"/>
      <c r="H23" s="28"/>
    </row>
    <row r="24" spans="1:8" ht="15.75">
      <c r="A24" s="80"/>
      <c r="B24" s="104"/>
      <c r="C24" s="146"/>
      <c r="D24" s="146"/>
      <c r="E24" s="147"/>
      <c r="F24" s="147"/>
      <c r="G24" s="147"/>
      <c r="H24" s="146"/>
    </row>
    <row r="25" spans="1:8" s="176" customFormat="1" ht="19.5">
      <c r="A25" s="174" t="s">
        <v>24</v>
      </c>
      <c r="B25" s="175" t="s">
        <v>9</v>
      </c>
      <c r="C25" s="116">
        <f aca="true" t="shared" si="0" ref="C25:H25">SUM(C27:C35)</f>
        <v>110.913</v>
      </c>
      <c r="D25" s="116">
        <f t="shared" si="0"/>
        <v>3.0161531558480412</v>
      </c>
      <c r="E25" s="129">
        <f t="shared" si="0"/>
        <v>3.0199999999999996</v>
      </c>
      <c r="F25" s="129">
        <f t="shared" si="0"/>
        <v>0</v>
      </c>
      <c r="G25" s="129">
        <f t="shared" si="0"/>
        <v>0</v>
      </c>
      <c r="H25" s="116">
        <f t="shared" si="0"/>
        <v>3.0161531558480412</v>
      </c>
    </row>
    <row r="26" spans="1:8" s="38" customFormat="1" ht="15.75">
      <c r="A26" s="95"/>
      <c r="B26" s="177" t="s">
        <v>9</v>
      </c>
      <c r="C26" s="178"/>
      <c r="D26" s="178"/>
      <c r="E26" s="179"/>
      <c r="F26" s="179"/>
      <c r="G26" s="179"/>
      <c r="H26" s="178"/>
    </row>
    <row r="27" spans="1:8" s="38" customFormat="1" ht="15.75">
      <c r="A27" s="102" t="s">
        <v>25</v>
      </c>
      <c r="B27" s="180" t="s">
        <v>26</v>
      </c>
      <c r="C27" s="145">
        <v>6.557</v>
      </c>
      <c r="D27" s="145">
        <f>C27/ZExchange</f>
        <v>0.17831017322492046</v>
      </c>
      <c r="E27" s="119">
        <v>0.18</v>
      </c>
      <c r="F27" s="119"/>
      <c r="G27" s="119"/>
      <c r="H27" s="145">
        <f aca="true" t="shared" si="1" ref="H27:H33">D27</f>
        <v>0.17831017322492046</v>
      </c>
    </row>
    <row r="28" spans="1:8" s="38" customFormat="1" ht="15.75">
      <c r="A28" s="102" t="s">
        <v>363</v>
      </c>
      <c r="B28" s="180" t="s">
        <v>38</v>
      </c>
      <c r="C28" s="145">
        <v>6.477</v>
      </c>
      <c r="D28" s="145">
        <f aca="true" t="shared" si="2" ref="D28:D35">C28/ZExchange</f>
        <v>0.17613466401979713</v>
      </c>
      <c r="E28" s="119">
        <v>0.18</v>
      </c>
      <c r="F28" s="119"/>
      <c r="G28" s="119"/>
      <c r="H28" s="145">
        <f t="shared" si="1"/>
        <v>0.17613466401979713</v>
      </c>
    </row>
    <row r="29" spans="1:8" s="38" customFormat="1" ht="15.75">
      <c r="A29" s="102" t="s">
        <v>364</v>
      </c>
      <c r="B29" s="180" t="s">
        <v>37</v>
      </c>
      <c r="C29" s="145">
        <v>1.35</v>
      </c>
      <c r="D29" s="145">
        <f t="shared" si="2"/>
        <v>0.0367117178364561</v>
      </c>
      <c r="E29" s="119">
        <v>0.04</v>
      </c>
      <c r="F29" s="119"/>
      <c r="G29" s="119"/>
      <c r="H29" s="145">
        <f t="shared" si="1"/>
        <v>0.0367117178364561</v>
      </c>
    </row>
    <row r="30" spans="1:8" s="38" customFormat="1" ht="15.75">
      <c r="A30" s="102" t="s">
        <v>365</v>
      </c>
      <c r="B30" s="180" t="s">
        <v>39</v>
      </c>
      <c r="C30" s="145">
        <v>6.987</v>
      </c>
      <c r="D30" s="145">
        <f t="shared" si="2"/>
        <v>0.1900035352024583</v>
      </c>
      <c r="E30" s="119">
        <v>0.19</v>
      </c>
      <c r="F30" s="119"/>
      <c r="G30" s="119"/>
      <c r="H30" s="145">
        <f t="shared" si="1"/>
        <v>0.1900035352024583</v>
      </c>
    </row>
    <row r="31" spans="1:8" s="38" customFormat="1" ht="15.75">
      <c r="A31" s="102" t="s">
        <v>31</v>
      </c>
      <c r="B31" s="180" t="s">
        <v>32</v>
      </c>
      <c r="C31" s="145">
        <v>0.426</v>
      </c>
      <c r="D31" s="145">
        <f t="shared" si="2"/>
        <v>0.0115845865172817</v>
      </c>
      <c r="E31" s="119">
        <v>0.01</v>
      </c>
      <c r="F31" s="119"/>
      <c r="G31" s="119"/>
      <c r="H31" s="145">
        <f t="shared" si="1"/>
        <v>0.0115845865172817</v>
      </c>
    </row>
    <row r="32" spans="1:8" s="38" customFormat="1" ht="15.75">
      <c r="A32" s="102" t="s">
        <v>369</v>
      </c>
      <c r="B32" s="180" t="s">
        <v>40</v>
      </c>
      <c r="C32" s="145">
        <v>66.23</v>
      </c>
      <c r="D32" s="145">
        <f t="shared" si="2"/>
        <v>1.801049683191472</v>
      </c>
      <c r="E32" s="119">
        <v>1.8</v>
      </c>
      <c r="F32" s="119"/>
      <c r="G32" s="119"/>
      <c r="H32" s="145">
        <f t="shared" si="1"/>
        <v>1.801049683191472</v>
      </c>
    </row>
    <row r="33" spans="1:8" s="38" customFormat="1" ht="15.75">
      <c r="A33" s="102" t="s">
        <v>33</v>
      </c>
      <c r="B33" s="180" t="s">
        <v>34</v>
      </c>
      <c r="C33" s="145">
        <v>0.326</v>
      </c>
      <c r="D33" s="145">
        <f t="shared" si="2"/>
        <v>0.008865200010877546</v>
      </c>
      <c r="E33" s="119">
        <v>0.01</v>
      </c>
      <c r="F33" s="119"/>
      <c r="G33" s="119"/>
      <c r="H33" s="145">
        <f t="shared" si="1"/>
        <v>0.008865200010877546</v>
      </c>
    </row>
    <row r="34" spans="1:8" s="38" customFormat="1" ht="15.75">
      <c r="A34" s="102" t="s">
        <v>367</v>
      </c>
      <c r="B34" s="180" t="s">
        <v>41</v>
      </c>
      <c r="C34" s="145"/>
      <c r="D34" s="145">
        <f t="shared" si="2"/>
        <v>0</v>
      </c>
      <c r="E34" s="119">
        <v>0</v>
      </c>
      <c r="F34" s="119"/>
      <c r="G34" s="119"/>
      <c r="H34" s="145">
        <f>SUM(E34:G34)</f>
        <v>0</v>
      </c>
    </row>
    <row r="35" spans="1:8" s="38" customFormat="1" ht="15.75">
      <c r="A35" s="102" t="s">
        <v>42</v>
      </c>
      <c r="B35" s="180" t="s">
        <v>43</v>
      </c>
      <c r="C35" s="145">
        <v>22.56</v>
      </c>
      <c r="D35" s="145">
        <f t="shared" si="2"/>
        <v>0.6134935958447774</v>
      </c>
      <c r="E35" s="119">
        <v>0.61</v>
      </c>
      <c r="F35" s="119"/>
      <c r="G35" s="119"/>
      <c r="H35" s="145">
        <f>D35</f>
        <v>0.6134935958447774</v>
      </c>
    </row>
    <row r="36" spans="1:8" s="38" customFormat="1" ht="15.75">
      <c r="A36" s="95"/>
      <c r="B36" s="177"/>
      <c r="C36" s="126"/>
      <c r="D36" s="126"/>
      <c r="E36" s="121"/>
      <c r="F36" s="121"/>
      <c r="G36" s="121"/>
      <c r="H36" s="126"/>
    </row>
    <row r="37" spans="1:8" s="176" customFormat="1" ht="19.5">
      <c r="A37" s="174" t="s">
        <v>44</v>
      </c>
      <c r="B37" s="175"/>
      <c r="C37" s="116">
        <f aca="true" t="shared" si="3" ref="C37:H37">C39+C46+C99</f>
        <v>85.62179999999998</v>
      </c>
      <c r="D37" s="116">
        <f t="shared" si="3"/>
        <v>2.3283876757403528</v>
      </c>
      <c r="E37" s="129">
        <f t="shared" si="3"/>
        <v>2.33</v>
      </c>
      <c r="F37" s="129">
        <f t="shared" si="3"/>
        <v>0</v>
      </c>
      <c r="G37" s="129">
        <f t="shared" si="3"/>
        <v>0</v>
      </c>
      <c r="H37" s="116">
        <f t="shared" si="3"/>
        <v>2.33</v>
      </c>
    </row>
    <row r="38" spans="1:8" s="38" customFormat="1" ht="15.75">
      <c r="A38" s="95"/>
      <c r="B38" s="177"/>
      <c r="C38" s="126"/>
      <c r="D38" s="126"/>
      <c r="E38" s="121"/>
      <c r="F38" s="121"/>
      <c r="G38" s="121"/>
      <c r="H38" s="126"/>
    </row>
    <row r="39" spans="1:8" s="183" customFormat="1" ht="15.75">
      <c r="A39" s="182" t="s">
        <v>45</v>
      </c>
      <c r="B39" s="175"/>
      <c r="C39" s="135">
        <f aca="true" t="shared" si="4" ref="C39:H39">SUM(C40:C44)</f>
        <v>8.505799999999999</v>
      </c>
      <c r="D39" s="135">
        <f t="shared" si="4"/>
        <v>0.23130557746172462</v>
      </c>
      <c r="E39" s="47">
        <f t="shared" si="4"/>
        <v>0.22999999999999998</v>
      </c>
      <c r="F39" s="47">
        <f t="shared" si="4"/>
        <v>0</v>
      </c>
      <c r="G39" s="47">
        <f t="shared" si="4"/>
        <v>0</v>
      </c>
      <c r="H39" s="135">
        <f t="shared" si="4"/>
        <v>0.22999999999999998</v>
      </c>
    </row>
    <row r="40" spans="1:8" s="38" customFormat="1" ht="15.75">
      <c r="A40" s="102" t="s">
        <v>46</v>
      </c>
      <c r="B40" s="175">
        <v>130</v>
      </c>
      <c r="C40" s="145">
        <v>7.818</v>
      </c>
      <c r="D40" s="145">
        <f>C40/ZExchange</f>
        <v>0.21260163707067684</v>
      </c>
      <c r="E40" s="119">
        <v>0.21</v>
      </c>
      <c r="F40" s="119"/>
      <c r="G40" s="119"/>
      <c r="H40" s="145">
        <f>SUM(E40:G40)</f>
        <v>0.21</v>
      </c>
    </row>
    <row r="41" spans="1:8" s="38" customFormat="1" ht="15.75">
      <c r="A41" s="102" t="s">
        <v>47</v>
      </c>
      <c r="B41" s="175">
        <v>142</v>
      </c>
      <c r="C41" s="145">
        <v>0.6878</v>
      </c>
      <c r="D41" s="145">
        <f>C41/ZExchange</f>
        <v>0.018703940391047776</v>
      </c>
      <c r="E41" s="119">
        <v>0.02</v>
      </c>
      <c r="F41" s="119"/>
      <c r="G41" s="119"/>
      <c r="H41" s="145">
        <f>SUM(E41:G41)</f>
        <v>0.02</v>
      </c>
    </row>
    <row r="42" spans="1:8" s="38" customFormat="1" ht="15.75">
      <c r="A42" s="102" t="s">
        <v>49</v>
      </c>
      <c r="B42" s="175">
        <v>136</v>
      </c>
      <c r="C42" s="145"/>
      <c r="D42" s="145">
        <f>C42/ZExchange</f>
        <v>0</v>
      </c>
      <c r="E42" s="119"/>
      <c r="F42" s="119"/>
      <c r="G42" s="119"/>
      <c r="H42" s="145">
        <f>SUM(E42:G42)</f>
        <v>0</v>
      </c>
    </row>
    <row r="43" spans="1:8" s="38" customFormat="1" ht="15.75">
      <c r="A43" s="102" t="s">
        <v>50</v>
      </c>
      <c r="B43" s="175">
        <v>139</v>
      </c>
      <c r="C43" s="145"/>
      <c r="D43" s="145">
        <f>C43/ZExchange</f>
        <v>0</v>
      </c>
      <c r="E43" s="119"/>
      <c r="F43" s="119"/>
      <c r="G43" s="119"/>
      <c r="H43" s="145">
        <f>SUM(E43:G43)</f>
        <v>0</v>
      </c>
    </row>
    <row r="44" spans="1:8" s="38" customFormat="1" ht="15.75">
      <c r="A44" s="102" t="s">
        <v>51</v>
      </c>
      <c r="B44" s="175">
        <v>189</v>
      </c>
      <c r="C44" s="145"/>
      <c r="D44" s="145">
        <f>C44/ZExchange</f>
        <v>0</v>
      </c>
      <c r="E44" s="119"/>
      <c r="F44" s="119"/>
      <c r="G44" s="119"/>
      <c r="H44" s="145">
        <f>SUM(E44:G44)</f>
        <v>0</v>
      </c>
    </row>
    <row r="45" spans="1:8" s="38" customFormat="1" ht="15.75">
      <c r="A45" s="181" t="s">
        <v>52</v>
      </c>
      <c r="B45" s="177" t="s">
        <v>9</v>
      </c>
      <c r="C45" s="126"/>
      <c r="D45" s="126"/>
      <c r="E45" s="121"/>
      <c r="F45" s="121"/>
      <c r="G45" s="121"/>
      <c r="H45" s="126"/>
    </row>
    <row r="46" spans="1:8" s="183" customFormat="1" ht="15.75">
      <c r="A46" s="182" t="s">
        <v>53</v>
      </c>
      <c r="B46" s="175" t="s">
        <v>9</v>
      </c>
      <c r="C46" s="135">
        <f aca="true" t="shared" si="5" ref="C46:H46">SUM(C47:C97)</f>
        <v>77.11599999999999</v>
      </c>
      <c r="D46" s="135">
        <f t="shared" si="5"/>
        <v>2.0970820982786282</v>
      </c>
      <c r="E46" s="47">
        <f t="shared" si="5"/>
        <v>2.1</v>
      </c>
      <c r="F46" s="47">
        <f t="shared" si="5"/>
        <v>0</v>
      </c>
      <c r="G46" s="47">
        <f t="shared" si="5"/>
        <v>0</v>
      </c>
      <c r="H46" s="135">
        <f t="shared" si="5"/>
        <v>2.1</v>
      </c>
    </row>
    <row r="47" spans="1:8" s="38" customFormat="1" ht="15.75">
      <c r="A47" s="102" t="s">
        <v>54</v>
      </c>
      <c r="B47" s="175">
        <v>225</v>
      </c>
      <c r="C47" s="145">
        <v>0.66</v>
      </c>
      <c r="D47" s="145">
        <f>C47/ZExchange</f>
        <v>0.017947950942267425</v>
      </c>
      <c r="E47" s="119">
        <v>0.02</v>
      </c>
      <c r="F47" s="119"/>
      <c r="G47" s="119"/>
      <c r="H47" s="145">
        <f aca="true" t="shared" si="6" ref="H47:H78">SUM(E47:G47)</f>
        <v>0.02</v>
      </c>
    </row>
    <row r="48" spans="1:8" s="38" customFormat="1" ht="15.75">
      <c r="A48" s="102" t="s">
        <v>55</v>
      </c>
      <c r="B48" s="175">
        <v>236</v>
      </c>
      <c r="C48" s="145">
        <v>0.029</v>
      </c>
      <c r="D48" s="145">
        <f aca="true" t="shared" si="7" ref="D48:D97">C48/ZExchange</f>
        <v>0.000788622086857205</v>
      </c>
      <c r="E48" s="119"/>
      <c r="F48" s="119"/>
      <c r="G48" s="119"/>
      <c r="H48" s="145">
        <f t="shared" si="6"/>
        <v>0</v>
      </c>
    </row>
    <row r="49" spans="1:8" s="38" customFormat="1" ht="15.75">
      <c r="A49" s="102" t="s">
        <v>56</v>
      </c>
      <c r="B49" s="175">
        <v>227</v>
      </c>
      <c r="C49" s="145"/>
      <c r="D49" s="145">
        <f t="shared" si="7"/>
        <v>0</v>
      </c>
      <c r="E49" s="119"/>
      <c r="F49" s="119"/>
      <c r="G49" s="119"/>
      <c r="H49" s="145">
        <f t="shared" si="6"/>
        <v>0</v>
      </c>
    </row>
    <row r="50" spans="1:8" s="38" customFormat="1" ht="15.75">
      <c r="A50" s="102" t="s">
        <v>57</v>
      </c>
      <c r="B50" s="175">
        <v>287</v>
      </c>
      <c r="C50" s="145"/>
      <c r="D50" s="145">
        <f t="shared" si="7"/>
        <v>0</v>
      </c>
      <c r="E50" s="119"/>
      <c r="F50" s="119"/>
      <c r="G50" s="119"/>
      <c r="H50" s="145">
        <f t="shared" si="6"/>
        <v>0</v>
      </c>
    </row>
    <row r="51" spans="1:8" s="38" customFormat="1" ht="15.75">
      <c r="A51" s="102" t="s">
        <v>58</v>
      </c>
      <c r="B51" s="175">
        <v>228</v>
      </c>
      <c r="C51" s="145"/>
      <c r="D51" s="145">
        <f t="shared" si="7"/>
        <v>0</v>
      </c>
      <c r="E51" s="119"/>
      <c r="F51" s="119"/>
      <c r="G51" s="119"/>
      <c r="H51" s="145">
        <f t="shared" si="6"/>
        <v>0</v>
      </c>
    </row>
    <row r="52" spans="1:8" s="38" customFormat="1" ht="15.75">
      <c r="A52" s="102" t="s">
        <v>59</v>
      </c>
      <c r="B52" s="175">
        <v>229</v>
      </c>
      <c r="C52" s="145"/>
      <c r="D52" s="145">
        <f t="shared" si="7"/>
        <v>0</v>
      </c>
      <c r="E52" s="119"/>
      <c r="F52" s="119"/>
      <c r="G52" s="119"/>
      <c r="H52" s="145">
        <f t="shared" si="6"/>
        <v>0</v>
      </c>
    </row>
    <row r="53" spans="1:8" s="38" customFormat="1" ht="15.75">
      <c r="A53" s="102" t="s">
        <v>60</v>
      </c>
      <c r="B53" s="175">
        <v>230</v>
      </c>
      <c r="C53" s="145"/>
      <c r="D53" s="145">
        <f t="shared" si="7"/>
        <v>0</v>
      </c>
      <c r="E53" s="119"/>
      <c r="F53" s="119"/>
      <c r="G53" s="119"/>
      <c r="H53" s="145">
        <f t="shared" si="6"/>
        <v>0</v>
      </c>
    </row>
    <row r="54" spans="1:8" s="38" customFormat="1" ht="15.75">
      <c r="A54" s="102" t="s">
        <v>61</v>
      </c>
      <c r="B54" s="175">
        <v>231</v>
      </c>
      <c r="C54" s="145"/>
      <c r="D54" s="145">
        <f t="shared" si="7"/>
        <v>0</v>
      </c>
      <c r="E54" s="119"/>
      <c r="F54" s="119"/>
      <c r="G54" s="119"/>
      <c r="H54" s="145">
        <f t="shared" si="6"/>
        <v>0</v>
      </c>
    </row>
    <row r="55" spans="1:8" s="38" customFormat="1" ht="15.75">
      <c r="A55" s="102" t="s">
        <v>62</v>
      </c>
      <c r="B55" s="175">
        <v>232</v>
      </c>
      <c r="C55" s="145"/>
      <c r="D55" s="145">
        <f t="shared" si="7"/>
        <v>0</v>
      </c>
      <c r="E55" s="119"/>
      <c r="F55" s="119"/>
      <c r="G55" s="119"/>
      <c r="H55" s="145">
        <f t="shared" si="6"/>
        <v>0</v>
      </c>
    </row>
    <row r="56" spans="1:8" s="38" customFormat="1" ht="15.75">
      <c r="A56" s="102" t="s">
        <v>63</v>
      </c>
      <c r="B56" s="175">
        <v>233</v>
      </c>
      <c r="C56" s="145"/>
      <c r="D56" s="145">
        <f t="shared" si="7"/>
        <v>0</v>
      </c>
      <c r="E56" s="119"/>
      <c r="F56" s="119"/>
      <c r="G56" s="119"/>
      <c r="H56" s="145">
        <f t="shared" si="6"/>
        <v>0</v>
      </c>
    </row>
    <row r="57" spans="1:8" s="38" customFormat="1" ht="15.75">
      <c r="A57" s="102" t="s">
        <v>64</v>
      </c>
      <c r="B57" s="175">
        <v>235</v>
      </c>
      <c r="C57" s="145"/>
      <c r="D57" s="145">
        <f t="shared" si="7"/>
        <v>0</v>
      </c>
      <c r="E57" s="119"/>
      <c r="F57" s="119"/>
      <c r="G57" s="119"/>
      <c r="H57" s="145">
        <f t="shared" si="6"/>
        <v>0</v>
      </c>
    </row>
    <row r="58" spans="1:8" s="38" customFormat="1" ht="15.75">
      <c r="A58" s="102" t="s">
        <v>65</v>
      </c>
      <c r="B58" s="175">
        <v>234</v>
      </c>
      <c r="C58" s="145"/>
      <c r="D58" s="145">
        <f t="shared" si="7"/>
        <v>0</v>
      </c>
      <c r="E58" s="119"/>
      <c r="F58" s="119"/>
      <c r="G58" s="119"/>
      <c r="H58" s="145">
        <f t="shared" si="6"/>
        <v>0</v>
      </c>
    </row>
    <row r="59" spans="1:8" s="38" customFormat="1" ht="15.75">
      <c r="A59" s="102" t="s">
        <v>66</v>
      </c>
      <c r="B59" s="175">
        <v>247</v>
      </c>
      <c r="C59" s="145"/>
      <c r="D59" s="145">
        <f t="shared" si="7"/>
        <v>0</v>
      </c>
      <c r="E59" s="119"/>
      <c r="F59" s="119"/>
      <c r="G59" s="119"/>
      <c r="H59" s="145">
        <f t="shared" si="6"/>
        <v>0</v>
      </c>
    </row>
    <row r="60" spans="1:8" s="38" customFormat="1" ht="15.75">
      <c r="A60" s="102" t="s">
        <v>67</v>
      </c>
      <c r="B60" s="175">
        <v>274</v>
      </c>
      <c r="C60" s="145"/>
      <c r="D60" s="145">
        <f t="shared" si="7"/>
        <v>0</v>
      </c>
      <c r="E60" s="119"/>
      <c r="F60" s="119"/>
      <c r="G60" s="119"/>
      <c r="H60" s="145">
        <f t="shared" si="6"/>
        <v>0</v>
      </c>
    </row>
    <row r="61" spans="1:8" s="38" customFormat="1" ht="15.75">
      <c r="A61" s="102" t="s">
        <v>68</v>
      </c>
      <c r="B61" s="175">
        <v>245</v>
      </c>
      <c r="C61" s="145"/>
      <c r="D61" s="145">
        <f t="shared" si="7"/>
        <v>0</v>
      </c>
      <c r="E61" s="119"/>
      <c r="F61" s="119"/>
      <c r="G61" s="119"/>
      <c r="H61" s="145">
        <f t="shared" si="6"/>
        <v>0</v>
      </c>
    </row>
    <row r="62" spans="1:8" s="38" customFormat="1" ht="15.75">
      <c r="A62" s="102" t="s">
        <v>69</v>
      </c>
      <c r="B62" s="175">
        <v>271</v>
      </c>
      <c r="C62" s="145"/>
      <c r="D62" s="145">
        <f t="shared" si="7"/>
        <v>0</v>
      </c>
      <c r="E62" s="119"/>
      <c r="F62" s="119"/>
      <c r="G62" s="119"/>
      <c r="H62" s="145">
        <f t="shared" si="6"/>
        <v>0</v>
      </c>
    </row>
    <row r="63" spans="1:8" s="38" customFormat="1" ht="15.75">
      <c r="A63" s="102" t="s">
        <v>70</v>
      </c>
      <c r="B63" s="175">
        <v>238</v>
      </c>
      <c r="C63" s="145">
        <v>1.078</v>
      </c>
      <c r="D63" s="145">
        <f t="shared" si="7"/>
        <v>0.029314986539036792</v>
      </c>
      <c r="E63" s="119">
        <v>0.03</v>
      </c>
      <c r="F63" s="119"/>
      <c r="G63" s="119"/>
      <c r="H63" s="145">
        <f t="shared" si="6"/>
        <v>0.03</v>
      </c>
    </row>
    <row r="64" spans="1:8" s="38" customFormat="1" ht="15.75">
      <c r="A64" s="102" t="s">
        <v>71</v>
      </c>
      <c r="B64" s="175">
        <v>239</v>
      </c>
      <c r="C64" s="145"/>
      <c r="D64" s="145">
        <f t="shared" si="7"/>
        <v>0</v>
      </c>
      <c r="E64" s="119"/>
      <c r="F64" s="119"/>
      <c r="G64" s="119"/>
      <c r="H64" s="145">
        <f t="shared" si="6"/>
        <v>0</v>
      </c>
    </row>
    <row r="65" spans="1:8" s="38" customFormat="1" ht="15.75">
      <c r="A65" s="102" t="s">
        <v>72</v>
      </c>
      <c r="B65" s="175">
        <v>240</v>
      </c>
      <c r="C65" s="145"/>
      <c r="D65" s="145">
        <f t="shared" si="7"/>
        <v>0</v>
      </c>
      <c r="E65" s="119"/>
      <c r="F65" s="119"/>
      <c r="G65" s="119"/>
      <c r="H65" s="145">
        <f t="shared" si="6"/>
        <v>0</v>
      </c>
    </row>
    <row r="66" spans="1:8" s="38" customFormat="1" ht="15.75">
      <c r="A66" s="102" t="s">
        <v>73</v>
      </c>
      <c r="B66" s="175">
        <v>241</v>
      </c>
      <c r="C66" s="145">
        <v>0.113</v>
      </c>
      <c r="D66" s="145">
        <f t="shared" si="7"/>
        <v>0.003072906752236695</v>
      </c>
      <c r="E66" s="119"/>
      <c r="F66" s="119"/>
      <c r="G66" s="119"/>
      <c r="H66" s="145">
        <f t="shared" si="6"/>
        <v>0</v>
      </c>
    </row>
    <row r="67" spans="1:8" s="38" customFormat="1" ht="15.75">
      <c r="A67" s="102" t="s">
        <v>74</v>
      </c>
      <c r="B67" s="175">
        <v>243</v>
      </c>
      <c r="C67" s="145">
        <v>0.104</v>
      </c>
      <c r="D67" s="145">
        <f t="shared" si="7"/>
        <v>0.002828161966660321</v>
      </c>
      <c r="E67" s="119"/>
      <c r="F67" s="119"/>
      <c r="G67" s="119"/>
      <c r="H67" s="145">
        <f t="shared" si="6"/>
        <v>0</v>
      </c>
    </row>
    <row r="68" spans="1:8" s="38" customFormat="1" ht="15.75">
      <c r="A68" s="102" t="s">
        <v>75</v>
      </c>
      <c r="B68" s="175">
        <v>244</v>
      </c>
      <c r="C68" s="145"/>
      <c r="D68" s="145">
        <f t="shared" si="7"/>
        <v>0</v>
      </c>
      <c r="E68" s="119"/>
      <c r="F68" s="119"/>
      <c r="G68" s="119"/>
      <c r="H68" s="145">
        <f t="shared" si="6"/>
        <v>0</v>
      </c>
    </row>
    <row r="69" spans="1:8" s="38" customFormat="1" ht="15.75">
      <c r="A69" s="102" t="s">
        <v>76</v>
      </c>
      <c r="B69" s="175">
        <v>248</v>
      </c>
      <c r="C69" s="145">
        <v>10.41</v>
      </c>
      <c r="D69" s="145">
        <f t="shared" si="7"/>
        <v>0.28308813531667254</v>
      </c>
      <c r="E69" s="119">
        <v>0.28</v>
      </c>
      <c r="F69" s="119"/>
      <c r="G69" s="119"/>
      <c r="H69" s="145">
        <f t="shared" si="6"/>
        <v>0.28</v>
      </c>
    </row>
    <row r="70" spans="1:8" s="38" customFormat="1" ht="15.75">
      <c r="A70" s="102" t="s">
        <v>77</v>
      </c>
      <c r="B70" s="175">
        <v>249</v>
      </c>
      <c r="C70" s="145"/>
      <c r="D70" s="145">
        <f t="shared" si="7"/>
        <v>0</v>
      </c>
      <c r="E70" s="119"/>
      <c r="F70" s="119"/>
      <c r="G70" s="119"/>
      <c r="H70" s="145">
        <f t="shared" si="6"/>
        <v>0</v>
      </c>
    </row>
    <row r="71" spans="1:8" s="38" customFormat="1" ht="15.75">
      <c r="A71" s="102" t="s">
        <v>78</v>
      </c>
      <c r="B71" s="175">
        <v>251</v>
      </c>
      <c r="C71" s="145"/>
      <c r="D71" s="145">
        <f t="shared" si="7"/>
        <v>0</v>
      </c>
      <c r="E71" s="119"/>
      <c r="F71" s="119"/>
      <c r="G71" s="119"/>
      <c r="H71" s="145">
        <f t="shared" si="6"/>
        <v>0</v>
      </c>
    </row>
    <row r="72" spans="1:8" s="38" customFormat="1" ht="15.75">
      <c r="A72" s="102" t="s">
        <v>79</v>
      </c>
      <c r="B72" s="175">
        <v>252</v>
      </c>
      <c r="C72" s="145"/>
      <c r="D72" s="145">
        <f t="shared" si="7"/>
        <v>0</v>
      </c>
      <c r="E72" s="119"/>
      <c r="F72" s="119"/>
      <c r="G72" s="119"/>
      <c r="H72" s="145">
        <f t="shared" si="6"/>
        <v>0</v>
      </c>
    </row>
    <row r="73" spans="1:8" s="38" customFormat="1" ht="15.75">
      <c r="A73" s="102" t="s">
        <v>80</v>
      </c>
      <c r="B73" s="175">
        <v>253</v>
      </c>
      <c r="C73" s="145"/>
      <c r="D73" s="145">
        <f t="shared" si="7"/>
        <v>0</v>
      </c>
      <c r="E73" s="119"/>
      <c r="F73" s="119"/>
      <c r="G73" s="119"/>
      <c r="H73" s="145">
        <f t="shared" si="6"/>
        <v>0</v>
      </c>
    </row>
    <row r="74" spans="1:8" s="38" customFormat="1" ht="15.75">
      <c r="A74" s="102" t="s">
        <v>81</v>
      </c>
      <c r="B74" s="175">
        <v>255</v>
      </c>
      <c r="C74" s="145">
        <v>0.56</v>
      </c>
      <c r="D74" s="145">
        <f t="shared" si="7"/>
        <v>0.015228564435863269</v>
      </c>
      <c r="E74" s="119">
        <v>0.02</v>
      </c>
      <c r="F74" s="119"/>
      <c r="G74" s="119"/>
      <c r="H74" s="145">
        <f t="shared" si="6"/>
        <v>0.02</v>
      </c>
    </row>
    <row r="75" spans="1:8" s="38" customFormat="1" ht="15.75">
      <c r="A75" s="102" t="s">
        <v>82</v>
      </c>
      <c r="B75" s="175">
        <v>256</v>
      </c>
      <c r="C75" s="145"/>
      <c r="D75" s="145">
        <f t="shared" si="7"/>
        <v>0</v>
      </c>
      <c r="E75" s="119"/>
      <c r="F75" s="119"/>
      <c r="G75" s="119"/>
      <c r="H75" s="145">
        <f t="shared" si="6"/>
        <v>0</v>
      </c>
    </row>
    <row r="76" spans="1:8" s="38" customFormat="1" ht="15.75">
      <c r="A76" s="102" t="s">
        <v>83</v>
      </c>
      <c r="B76" s="175">
        <v>257</v>
      </c>
      <c r="C76" s="145"/>
      <c r="D76" s="145">
        <f t="shared" si="7"/>
        <v>0</v>
      </c>
      <c r="E76" s="119"/>
      <c r="F76" s="119"/>
      <c r="G76" s="119"/>
      <c r="H76" s="145">
        <f t="shared" si="6"/>
        <v>0</v>
      </c>
    </row>
    <row r="77" spans="1:8" s="38" customFormat="1" ht="15.75">
      <c r="A77" s="102" t="s">
        <v>84</v>
      </c>
      <c r="B77" s="175">
        <v>258</v>
      </c>
      <c r="C77" s="145"/>
      <c r="D77" s="145">
        <f t="shared" si="7"/>
        <v>0</v>
      </c>
      <c r="E77" s="119"/>
      <c r="F77" s="119"/>
      <c r="G77" s="119"/>
      <c r="H77" s="145">
        <f t="shared" si="6"/>
        <v>0</v>
      </c>
    </row>
    <row r="78" spans="1:8" s="38" customFormat="1" ht="15.75">
      <c r="A78" s="102" t="s">
        <v>85</v>
      </c>
      <c r="B78" s="175">
        <v>259</v>
      </c>
      <c r="C78" s="145">
        <v>6.477</v>
      </c>
      <c r="D78" s="145">
        <f t="shared" si="7"/>
        <v>0.17613466401979713</v>
      </c>
      <c r="E78" s="119">
        <v>0.18</v>
      </c>
      <c r="F78" s="119"/>
      <c r="G78" s="119"/>
      <c r="H78" s="145">
        <f t="shared" si="6"/>
        <v>0.18</v>
      </c>
    </row>
    <row r="79" spans="1:8" s="38" customFormat="1" ht="15.75">
      <c r="A79" s="102" t="s">
        <v>86</v>
      </c>
      <c r="B79" s="175">
        <v>275</v>
      </c>
      <c r="C79" s="145">
        <v>0.08</v>
      </c>
      <c r="D79" s="145">
        <f t="shared" si="7"/>
        <v>0.002175509205123324</v>
      </c>
      <c r="E79" s="119"/>
      <c r="F79" s="119"/>
      <c r="G79" s="119"/>
      <c r="H79" s="145">
        <f aca="true" t="shared" si="8" ref="H79:H97">SUM(E79:G79)</f>
        <v>0</v>
      </c>
    </row>
    <row r="80" spans="1:8" s="38" customFormat="1" ht="15.75">
      <c r="A80" s="102" t="s">
        <v>87</v>
      </c>
      <c r="B80" s="175">
        <v>260</v>
      </c>
      <c r="C80" s="145">
        <v>0.77</v>
      </c>
      <c r="D80" s="145">
        <f t="shared" si="7"/>
        <v>0.020939276099311992</v>
      </c>
      <c r="E80" s="119">
        <v>0.02</v>
      </c>
      <c r="F80" s="119"/>
      <c r="G80" s="119"/>
      <c r="H80" s="145">
        <f t="shared" si="8"/>
        <v>0.02</v>
      </c>
    </row>
    <row r="81" spans="1:8" s="38" customFormat="1" ht="15.75">
      <c r="A81" s="102" t="s">
        <v>88</v>
      </c>
      <c r="B81" s="175">
        <v>261</v>
      </c>
      <c r="C81" s="145"/>
      <c r="D81" s="145">
        <f t="shared" si="7"/>
        <v>0</v>
      </c>
      <c r="E81" s="119"/>
      <c r="F81" s="119"/>
      <c r="G81" s="119"/>
      <c r="H81" s="145">
        <f t="shared" si="8"/>
        <v>0</v>
      </c>
    </row>
    <row r="82" spans="1:8" s="38" customFormat="1" ht="15.75">
      <c r="A82" s="102" t="s">
        <v>89</v>
      </c>
      <c r="B82" s="175">
        <v>266</v>
      </c>
      <c r="C82" s="145"/>
      <c r="D82" s="145">
        <f t="shared" si="7"/>
        <v>0</v>
      </c>
      <c r="E82" s="119"/>
      <c r="F82" s="119"/>
      <c r="G82" s="119"/>
      <c r="H82" s="145">
        <f t="shared" si="8"/>
        <v>0</v>
      </c>
    </row>
    <row r="83" spans="1:8" s="38" customFormat="1" ht="15.75">
      <c r="A83" s="100" t="s">
        <v>90</v>
      </c>
      <c r="B83" s="175">
        <v>276</v>
      </c>
      <c r="C83" s="145"/>
      <c r="D83" s="145">
        <f t="shared" si="7"/>
        <v>0</v>
      </c>
      <c r="E83" s="119"/>
      <c r="F83" s="119"/>
      <c r="G83" s="119"/>
      <c r="H83" s="145">
        <f t="shared" si="8"/>
        <v>0</v>
      </c>
    </row>
    <row r="84" spans="1:8" s="38" customFormat="1" ht="15.75">
      <c r="A84" s="102" t="s">
        <v>91</v>
      </c>
      <c r="B84" s="175">
        <v>268</v>
      </c>
      <c r="C84" s="145"/>
      <c r="D84" s="145">
        <f t="shared" si="7"/>
        <v>0</v>
      </c>
      <c r="E84" s="119"/>
      <c r="F84" s="119"/>
      <c r="G84" s="119"/>
      <c r="H84" s="145">
        <f t="shared" si="8"/>
        <v>0</v>
      </c>
    </row>
    <row r="85" spans="1:8" s="38" customFormat="1" ht="15.75">
      <c r="A85" s="102" t="s">
        <v>92</v>
      </c>
      <c r="B85" s="175">
        <v>269</v>
      </c>
      <c r="C85" s="145"/>
      <c r="D85" s="145">
        <f t="shared" si="7"/>
        <v>0</v>
      </c>
      <c r="E85" s="119"/>
      <c r="F85" s="119"/>
      <c r="G85" s="119"/>
      <c r="H85" s="145">
        <f t="shared" si="8"/>
        <v>0</v>
      </c>
    </row>
    <row r="86" spans="1:8" s="38" customFormat="1" ht="15.75">
      <c r="A86" s="102" t="s">
        <v>93</v>
      </c>
      <c r="B86" s="175">
        <v>270</v>
      </c>
      <c r="C86" s="145"/>
      <c r="D86" s="145">
        <f t="shared" si="7"/>
        <v>0</v>
      </c>
      <c r="E86" s="119"/>
      <c r="F86" s="119"/>
      <c r="G86" s="119"/>
      <c r="H86" s="145">
        <f t="shared" si="8"/>
        <v>0</v>
      </c>
    </row>
    <row r="87" spans="1:8" s="38" customFormat="1" ht="15.75">
      <c r="A87" s="102" t="s">
        <v>94</v>
      </c>
      <c r="B87" s="175">
        <v>272</v>
      </c>
      <c r="C87" s="145"/>
      <c r="D87" s="145">
        <f t="shared" si="7"/>
        <v>0</v>
      </c>
      <c r="E87" s="119"/>
      <c r="F87" s="119"/>
      <c r="G87" s="119"/>
      <c r="H87" s="145">
        <f t="shared" si="8"/>
        <v>0</v>
      </c>
    </row>
    <row r="88" spans="1:8" s="38" customFormat="1" ht="15.75">
      <c r="A88" s="102" t="s">
        <v>95</v>
      </c>
      <c r="B88" s="175">
        <v>273</v>
      </c>
      <c r="C88" s="145"/>
      <c r="D88" s="145">
        <f t="shared" si="7"/>
        <v>0</v>
      </c>
      <c r="E88" s="119"/>
      <c r="F88" s="119"/>
      <c r="G88" s="119"/>
      <c r="H88" s="145">
        <f t="shared" si="8"/>
        <v>0</v>
      </c>
    </row>
    <row r="89" spans="1:8" s="38" customFormat="1" ht="15.75">
      <c r="A89" s="102" t="s">
        <v>96</v>
      </c>
      <c r="B89" s="175">
        <v>218</v>
      </c>
      <c r="C89" s="145">
        <v>0.75</v>
      </c>
      <c r="D89" s="145">
        <f t="shared" si="7"/>
        <v>0.020395398798031164</v>
      </c>
      <c r="E89" s="119">
        <v>0.02</v>
      </c>
      <c r="F89" s="119"/>
      <c r="G89" s="119"/>
      <c r="H89" s="145">
        <f t="shared" si="8"/>
        <v>0.02</v>
      </c>
    </row>
    <row r="90" spans="1:8" s="38" customFormat="1" ht="15.75">
      <c r="A90" s="102" t="s">
        <v>97</v>
      </c>
      <c r="B90" s="175">
        <v>278</v>
      </c>
      <c r="C90" s="145">
        <v>10.267</v>
      </c>
      <c r="D90" s="145">
        <f t="shared" si="7"/>
        <v>0.2791994126125146</v>
      </c>
      <c r="E90" s="119">
        <v>0.28</v>
      </c>
      <c r="F90" s="119"/>
      <c r="G90" s="119"/>
      <c r="H90" s="145">
        <f t="shared" si="8"/>
        <v>0.28</v>
      </c>
    </row>
    <row r="91" spans="1:8" s="38" customFormat="1" ht="15.75">
      <c r="A91" s="102" t="s">
        <v>98</v>
      </c>
      <c r="B91" s="175">
        <v>280</v>
      </c>
      <c r="C91" s="145"/>
      <c r="D91" s="145">
        <f t="shared" si="7"/>
        <v>0</v>
      </c>
      <c r="E91" s="119"/>
      <c r="F91" s="119"/>
      <c r="G91" s="119"/>
      <c r="H91" s="145">
        <f t="shared" si="8"/>
        <v>0</v>
      </c>
    </row>
    <row r="92" spans="1:8" s="38" customFormat="1" ht="15.75">
      <c r="A92" s="102" t="s">
        <v>99</v>
      </c>
      <c r="B92" s="175">
        <v>282</v>
      </c>
      <c r="C92" s="145"/>
      <c r="D92" s="145">
        <f t="shared" si="7"/>
        <v>0</v>
      </c>
      <c r="E92" s="119"/>
      <c r="F92" s="119"/>
      <c r="G92" s="119"/>
      <c r="H92" s="145">
        <f t="shared" si="8"/>
        <v>0</v>
      </c>
    </row>
    <row r="93" spans="1:8" s="38" customFormat="1" ht="15.75">
      <c r="A93" s="102" t="s">
        <v>100</v>
      </c>
      <c r="B93" s="175">
        <v>283</v>
      </c>
      <c r="C93" s="145"/>
      <c r="D93" s="145">
        <f t="shared" si="7"/>
        <v>0</v>
      </c>
      <c r="E93" s="119"/>
      <c r="F93" s="119"/>
      <c r="G93" s="119"/>
      <c r="H93" s="145">
        <f t="shared" si="8"/>
        <v>0</v>
      </c>
    </row>
    <row r="94" spans="1:8" s="38" customFormat="1" ht="15.75">
      <c r="A94" s="102" t="s">
        <v>101</v>
      </c>
      <c r="B94" s="175">
        <v>285</v>
      </c>
      <c r="C94" s="145">
        <v>0.284</v>
      </c>
      <c r="D94" s="145">
        <f t="shared" si="7"/>
        <v>0.0077230576781877995</v>
      </c>
      <c r="E94" s="119">
        <v>0.01</v>
      </c>
      <c r="F94" s="119"/>
      <c r="G94" s="119"/>
      <c r="H94" s="145">
        <f t="shared" si="8"/>
        <v>0.01</v>
      </c>
    </row>
    <row r="95" spans="1:8" s="38" customFormat="1" ht="15.75">
      <c r="A95" s="102" t="s">
        <v>102</v>
      </c>
      <c r="B95" s="175">
        <v>288</v>
      </c>
      <c r="C95" s="145">
        <v>0.33</v>
      </c>
      <c r="D95" s="145">
        <f t="shared" si="7"/>
        <v>0.008973975471133712</v>
      </c>
      <c r="E95" s="119">
        <v>0.01</v>
      </c>
      <c r="F95" s="119"/>
      <c r="G95" s="119"/>
      <c r="H95" s="145">
        <f t="shared" si="8"/>
        <v>0.01</v>
      </c>
    </row>
    <row r="96" spans="1:8" s="38" customFormat="1" ht="15.75">
      <c r="A96" s="102" t="s">
        <v>103</v>
      </c>
      <c r="B96" s="175">
        <v>265</v>
      </c>
      <c r="C96" s="145">
        <v>0.084</v>
      </c>
      <c r="D96" s="145">
        <f t="shared" si="7"/>
        <v>0.0022842846653794904</v>
      </c>
      <c r="E96" s="119"/>
      <c r="F96" s="119"/>
      <c r="G96" s="119"/>
      <c r="H96" s="145">
        <f t="shared" si="8"/>
        <v>0</v>
      </c>
    </row>
    <row r="97" spans="1:8" s="38" customFormat="1" ht="15.75">
      <c r="A97" s="102" t="s">
        <v>104</v>
      </c>
      <c r="B97" s="175">
        <v>289</v>
      </c>
      <c r="C97" s="145">
        <v>45.12</v>
      </c>
      <c r="D97" s="145">
        <f t="shared" si="7"/>
        <v>1.2269871916895547</v>
      </c>
      <c r="E97" s="119">
        <v>1.23</v>
      </c>
      <c r="F97" s="119"/>
      <c r="G97" s="119"/>
      <c r="H97" s="145">
        <f t="shared" si="8"/>
        <v>1.23</v>
      </c>
    </row>
    <row r="98" spans="1:8" s="38" customFormat="1" ht="15.75">
      <c r="A98" s="95"/>
      <c r="B98" s="184"/>
      <c r="C98" s="178"/>
      <c r="D98" s="178"/>
      <c r="E98" s="179"/>
      <c r="F98" s="179"/>
      <c r="G98" s="179"/>
      <c r="H98" s="178"/>
    </row>
    <row r="99" spans="1:8" s="183" customFormat="1" ht="15.75">
      <c r="A99" s="182" t="s">
        <v>105</v>
      </c>
      <c r="B99" s="175">
        <v>298</v>
      </c>
      <c r="C99" s="145"/>
      <c r="D99" s="145"/>
      <c r="E99" s="119"/>
      <c r="F99" s="119"/>
      <c r="G99" s="119"/>
      <c r="H99" s="145">
        <f>SUM(E99:G99)</f>
        <v>0</v>
      </c>
    </row>
    <row r="100" spans="1:8" s="38" customFormat="1" ht="15.75">
      <c r="A100" s="95"/>
      <c r="B100" s="177"/>
      <c r="C100" s="126"/>
      <c r="D100" s="126"/>
      <c r="E100" s="121"/>
      <c r="F100" s="121"/>
      <c r="G100" s="121"/>
      <c r="H100" s="126"/>
    </row>
    <row r="101" spans="1:8" s="176" customFormat="1" ht="19.5">
      <c r="A101" s="174" t="s">
        <v>106</v>
      </c>
      <c r="B101" s="175"/>
      <c r="C101" s="116">
        <f aca="true" t="shared" si="9" ref="C101:H101">C103+C130+C145</f>
        <v>25.049</v>
      </c>
      <c r="D101" s="116">
        <f t="shared" si="9"/>
        <v>0.6811791259891768</v>
      </c>
      <c r="E101" s="129">
        <f t="shared" si="9"/>
        <v>0.6810230332037093</v>
      </c>
      <c r="F101" s="129">
        <f t="shared" si="9"/>
        <v>0</v>
      </c>
      <c r="G101" s="129">
        <f t="shared" si="9"/>
        <v>0</v>
      </c>
      <c r="H101" s="116">
        <f t="shared" si="9"/>
        <v>0.67</v>
      </c>
    </row>
    <row r="102" spans="1:8" s="38" customFormat="1" ht="15.75">
      <c r="A102" s="95"/>
      <c r="B102" s="177"/>
      <c r="C102" s="126"/>
      <c r="D102" s="126"/>
      <c r="E102" s="121"/>
      <c r="F102" s="121"/>
      <c r="G102" s="121"/>
      <c r="H102" s="126"/>
    </row>
    <row r="103" spans="1:8" s="183" customFormat="1" ht="15.75">
      <c r="A103" s="182" t="s">
        <v>107</v>
      </c>
      <c r="B103" s="175"/>
      <c r="C103" s="135">
        <f aca="true" t="shared" si="10" ref="C103:H103">SUM(C104:C128)</f>
        <v>22.805</v>
      </c>
      <c r="D103" s="135">
        <f t="shared" si="10"/>
        <v>0.6201560927854676</v>
      </c>
      <c r="E103" s="47">
        <f t="shared" si="10"/>
        <v>0.62</v>
      </c>
      <c r="F103" s="47">
        <f t="shared" si="10"/>
        <v>0</v>
      </c>
      <c r="G103" s="47">
        <f t="shared" si="10"/>
        <v>0</v>
      </c>
      <c r="H103" s="135">
        <f t="shared" si="10"/>
        <v>0.62</v>
      </c>
    </row>
    <row r="104" spans="1:8" s="38" customFormat="1" ht="15.75">
      <c r="A104" s="102" t="s">
        <v>108</v>
      </c>
      <c r="B104" s="175">
        <v>376</v>
      </c>
      <c r="C104" s="145"/>
      <c r="D104" s="145">
        <f>C104/ZExchange</f>
        <v>0</v>
      </c>
      <c r="E104" s="119"/>
      <c r="F104" s="119"/>
      <c r="G104" s="119"/>
      <c r="H104" s="145">
        <f aca="true" t="shared" si="11" ref="H104:H128">SUM(E104:G104)</f>
        <v>0</v>
      </c>
    </row>
    <row r="105" spans="1:8" s="38" customFormat="1" ht="15.75">
      <c r="A105" s="102" t="s">
        <v>109</v>
      </c>
      <c r="B105" s="175">
        <v>377</v>
      </c>
      <c r="C105" s="145"/>
      <c r="D105" s="145">
        <f aca="true" t="shared" si="12" ref="D105:D143">C105/ZExchange</f>
        <v>0</v>
      </c>
      <c r="E105" s="119"/>
      <c r="F105" s="119"/>
      <c r="G105" s="119"/>
      <c r="H105" s="145">
        <f t="shared" si="11"/>
        <v>0</v>
      </c>
    </row>
    <row r="106" spans="1:8" s="38" customFormat="1" ht="15.75">
      <c r="A106" s="102" t="s">
        <v>111</v>
      </c>
      <c r="B106" s="175">
        <v>329</v>
      </c>
      <c r="C106" s="145"/>
      <c r="D106" s="145">
        <f t="shared" si="12"/>
        <v>0</v>
      </c>
      <c r="E106" s="119"/>
      <c r="F106" s="119"/>
      <c r="G106" s="119"/>
      <c r="H106" s="145">
        <f t="shared" si="11"/>
        <v>0</v>
      </c>
    </row>
    <row r="107" spans="1:8" s="38" customFormat="1" ht="15.75">
      <c r="A107" s="102" t="s">
        <v>112</v>
      </c>
      <c r="B107" s="175">
        <v>352</v>
      </c>
      <c r="C107" s="145"/>
      <c r="D107" s="145">
        <f t="shared" si="12"/>
        <v>0</v>
      </c>
      <c r="E107" s="119"/>
      <c r="F107" s="119"/>
      <c r="G107" s="119"/>
      <c r="H107" s="145">
        <f t="shared" si="11"/>
        <v>0</v>
      </c>
    </row>
    <row r="108" spans="1:8" s="38" customFormat="1" ht="15.75">
      <c r="A108" s="102" t="s">
        <v>113</v>
      </c>
      <c r="B108" s="175">
        <v>336</v>
      </c>
      <c r="C108" s="145"/>
      <c r="D108" s="145">
        <f t="shared" si="12"/>
        <v>0</v>
      </c>
      <c r="E108" s="119"/>
      <c r="F108" s="119"/>
      <c r="G108" s="119"/>
      <c r="H108" s="145">
        <f t="shared" si="11"/>
        <v>0</v>
      </c>
    </row>
    <row r="109" spans="1:8" s="38" customFormat="1" ht="15.75">
      <c r="A109" s="102" t="s">
        <v>114</v>
      </c>
      <c r="B109" s="175">
        <v>338</v>
      </c>
      <c r="C109" s="145">
        <v>0.216</v>
      </c>
      <c r="D109" s="145">
        <f t="shared" si="12"/>
        <v>0.005873874853832975</v>
      </c>
      <c r="E109" s="119">
        <v>0.01</v>
      </c>
      <c r="F109" s="119"/>
      <c r="G109" s="119"/>
      <c r="H109" s="145">
        <f t="shared" si="11"/>
        <v>0.01</v>
      </c>
    </row>
    <row r="110" spans="1:8" s="38" customFormat="1" ht="15.75">
      <c r="A110" s="102" t="s">
        <v>115</v>
      </c>
      <c r="B110" s="175">
        <v>378</v>
      </c>
      <c r="C110" s="145"/>
      <c r="D110" s="145">
        <f t="shared" si="12"/>
        <v>0</v>
      </c>
      <c r="E110" s="119"/>
      <c r="F110" s="119"/>
      <c r="G110" s="119"/>
      <c r="H110" s="145">
        <f t="shared" si="11"/>
        <v>0</v>
      </c>
    </row>
    <row r="111" spans="1:8" s="38" customFormat="1" ht="15.75">
      <c r="A111" s="102" t="s">
        <v>116</v>
      </c>
      <c r="B111" s="175">
        <v>340</v>
      </c>
      <c r="C111" s="145"/>
      <c r="D111" s="145">
        <f t="shared" si="12"/>
        <v>0</v>
      </c>
      <c r="E111" s="119"/>
      <c r="F111" s="119"/>
      <c r="G111" s="119"/>
      <c r="H111" s="145">
        <f t="shared" si="11"/>
        <v>0</v>
      </c>
    </row>
    <row r="112" spans="1:8" s="38" customFormat="1" ht="15.75">
      <c r="A112" s="102" t="s">
        <v>117</v>
      </c>
      <c r="B112" s="175">
        <v>342</v>
      </c>
      <c r="C112" s="145"/>
      <c r="D112" s="145">
        <f t="shared" si="12"/>
        <v>0</v>
      </c>
      <c r="E112" s="119"/>
      <c r="F112" s="119"/>
      <c r="G112" s="119"/>
      <c r="H112" s="145">
        <f t="shared" si="11"/>
        <v>0</v>
      </c>
    </row>
    <row r="113" spans="1:8" s="38" customFormat="1" ht="15.75">
      <c r="A113" s="102" t="s">
        <v>118</v>
      </c>
      <c r="B113" s="175">
        <v>381</v>
      </c>
      <c r="C113" s="145"/>
      <c r="D113" s="145">
        <f t="shared" si="12"/>
        <v>0</v>
      </c>
      <c r="E113" s="119"/>
      <c r="F113" s="119"/>
      <c r="G113" s="119"/>
      <c r="H113" s="145">
        <f t="shared" si="11"/>
        <v>0</v>
      </c>
    </row>
    <row r="114" spans="1:8" s="38" customFormat="1" ht="15.75">
      <c r="A114" s="102" t="s">
        <v>119</v>
      </c>
      <c r="B114" s="175">
        <v>347</v>
      </c>
      <c r="C114" s="145"/>
      <c r="D114" s="145">
        <f t="shared" si="12"/>
        <v>0</v>
      </c>
      <c r="E114" s="119"/>
      <c r="F114" s="119"/>
      <c r="G114" s="119"/>
      <c r="H114" s="145">
        <f t="shared" si="11"/>
        <v>0</v>
      </c>
    </row>
    <row r="115" spans="1:8" s="38" customFormat="1" ht="15.75">
      <c r="A115" s="102" t="s">
        <v>120</v>
      </c>
      <c r="B115" s="175">
        <v>349</v>
      </c>
      <c r="C115" s="145"/>
      <c r="D115" s="145">
        <f t="shared" si="12"/>
        <v>0</v>
      </c>
      <c r="E115" s="119"/>
      <c r="F115" s="119"/>
      <c r="G115" s="119"/>
      <c r="H115" s="145">
        <f t="shared" si="11"/>
        <v>0</v>
      </c>
    </row>
    <row r="116" spans="1:8" s="38" customFormat="1" ht="15.75">
      <c r="A116" s="102" t="s">
        <v>121</v>
      </c>
      <c r="B116" s="175">
        <v>351</v>
      </c>
      <c r="C116" s="145"/>
      <c r="D116" s="145">
        <f t="shared" si="12"/>
        <v>0</v>
      </c>
      <c r="E116" s="119"/>
      <c r="F116" s="119"/>
      <c r="G116" s="119"/>
      <c r="H116" s="145">
        <f t="shared" si="11"/>
        <v>0</v>
      </c>
    </row>
    <row r="117" spans="1:8" s="38" customFormat="1" ht="15.75">
      <c r="A117" s="102" t="s">
        <v>122</v>
      </c>
      <c r="B117" s="175">
        <v>354</v>
      </c>
      <c r="C117" s="145"/>
      <c r="D117" s="145">
        <f t="shared" si="12"/>
        <v>0</v>
      </c>
      <c r="E117" s="119"/>
      <c r="F117" s="119"/>
      <c r="G117" s="119"/>
      <c r="H117" s="145">
        <f t="shared" si="11"/>
        <v>0</v>
      </c>
    </row>
    <row r="118" spans="1:8" s="38" customFormat="1" ht="15.75">
      <c r="A118" s="102" t="s">
        <v>123</v>
      </c>
      <c r="B118" s="175">
        <v>358</v>
      </c>
      <c r="C118" s="145">
        <v>0.029</v>
      </c>
      <c r="D118" s="145">
        <f t="shared" si="12"/>
        <v>0.000788622086857205</v>
      </c>
      <c r="E118" s="119"/>
      <c r="F118" s="119"/>
      <c r="G118" s="119"/>
      <c r="H118" s="145">
        <f t="shared" si="11"/>
        <v>0</v>
      </c>
    </row>
    <row r="119" spans="1:8" s="38" customFormat="1" ht="15.75">
      <c r="A119" s="102" t="s">
        <v>124</v>
      </c>
      <c r="B119" s="175">
        <v>385</v>
      </c>
      <c r="C119" s="145"/>
      <c r="D119" s="145">
        <f t="shared" si="12"/>
        <v>0</v>
      </c>
      <c r="E119" s="119"/>
      <c r="F119" s="119"/>
      <c r="G119" s="119"/>
      <c r="H119" s="145">
        <f t="shared" si="11"/>
        <v>0</v>
      </c>
    </row>
    <row r="120" spans="1:8" s="38" customFormat="1" ht="15.75">
      <c r="A120" s="102" t="s">
        <v>126</v>
      </c>
      <c r="B120" s="175">
        <v>364</v>
      </c>
      <c r="C120" s="145"/>
      <c r="D120" s="145">
        <f t="shared" si="12"/>
        <v>0</v>
      </c>
      <c r="E120" s="119"/>
      <c r="F120" s="119"/>
      <c r="G120" s="119"/>
      <c r="H120" s="145">
        <f t="shared" si="11"/>
        <v>0</v>
      </c>
    </row>
    <row r="121" spans="1:8" s="38" customFormat="1" ht="15.75">
      <c r="A121" s="102" t="s">
        <v>127</v>
      </c>
      <c r="B121" s="175">
        <v>366</v>
      </c>
      <c r="C121" s="145"/>
      <c r="D121" s="145">
        <f t="shared" si="12"/>
        <v>0</v>
      </c>
      <c r="E121" s="119"/>
      <c r="F121" s="119"/>
      <c r="G121" s="119"/>
      <c r="H121" s="145">
        <f t="shared" si="11"/>
        <v>0</v>
      </c>
    </row>
    <row r="122" spans="1:8" s="38" customFormat="1" ht="15.75">
      <c r="A122" s="102" t="s">
        <v>128</v>
      </c>
      <c r="B122" s="175">
        <v>382</v>
      </c>
      <c r="C122" s="145"/>
      <c r="D122" s="145">
        <f t="shared" si="12"/>
        <v>0</v>
      </c>
      <c r="E122" s="119"/>
      <c r="F122" s="119"/>
      <c r="G122" s="119"/>
      <c r="H122" s="145">
        <f t="shared" si="11"/>
        <v>0</v>
      </c>
    </row>
    <row r="123" spans="1:8" s="38" customFormat="1" ht="15.75">
      <c r="A123" s="102" t="s">
        <v>129</v>
      </c>
      <c r="B123" s="175">
        <v>383</v>
      </c>
      <c r="C123" s="145"/>
      <c r="D123" s="145">
        <f t="shared" si="12"/>
        <v>0</v>
      </c>
      <c r="E123" s="119"/>
      <c r="F123" s="119"/>
      <c r="G123" s="119"/>
      <c r="H123" s="145">
        <f t="shared" si="11"/>
        <v>0</v>
      </c>
    </row>
    <row r="124" spans="1:8" s="38" customFormat="1" ht="15.75">
      <c r="A124" s="102" t="s">
        <v>130</v>
      </c>
      <c r="B124" s="175">
        <v>384</v>
      </c>
      <c r="C124" s="145"/>
      <c r="D124" s="145">
        <f t="shared" si="12"/>
        <v>0</v>
      </c>
      <c r="E124" s="119"/>
      <c r="F124" s="119"/>
      <c r="G124" s="119"/>
      <c r="H124" s="145">
        <f t="shared" si="11"/>
        <v>0</v>
      </c>
    </row>
    <row r="125" spans="1:8" s="38" customFormat="1" ht="15.75">
      <c r="A125" s="102" t="s">
        <v>131</v>
      </c>
      <c r="B125" s="175">
        <v>375</v>
      </c>
      <c r="C125" s="145"/>
      <c r="D125" s="145">
        <f t="shared" si="12"/>
        <v>0</v>
      </c>
      <c r="E125" s="119"/>
      <c r="F125" s="119"/>
      <c r="G125" s="119"/>
      <c r="H125" s="145">
        <f t="shared" si="11"/>
        <v>0</v>
      </c>
    </row>
    <row r="126" spans="1:8" s="38" customFormat="1" ht="15.75">
      <c r="A126" s="102" t="s">
        <v>132</v>
      </c>
      <c r="B126" s="175">
        <v>387</v>
      </c>
      <c r="C126" s="145"/>
      <c r="D126" s="145">
        <f t="shared" si="12"/>
        <v>0</v>
      </c>
      <c r="E126" s="119"/>
      <c r="F126" s="119"/>
      <c r="G126" s="119"/>
      <c r="H126" s="145">
        <f t="shared" si="11"/>
        <v>0</v>
      </c>
    </row>
    <row r="127" spans="1:8" s="38" customFormat="1" ht="15.75">
      <c r="A127" s="102" t="s">
        <v>134</v>
      </c>
      <c r="B127" s="175">
        <v>380</v>
      </c>
      <c r="C127" s="145"/>
      <c r="D127" s="145">
        <f t="shared" si="12"/>
        <v>0</v>
      </c>
      <c r="E127" s="119"/>
      <c r="F127" s="119"/>
      <c r="G127" s="119"/>
      <c r="H127" s="145">
        <f t="shared" si="11"/>
        <v>0</v>
      </c>
    </row>
    <row r="128" spans="1:8" s="38" customFormat="1" ht="15.75">
      <c r="A128" s="102" t="s">
        <v>135</v>
      </c>
      <c r="B128" s="175">
        <v>389</v>
      </c>
      <c r="C128" s="145">
        <v>22.56</v>
      </c>
      <c r="D128" s="145">
        <f t="shared" si="12"/>
        <v>0.6134935958447774</v>
      </c>
      <c r="E128" s="119">
        <v>0.61</v>
      </c>
      <c r="F128" s="119"/>
      <c r="G128" s="119"/>
      <c r="H128" s="145">
        <f t="shared" si="11"/>
        <v>0.61</v>
      </c>
    </row>
    <row r="129" spans="1:8" s="38" customFormat="1" ht="15.75">
      <c r="A129" s="95"/>
      <c r="B129" s="177"/>
      <c r="C129" s="126"/>
      <c r="D129" s="145">
        <f t="shared" si="12"/>
        <v>0</v>
      </c>
      <c r="E129" s="121"/>
      <c r="F129" s="121"/>
      <c r="G129" s="121"/>
      <c r="H129" s="126"/>
    </row>
    <row r="130" spans="1:8" s="183" customFormat="1" ht="15.75">
      <c r="A130" s="182" t="s">
        <v>136</v>
      </c>
      <c r="B130" s="175"/>
      <c r="C130" s="135">
        <f>SUM(C131:C143)</f>
        <v>2.2439999999999998</v>
      </c>
      <c r="D130" s="145">
        <f t="shared" si="12"/>
        <v>0.061023033203709234</v>
      </c>
      <c r="E130" s="47">
        <f>D130</f>
        <v>0.061023033203709234</v>
      </c>
      <c r="F130" s="47">
        <f>SUM(F131:F143)</f>
        <v>0</v>
      </c>
      <c r="G130" s="47">
        <f>SUM(G131:G143)</f>
        <v>0</v>
      </c>
      <c r="H130" s="135">
        <f>SUM(H131:H143)</f>
        <v>0.05</v>
      </c>
    </row>
    <row r="131" spans="1:8" s="38" customFormat="1" ht="15.75">
      <c r="A131" s="102" t="s">
        <v>137</v>
      </c>
      <c r="B131" s="175">
        <v>425</v>
      </c>
      <c r="C131" s="145">
        <v>0.327</v>
      </c>
      <c r="D131" s="145">
        <f t="shared" si="12"/>
        <v>0.008892393875941587</v>
      </c>
      <c r="E131" s="119">
        <v>0.01</v>
      </c>
      <c r="F131" s="119"/>
      <c r="G131" s="119"/>
      <c r="H131" s="145">
        <f aca="true" t="shared" si="13" ref="H131:H143">SUM(E131:G131)</f>
        <v>0.01</v>
      </c>
    </row>
    <row r="132" spans="1:8" s="38" customFormat="1" ht="15.75">
      <c r="A132" s="102" t="s">
        <v>138</v>
      </c>
      <c r="B132" s="175">
        <v>428</v>
      </c>
      <c r="C132" s="145">
        <v>0.084</v>
      </c>
      <c r="D132" s="145">
        <f t="shared" si="12"/>
        <v>0.0022842846653794904</v>
      </c>
      <c r="E132" s="119"/>
      <c r="F132" s="119"/>
      <c r="G132" s="119"/>
      <c r="H132" s="145">
        <f t="shared" si="13"/>
        <v>0</v>
      </c>
    </row>
    <row r="133" spans="1:8" s="38" customFormat="1" ht="15.75">
      <c r="A133" s="102" t="s">
        <v>139</v>
      </c>
      <c r="B133" s="175">
        <v>431</v>
      </c>
      <c r="C133" s="145">
        <v>0.084</v>
      </c>
      <c r="D133" s="145">
        <f t="shared" si="12"/>
        <v>0.0022842846653794904</v>
      </c>
      <c r="E133" s="119"/>
      <c r="F133" s="119"/>
      <c r="G133" s="119"/>
      <c r="H133" s="145">
        <f t="shared" si="13"/>
        <v>0</v>
      </c>
    </row>
    <row r="134" spans="1:8" s="38" customFormat="1" ht="15.75">
      <c r="A134" s="102" t="s">
        <v>140</v>
      </c>
      <c r="B134" s="175">
        <v>434</v>
      </c>
      <c r="C134" s="145">
        <v>0.179</v>
      </c>
      <c r="D134" s="145">
        <f t="shared" si="12"/>
        <v>0.004867701846463437</v>
      </c>
      <c r="E134" s="119"/>
      <c r="F134" s="119"/>
      <c r="G134" s="119"/>
      <c r="H134" s="145">
        <f t="shared" si="13"/>
        <v>0</v>
      </c>
    </row>
    <row r="135" spans="1:8" s="38" customFormat="1" ht="15.75">
      <c r="A135" s="102" t="s">
        <v>141</v>
      </c>
      <c r="B135" s="175">
        <v>437</v>
      </c>
      <c r="C135" s="145">
        <v>0.68</v>
      </c>
      <c r="D135" s="145">
        <f t="shared" si="12"/>
        <v>0.018491828243548256</v>
      </c>
      <c r="E135" s="119">
        <v>0.02</v>
      </c>
      <c r="F135" s="119"/>
      <c r="G135" s="119"/>
      <c r="H135" s="145">
        <f t="shared" si="13"/>
        <v>0.02</v>
      </c>
    </row>
    <row r="136" spans="1:8" s="38" customFormat="1" ht="15.75">
      <c r="A136" s="102" t="s">
        <v>142</v>
      </c>
      <c r="B136" s="175">
        <v>440</v>
      </c>
      <c r="C136" s="145">
        <v>0.353</v>
      </c>
      <c r="D136" s="145">
        <f t="shared" si="12"/>
        <v>0.009599434367606666</v>
      </c>
      <c r="E136" s="119">
        <v>0.01</v>
      </c>
      <c r="F136" s="119"/>
      <c r="G136" s="119"/>
      <c r="H136" s="145">
        <f t="shared" si="13"/>
        <v>0.01</v>
      </c>
    </row>
    <row r="137" spans="1:8" s="38" customFormat="1" ht="15.75">
      <c r="A137" s="102" t="s">
        <v>143</v>
      </c>
      <c r="B137" s="175">
        <v>446</v>
      </c>
      <c r="C137" s="145"/>
      <c r="D137" s="145">
        <f t="shared" si="12"/>
        <v>0</v>
      </c>
      <c r="E137" s="119"/>
      <c r="F137" s="119"/>
      <c r="G137" s="119"/>
      <c r="H137" s="145">
        <f t="shared" si="13"/>
        <v>0</v>
      </c>
    </row>
    <row r="138" spans="1:8" s="38" customFormat="1" ht="15.75">
      <c r="A138" s="102" t="s">
        <v>144</v>
      </c>
      <c r="B138" s="175">
        <v>451</v>
      </c>
      <c r="C138" s="145">
        <v>0.142</v>
      </c>
      <c r="D138" s="145">
        <f t="shared" si="12"/>
        <v>0.0038615288390938998</v>
      </c>
      <c r="E138" s="119"/>
      <c r="F138" s="119"/>
      <c r="G138" s="119"/>
      <c r="H138" s="145">
        <f t="shared" si="13"/>
        <v>0</v>
      </c>
    </row>
    <row r="139" spans="1:8" s="38" customFormat="1" ht="15.75">
      <c r="A139" s="102" t="s">
        <v>145</v>
      </c>
      <c r="B139" s="175">
        <v>454</v>
      </c>
      <c r="C139" s="145">
        <v>0.395</v>
      </c>
      <c r="D139" s="145">
        <f t="shared" si="12"/>
        <v>0.010741576700296412</v>
      </c>
      <c r="E139" s="119">
        <v>0.01</v>
      </c>
      <c r="F139" s="119"/>
      <c r="G139" s="119"/>
      <c r="H139" s="145">
        <f t="shared" si="13"/>
        <v>0.01</v>
      </c>
    </row>
    <row r="140" spans="1:8" s="38" customFormat="1" ht="15.75">
      <c r="A140" s="102" t="s">
        <v>146</v>
      </c>
      <c r="B140" s="175">
        <v>457</v>
      </c>
      <c r="C140" s="145"/>
      <c r="D140" s="145">
        <f t="shared" si="12"/>
        <v>0</v>
      </c>
      <c r="E140" s="119"/>
      <c r="F140" s="119"/>
      <c r="G140" s="119"/>
      <c r="H140" s="145">
        <f t="shared" si="13"/>
        <v>0</v>
      </c>
    </row>
    <row r="141" spans="1:8" s="38" customFormat="1" ht="15.75">
      <c r="A141" s="102" t="s">
        <v>147</v>
      </c>
      <c r="B141" s="175">
        <v>460</v>
      </c>
      <c r="C141" s="145"/>
      <c r="D141" s="145">
        <f t="shared" si="12"/>
        <v>0</v>
      </c>
      <c r="E141" s="119"/>
      <c r="F141" s="119"/>
      <c r="G141" s="119"/>
      <c r="H141" s="145">
        <f t="shared" si="13"/>
        <v>0</v>
      </c>
    </row>
    <row r="142" spans="1:8" s="38" customFormat="1" ht="15.75">
      <c r="A142" s="102" t="s">
        <v>148</v>
      </c>
      <c r="B142" s="175">
        <v>463</v>
      </c>
      <c r="C142" s="145"/>
      <c r="D142" s="145">
        <f t="shared" si="12"/>
        <v>0</v>
      </c>
      <c r="E142" s="119"/>
      <c r="F142" s="119"/>
      <c r="G142" s="119"/>
      <c r="H142" s="145">
        <f t="shared" si="13"/>
        <v>0</v>
      </c>
    </row>
    <row r="143" spans="1:8" s="38" customFormat="1" ht="15.75">
      <c r="A143" s="102" t="s">
        <v>149</v>
      </c>
      <c r="B143" s="175">
        <v>489</v>
      </c>
      <c r="C143" s="145"/>
      <c r="D143" s="145">
        <f t="shared" si="12"/>
        <v>0</v>
      </c>
      <c r="E143" s="119"/>
      <c r="F143" s="119"/>
      <c r="G143" s="119"/>
      <c r="H143" s="145">
        <f t="shared" si="13"/>
        <v>0</v>
      </c>
    </row>
    <row r="144" spans="1:8" s="38" customFormat="1" ht="15.75">
      <c r="A144" s="95"/>
      <c r="B144" s="177"/>
      <c r="C144" s="126"/>
      <c r="D144" s="126"/>
      <c r="E144" s="121"/>
      <c r="F144" s="121"/>
      <c r="G144" s="121"/>
      <c r="H144" s="126"/>
    </row>
    <row r="145" spans="1:8" s="183" customFormat="1" ht="15.75">
      <c r="A145" s="182" t="s">
        <v>150</v>
      </c>
      <c r="B145" s="175">
        <v>498</v>
      </c>
      <c r="C145" s="145"/>
      <c r="D145" s="145"/>
      <c r="E145" s="119"/>
      <c r="F145" s="119"/>
      <c r="G145" s="119"/>
      <c r="H145" s="145">
        <f>SUM(E145:G145)</f>
        <v>0</v>
      </c>
    </row>
    <row r="146" spans="1:8" s="38" customFormat="1" ht="15.75">
      <c r="A146" s="95"/>
      <c r="B146" s="177"/>
      <c r="C146" s="126"/>
      <c r="D146" s="126"/>
      <c r="E146" s="121"/>
      <c r="F146" s="121"/>
      <c r="G146" s="121"/>
      <c r="H146" s="126"/>
    </row>
    <row r="147" spans="1:8" s="176" customFormat="1" ht="19.5">
      <c r="A147" s="174" t="s">
        <v>151</v>
      </c>
      <c r="B147" s="175"/>
      <c r="C147" s="116">
        <f aca="true" t="shared" si="14" ref="C147:H147">C149+C162+C182+C196</f>
        <v>85.36200000000001</v>
      </c>
      <c r="D147" s="116">
        <f t="shared" si="14"/>
        <v>2.3213227095967146</v>
      </c>
      <c r="E147" s="129">
        <f t="shared" si="14"/>
        <v>2.312605988089087</v>
      </c>
      <c r="F147" s="129">
        <f t="shared" si="14"/>
        <v>0</v>
      </c>
      <c r="G147" s="129">
        <f t="shared" si="14"/>
        <v>0</v>
      </c>
      <c r="H147" s="116">
        <f t="shared" si="14"/>
        <v>2.312605988089087</v>
      </c>
    </row>
    <row r="148" spans="1:8" s="38" customFormat="1" ht="15.75">
      <c r="A148" s="95"/>
      <c r="B148" s="177"/>
      <c r="C148" s="126"/>
      <c r="D148" s="126"/>
      <c r="E148" s="121"/>
      <c r="F148" s="121"/>
      <c r="G148" s="121"/>
      <c r="H148" s="126"/>
    </row>
    <row r="149" spans="1:8" s="183" customFormat="1" ht="15.75">
      <c r="A149" s="182" t="s">
        <v>152</v>
      </c>
      <c r="B149" s="175"/>
      <c r="C149" s="135">
        <f aca="true" t="shared" si="15" ref="C149:H149">SUM(C150:C160)</f>
        <v>36.416</v>
      </c>
      <c r="D149" s="135">
        <f t="shared" si="15"/>
        <v>0.990291790172137</v>
      </c>
      <c r="E149" s="47">
        <f t="shared" si="15"/>
        <v>0.990291790172137</v>
      </c>
      <c r="F149" s="47">
        <f t="shared" si="15"/>
        <v>0</v>
      </c>
      <c r="G149" s="47">
        <f t="shared" si="15"/>
        <v>0</v>
      </c>
      <c r="H149" s="135">
        <f t="shared" si="15"/>
        <v>0.990291790172137</v>
      </c>
    </row>
    <row r="150" spans="1:8" s="38" customFormat="1" ht="15.75">
      <c r="A150" s="102" t="s">
        <v>153</v>
      </c>
      <c r="B150" s="175">
        <v>530</v>
      </c>
      <c r="C150" s="145"/>
      <c r="D150" s="145">
        <f>C150/ZExchange</f>
        <v>0</v>
      </c>
      <c r="E150" s="119">
        <f aca="true" t="shared" si="16" ref="E150:E160">D150</f>
        <v>0</v>
      </c>
      <c r="F150" s="119"/>
      <c r="G150" s="119"/>
      <c r="H150" s="145">
        <f aca="true" t="shared" si="17" ref="H150:H160">SUM(E150:G150)</f>
        <v>0</v>
      </c>
    </row>
    <row r="151" spans="1:8" s="38" customFormat="1" ht="15.75">
      <c r="A151" s="102" t="s">
        <v>154</v>
      </c>
      <c r="B151" s="175">
        <v>540</v>
      </c>
      <c r="C151" s="145">
        <v>2.17</v>
      </c>
      <c r="D151" s="145">
        <f aca="true" t="shared" si="18" ref="D151:D160">C151/ZExchange</f>
        <v>0.05901068718897016</v>
      </c>
      <c r="E151" s="119">
        <f t="shared" si="16"/>
        <v>0.05901068718897016</v>
      </c>
      <c r="F151" s="119"/>
      <c r="G151" s="119"/>
      <c r="H151" s="145">
        <f t="shared" si="17"/>
        <v>0.05901068718897016</v>
      </c>
    </row>
    <row r="152" spans="1:8" s="38" customFormat="1" ht="15.75">
      <c r="A152" s="102" t="s">
        <v>155</v>
      </c>
      <c r="B152" s="175">
        <v>543</v>
      </c>
      <c r="C152" s="145">
        <v>30.32</v>
      </c>
      <c r="D152" s="145">
        <f t="shared" si="18"/>
        <v>0.8245179887417398</v>
      </c>
      <c r="E152" s="119">
        <f t="shared" si="16"/>
        <v>0.8245179887417398</v>
      </c>
      <c r="F152" s="119"/>
      <c r="G152" s="119"/>
      <c r="H152" s="145">
        <f t="shared" si="17"/>
        <v>0.8245179887417398</v>
      </c>
    </row>
    <row r="153" spans="1:8" s="38" customFormat="1" ht="15.75">
      <c r="A153" s="102" t="s">
        <v>156</v>
      </c>
      <c r="B153" s="175">
        <v>549</v>
      </c>
      <c r="C153" s="145">
        <v>0.153</v>
      </c>
      <c r="D153" s="145">
        <f t="shared" si="18"/>
        <v>0.004160661354798357</v>
      </c>
      <c r="E153" s="119">
        <f t="shared" si="16"/>
        <v>0.004160661354798357</v>
      </c>
      <c r="F153" s="119"/>
      <c r="G153" s="119"/>
      <c r="H153" s="145">
        <f t="shared" si="17"/>
        <v>0.004160661354798357</v>
      </c>
    </row>
    <row r="154" spans="1:8" s="38" customFormat="1" ht="15.75">
      <c r="A154" s="102" t="s">
        <v>157</v>
      </c>
      <c r="B154" s="175">
        <v>555</v>
      </c>
      <c r="C154" s="145"/>
      <c r="D154" s="145">
        <f t="shared" si="18"/>
        <v>0</v>
      </c>
      <c r="E154" s="119">
        <f t="shared" si="16"/>
        <v>0</v>
      </c>
      <c r="F154" s="119"/>
      <c r="G154" s="119"/>
      <c r="H154" s="145">
        <f t="shared" si="17"/>
        <v>0</v>
      </c>
    </row>
    <row r="155" spans="1:8" s="38" customFormat="1" ht="15.75">
      <c r="A155" s="102" t="s">
        <v>158</v>
      </c>
      <c r="B155" s="175">
        <v>558</v>
      </c>
      <c r="C155" s="145"/>
      <c r="D155" s="145">
        <f t="shared" si="18"/>
        <v>0</v>
      </c>
      <c r="E155" s="119">
        <f t="shared" si="16"/>
        <v>0</v>
      </c>
      <c r="F155" s="119"/>
      <c r="G155" s="119"/>
      <c r="H155" s="145">
        <f t="shared" si="17"/>
        <v>0</v>
      </c>
    </row>
    <row r="156" spans="1:8" s="38" customFormat="1" ht="15.75">
      <c r="A156" s="100" t="s">
        <v>159</v>
      </c>
      <c r="B156" s="175">
        <v>550</v>
      </c>
      <c r="C156" s="185">
        <v>1.815</v>
      </c>
      <c r="D156" s="145">
        <f t="shared" si="18"/>
        <v>0.049356865091235415</v>
      </c>
      <c r="E156" s="160">
        <f t="shared" si="16"/>
        <v>0.049356865091235415</v>
      </c>
      <c r="F156" s="160"/>
      <c r="G156" s="160"/>
      <c r="H156" s="145">
        <f t="shared" si="17"/>
        <v>0.049356865091235415</v>
      </c>
    </row>
    <row r="157" spans="1:8" s="38" customFormat="1" ht="15.75">
      <c r="A157" s="102" t="s">
        <v>160</v>
      </c>
      <c r="B157" s="175">
        <v>566</v>
      </c>
      <c r="C157" s="145"/>
      <c r="D157" s="145">
        <f t="shared" si="18"/>
        <v>0</v>
      </c>
      <c r="E157" s="119">
        <f t="shared" si="16"/>
        <v>0</v>
      </c>
      <c r="F157" s="119"/>
      <c r="G157" s="119"/>
      <c r="H157" s="145">
        <f t="shared" si="17"/>
        <v>0</v>
      </c>
    </row>
    <row r="158" spans="1:8" s="38" customFormat="1" ht="15.75">
      <c r="A158" s="102" t="s">
        <v>161</v>
      </c>
      <c r="B158" s="175">
        <v>573</v>
      </c>
      <c r="C158" s="145">
        <v>0.79</v>
      </c>
      <c r="D158" s="145">
        <f t="shared" si="18"/>
        <v>0.021483153400592824</v>
      </c>
      <c r="E158" s="119">
        <f t="shared" si="16"/>
        <v>0.021483153400592824</v>
      </c>
      <c r="F158" s="119"/>
      <c r="G158" s="119"/>
      <c r="H158" s="145">
        <f t="shared" si="17"/>
        <v>0.021483153400592824</v>
      </c>
    </row>
    <row r="159" spans="1:8" s="38" customFormat="1" ht="15.75">
      <c r="A159" s="102" t="s">
        <v>162</v>
      </c>
      <c r="B159" s="175">
        <v>580</v>
      </c>
      <c r="C159" s="145">
        <v>0.65</v>
      </c>
      <c r="D159" s="145">
        <f t="shared" si="18"/>
        <v>0.01767601229162701</v>
      </c>
      <c r="E159" s="119">
        <f t="shared" si="16"/>
        <v>0.01767601229162701</v>
      </c>
      <c r="F159" s="119"/>
      <c r="G159" s="119"/>
      <c r="H159" s="145">
        <f t="shared" si="17"/>
        <v>0.01767601229162701</v>
      </c>
    </row>
    <row r="160" spans="1:8" s="38" customFormat="1" ht="15.75">
      <c r="A160" s="102" t="s">
        <v>163</v>
      </c>
      <c r="B160" s="175">
        <v>589</v>
      </c>
      <c r="C160" s="145">
        <v>0.518</v>
      </c>
      <c r="D160" s="145">
        <f t="shared" si="18"/>
        <v>0.014086422103173523</v>
      </c>
      <c r="E160" s="119">
        <f t="shared" si="16"/>
        <v>0.014086422103173523</v>
      </c>
      <c r="F160" s="119"/>
      <c r="G160" s="119"/>
      <c r="H160" s="145">
        <f t="shared" si="17"/>
        <v>0.014086422103173523</v>
      </c>
    </row>
    <row r="161" spans="1:8" s="38" customFormat="1" ht="15.75">
      <c r="A161" s="95"/>
      <c r="B161" s="177" t="s">
        <v>9</v>
      </c>
      <c r="C161" s="178"/>
      <c r="D161" s="178"/>
      <c r="E161" s="179"/>
      <c r="F161" s="179"/>
      <c r="G161" s="179"/>
      <c r="H161" s="178"/>
    </row>
    <row r="162" spans="1:8" s="183" customFormat="1" ht="15.75">
      <c r="A162" s="182" t="s">
        <v>164</v>
      </c>
      <c r="B162" s="175" t="s">
        <v>9</v>
      </c>
      <c r="C162" s="135">
        <f aca="true" t="shared" si="19" ref="C162:H162">SUM(C163:C180)</f>
        <v>37.698</v>
      </c>
      <c r="D162" s="135">
        <f t="shared" si="19"/>
        <v>1.0251543251842383</v>
      </c>
      <c r="E162" s="47">
        <f t="shared" si="19"/>
        <v>1.024514181600631</v>
      </c>
      <c r="F162" s="47">
        <f t="shared" si="19"/>
        <v>0</v>
      </c>
      <c r="G162" s="47">
        <f t="shared" si="19"/>
        <v>0</v>
      </c>
      <c r="H162" s="135">
        <f t="shared" si="19"/>
        <v>1.024514181600631</v>
      </c>
    </row>
    <row r="163" spans="1:8" s="38" customFormat="1" ht="15.75">
      <c r="A163" s="102" t="s">
        <v>165</v>
      </c>
      <c r="B163" s="175">
        <v>625</v>
      </c>
      <c r="C163" s="145">
        <v>6.477</v>
      </c>
      <c r="D163" s="145">
        <f>C163/ZExchange</f>
        <v>0.17613466401979713</v>
      </c>
      <c r="E163" s="119">
        <v>0.18</v>
      </c>
      <c r="F163" s="119"/>
      <c r="G163" s="119"/>
      <c r="H163" s="145">
        <f aca="true" t="shared" si="20" ref="H163:H180">SUM(E163:G163)</f>
        <v>0.18</v>
      </c>
    </row>
    <row r="164" spans="1:8" s="38" customFormat="1" ht="15.75">
      <c r="A164" s="102" t="s">
        <v>166</v>
      </c>
      <c r="B164" s="180" t="s">
        <v>167</v>
      </c>
      <c r="C164" s="145">
        <v>0.766</v>
      </c>
      <c r="D164" s="145">
        <f aca="true" t="shared" si="21" ref="D164:D180">C164/ZExchange</f>
        <v>0.020830500639055827</v>
      </c>
      <c r="E164" s="119">
        <v>0.02</v>
      </c>
      <c r="F164" s="119"/>
      <c r="G164" s="119"/>
      <c r="H164" s="145">
        <f t="shared" si="20"/>
        <v>0.02</v>
      </c>
    </row>
    <row r="165" spans="1:8" s="38" customFormat="1" ht="15.75">
      <c r="A165" s="102" t="s">
        <v>168</v>
      </c>
      <c r="B165" s="175">
        <v>520</v>
      </c>
      <c r="C165" s="145">
        <v>0.225</v>
      </c>
      <c r="D165" s="145">
        <f t="shared" si="21"/>
        <v>0.006118619639409349</v>
      </c>
      <c r="E165" s="119">
        <v>0.01</v>
      </c>
      <c r="F165" s="119"/>
      <c r="G165" s="119"/>
      <c r="H165" s="145">
        <f t="shared" si="20"/>
        <v>0.01</v>
      </c>
    </row>
    <row r="166" spans="1:8" s="38" customFormat="1" ht="15.75">
      <c r="A166" s="102" t="s">
        <v>169</v>
      </c>
      <c r="B166" s="175">
        <v>666</v>
      </c>
      <c r="C166" s="145">
        <v>0.053</v>
      </c>
      <c r="D166" s="145">
        <f t="shared" si="21"/>
        <v>0.001441274848394202</v>
      </c>
      <c r="E166" s="119">
        <f>D166</f>
        <v>0.001441274848394202</v>
      </c>
      <c r="F166" s="119"/>
      <c r="G166" s="119"/>
      <c r="H166" s="145">
        <f t="shared" si="20"/>
        <v>0.001441274848394202</v>
      </c>
    </row>
    <row r="167" spans="1:8" s="38" customFormat="1" ht="15.75">
      <c r="A167" s="102" t="s">
        <v>170</v>
      </c>
      <c r="B167" s="175">
        <v>630</v>
      </c>
      <c r="C167" s="145"/>
      <c r="D167" s="145">
        <f t="shared" si="21"/>
        <v>0</v>
      </c>
      <c r="E167" s="119">
        <f>D167</f>
        <v>0</v>
      </c>
      <c r="F167" s="119"/>
      <c r="G167" s="119"/>
      <c r="H167" s="145">
        <f t="shared" si="20"/>
        <v>0</v>
      </c>
    </row>
    <row r="168" spans="1:8" s="38" customFormat="1" ht="15.75">
      <c r="A168" s="102" t="s">
        <v>171</v>
      </c>
      <c r="B168" s="180" t="s">
        <v>172</v>
      </c>
      <c r="C168" s="145">
        <v>0.301</v>
      </c>
      <c r="D168" s="145">
        <f t="shared" si="21"/>
        <v>0.008185353384276506</v>
      </c>
      <c r="E168" s="119">
        <v>0.01</v>
      </c>
      <c r="F168" s="119"/>
      <c r="G168" s="119"/>
      <c r="H168" s="145">
        <f t="shared" si="20"/>
        <v>0.01</v>
      </c>
    </row>
    <row r="169" spans="1:8" s="38" customFormat="1" ht="15.75">
      <c r="A169" s="102" t="s">
        <v>173</v>
      </c>
      <c r="B169" s="175">
        <v>645</v>
      </c>
      <c r="C169" s="145">
        <v>0.394</v>
      </c>
      <c r="D169" s="145">
        <f t="shared" si="21"/>
        <v>0.01071438283523237</v>
      </c>
      <c r="E169" s="119">
        <v>0.01</v>
      </c>
      <c r="F169" s="119"/>
      <c r="G169" s="119"/>
      <c r="H169" s="145">
        <f t="shared" si="20"/>
        <v>0.01</v>
      </c>
    </row>
    <row r="170" spans="1:8" s="38" customFormat="1" ht="15.75">
      <c r="A170" s="102" t="s">
        <v>174</v>
      </c>
      <c r="B170" s="180">
        <v>521</v>
      </c>
      <c r="C170" s="185">
        <v>7.077</v>
      </c>
      <c r="D170" s="145">
        <f t="shared" si="21"/>
        <v>0.19245098305822206</v>
      </c>
      <c r="E170" s="160">
        <v>0.19</v>
      </c>
      <c r="F170" s="160"/>
      <c r="G170" s="160"/>
      <c r="H170" s="145">
        <f t="shared" si="20"/>
        <v>0.19</v>
      </c>
    </row>
    <row r="171" spans="1:8" s="38" customFormat="1" ht="15.75">
      <c r="A171" s="102" t="s">
        <v>175</v>
      </c>
      <c r="B171" s="180">
        <v>522</v>
      </c>
      <c r="C171" s="185">
        <v>7.017</v>
      </c>
      <c r="D171" s="145">
        <f t="shared" si="21"/>
        <v>0.19081935115437956</v>
      </c>
      <c r="E171" s="160">
        <v>0.19</v>
      </c>
      <c r="F171" s="160"/>
      <c r="G171" s="160"/>
      <c r="H171" s="145">
        <f t="shared" si="20"/>
        <v>0.19</v>
      </c>
    </row>
    <row r="172" spans="1:8" s="38" customFormat="1" ht="15.75">
      <c r="A172" s="102" t="s">
        <v>176</v>
      </c>
      <c r="B172" s="175">
        <v>655</v>
      </c>
      <c r="C172" s="145">
        <v>0.113</v>
      </c>
      <c r="D172" s="145">
        <f t="shared" si="21"/>
        <v>0.003072906752236695</v>
      </c>
      <c r="E172" s="119">
        <f>D172</f>
        <v>0.003072906752236695</v>
      </c>
      <c r="F172" s="119"/>
      <c r="G172" s="119"/>
      <c r="H172" s="145">
        <f t="shared" si="20"/>
        <v>0.003072906752236695</v>
      </c>
    </row>
    <row r="173" spans="1:8" s="38" customFormat="1" ht="15.75">
      <c r="A173" s="102" t="s">
        <v>177</v>
      </c>
      <c r="B173" s="175">
        <v>635</v>
      </c>
      <c r="C173" s="185"/>
      <c r="D173" s="145">
        <f t="shared" si="21"/>
        <v>0</v>
      </c>
      <c r="E173" s="160">
        <f>D173</f>
        <v>0</v>
      </c>
      <c r="F173" s="160"/>
      <c r="G173" s="160"/>
      <c r="H173" s="145">
        <f t="shared" si="20"/>
        <v>0</v>
      </c>
    </row>
    <row r="174" spans="1:8" s="38" customFormat="1" ht="15.75">
      <c r="A174" s="102" t="s">
        <v>178</v>
      </c>
      <c r="B174" s="175">
        <v>660</v>
      </c>
      <c r="C174" s="145">
        <v>0.66</v>
      </c>
      <c r="D174" s="145">
        <f t="shared" si="21"/>
        <v>0.017947950942267425</v>
      </c>
      <c r="E174" s="119">
        <v>0.02</v>
      </c>
      <c r="F174" s="119"/>
      <c r="G174" s="119"/>
      <c r="H174" s="145">
        <f t="shared" si="20"/>
        <v>0.02</v>
      </c>
    </row>
    <row r="175" spans="1:8" s="38" customFormat="1" ht="15.75">
      <c r="A175" s="102" t="s">
        <v>179</v>
      </c>
      <c r="B175" s="175">
        <v>665</v>
      </c>
      <c r="C175" s="145">
        <v>0.46</v>
      </c>
      <c r="D175" s="145">
        <f t="shared" si="21"/>
        <v>0.012509177929459114</v>
      </c>
      <c r="E175" s="119">
        <v>0.01</v>
      </c>
      <c r="F175" s="119"/>
      <c r="G175" s="119"/>
      <c r="H175" s="145">
        <f t="shared" si="20"/>
        <v>0.01</v>
      </c>
    </row>
    <row r="176" spans="1:8" s="38" customFormat="1" ht="15.75">
      <c r="A176" s="102" t="s">
        <v>180</v>
      </c>
      <c r="B176" s="175">
        <v>640</v>
      </c>
      <c r="C176" s="145"/>
      <c r="D176" s="145">
        <f t="shared" si="21"/>
        <v>0</v>
      </c>
      <c r="E176" s="119">
        <f>D176</f>
        <v>0</v>
      </c>
      <c r="F176" s="119"/>
      <c r="G176" s="119"/>
      <c r="H176" s="145">
        <f t="shared" si="20"/>
        <v>0</v>
      </c>
    </row>
    <row r="177" spans="1:8" s="38" customFormat="1" ht="15.75">
      <c r="A177" s="102" t="s">
        <v>181</v>
      </c>
      <c r="B177" s="175">
        <v>524</v>
      </c>
      <c r="C177" s="185">
        <v>6.56</v>
      </c>
      <c r="D177" s="145">
        <f t="shared" si="21"/>
        <v>0.17839175482011255</v>
      </c>
      <c r="E177" s="160">
        <v>0.18</v>
      </c>
      <c r="F177" s="160"/>
      <c r="G177" s="160"/>
      <c r="H177" s="145">
        <f t="shared" si="20"/>
        <v>0.18</v>
      </c>
    </row>
    <row r="178" spans="1:8" s="38" customFormat="1" ht="15.75">
      <c r="A178" s="102" t="s">
        <v>182</v>
      </c>
      <c r="B178" s="175">
        <v>525</v>
      </c>
      <c r="C178" s="185"/>
      <c r="D178" s="145">
        <f t="shared" si="21"/>
        <v>0</v>
      </c>
      <c r="E178" s="160">
        <f>D178</f>
        <v>0</v>
      </c>
      <c r="F178" s="160"/>
      <c r="G178" s="160"/>
      <c r="H178" s="145">
        <f t="shared" si="20"/>
        <v>0</v>
      </c>
    </row>
    <row r="179" spans="1:8" s="38" customFormat="1" ht="15.75">
      <c r="A179" s="102" t="s">
        <v>183</v>
      </c>
      <c r="B179" s="175">
        <v>523</v>
      </c>
      <c r="C179" s="185">
        <v>7.077</v>
      </c>
      <c r="D179" s="145">
        <f t="shared" si="21"/>
        <v>0.19245098305822206</v>
      </c>
      <c r="E179" s="160">
        <v>0.19</v>
      </c>
      <c r="F179" s="160"/>
      <c r="G179" s="160"/>
      <c r="H179" s="145">
        <f t="shared" si="20"/>
        <v>0.19</v>
      </c>
    </row>
    <row r="180" spans="1:8" s="38" customFormat="1" ht="15.75">
      <c r="A180" s="86" t="s">
        <v>184</v>
      </c>
      <c r="B180" s="175">
        <v>689</v>
      </c>
      <c r="C180" s="185">
        <v>0.518</v>
      </c>
      <c r="D180" s="145">
        <f t="shared" si="21"/>
        <v>0.014086422103173523</v>
      </c>
      <c r="E180" s="160">
        <v>0.01</v>
      </c>
      <c r="F180" s="160"/>
      <c r="G180" s="160"/>
      <c r="H180" s="145">
        <f t="shared" si="20"/>
        <v>0.01</v>
      </c>
    </row>
    <row r="181" spans="1:8" s="38" customFormat="1" ht="15.75">
      <c r="A181" s="95"/>
      <c r="B181" s="177"/>
      <c r="C181" s="126"/>
      <c r="D181" s="126"/>
      <c r="E181" s="121"/>
      <c r="F181" s="121"/>
      <c r="G181" s="121"/>
      <c r="H181" s="126"/>
    </row>
    <row r="182" spans="1:8" s="183" customFormat="1" ht="15.75">
      <c r="A182" s="182" t="s">
        <v>185</v>
      </c>
      <c r="B182" s="175"/>
      <c r="C182" s="135">
        <f aca="true" t="shared" si="22" ref="C182:H182">SUM(C183:C194)</f>
        <v>11.248</v>
      </c>
      <c r="D182" s="135">
        <f t="shared" si="22"/>
        <v>0.30587659424033936</v>
      </c>
      <c r="E182" s="47">
        <f t="shared" si="22"/>
        <v>0.29780001631631897</v>
      </c>
      <c r="F182" s="47">
        <f t="shared" si="22"/>
        <v>0</v>
      </c>
      <c r="G182" s="47">
        <f t="shared" si="22"/>
        <v>0</v>
      </c>
      <c r="H182" s="135">
        <f t="shared" si="22"/>
        <v>0.29780001631631897</v>
      </c>
    </row>
    <row r="183" spans="1:8" s="38" customFormat="1" ht="15.75">
      <c r="A183" s="102" t="s">
        <v>186</v>
      </c>
      <c r="B183" s="175">
        <v>728</v>
      </c>
      <c r="C183" s="145"/>
      <c r="D183" s="145"/>
      <c r="E183" s="119"/>
      <c r="F183" s="119"/>
      <c r="G183" s="119"/>
      <c r="H183" s="145">
        <f aca="true" t="shared" si="23" ref="H183:H194">SUM(E183:G183)</f>
        <v>0</v>
      </c>
    </row>
    <row r="184" spans="1:8" s="38" customFormat="1" ht="15.75">
      <c r="A184" s="102" t="s">
        <v>187</v>
      </c>
      <c r="B184" s="175">
        <v>730</v>
      </c>
      <c r="C184" s="145">
        <v>0.144</v>
      </c>
      <c r="D184" s="145">
        <f>C184/ZExchange</f>
        <v>0.003915916569221983</v>
      </c>
      <c r="E184" s="119"/>
      <c r="F184" s="119"/>
      <c r="G184" s="119"/>
      <c r="H184" s="145">
        <f t="shared" si="23"/>
        <v>0</v>
      </c>
    </row>
    <row r="185" spans="1:8" s="38" customFormat="1" ht="15.75">
      <c r="A185" s="102" t="s">
        <v>188</v>
      </c>
      <c r="B185" s="175">
        <v>738</v>
      </c>
      <c r="C185" s="145">
        <v>0.095</v>
      </c>
      <c r="D185" s="145">
        <f aca="true" t="shared" si="24" ref="D185:D193">C185/ZExchange</f>
        <v>0.002583417181083947</v>
      </c>
      <c r="E185" s="119"/>
      <c r="F185" s="119"/>
      <c r="G185" s="119"/>
      <c r="H185" s="145">
        <f t="shared" si="23"/>
        <v>0</v>
      </c>
    </row>
    <row r="186" spans="1:8" s="38" customFormat="1" ht="15.75">
      <c r="A186" s="102" t="s">
        <v>189</v>
      </c>
      <c r="B186" s="175">
        <v>740</v>
      </c>
      <c r="C186" s="145"/>
      <c r="D186" s="145">
        <f t="shared" si="24"/>
        <v>0</v>
      </c>
      <c r="E186" s="119"/>
      <c r="F186" s="119"/>
      <c r="G186" s="119"/>
      <c r="H186" s="145">
        <f t="shared" si="23"/>
        <v>0</v>
      </c>
    </row>
    <row r="187" spans="1:8" s="38" customFormat="1" ht="15.75">
      <c r="A187" s="102" t="s">
        <v>190</v>
      </c>
      <c r="B187" s="175">
        <v>745</v>
      </c>
      <c r="C187" s="145">
        <v>0.87</v>
      </c>
      <c r="D187" s="145">
        <f t="shared" si="24"/>
        <v>0.023658662605716148</v>
      </c>
      <c r="E187" s="119">
        <f>D187</f>
        <v>0.023658662605716148</v>
      </c>
      <c r="F187" s="119"/>
      <c r="G187" s="119"/>
      <c r="H187" s="145">
        <f t="shared" si="23"/>
        <v>0.023658662605716148</v>
      </c>
    </row>
    <row r="188" spans="1:8" s="38" customFormat="1" ht="15.75">
      <c r="A188" s="102" t="s">
        <v>192</v>
      </c>
      <c r="B188" s="175">
        <v>751</v>
      </c>
      <c r="C188" s="145"/>
      <c r="D188" s="145">
        <f t="shared" si="24"/>
        <v>0</v>
      </c>
      <c r="E188" s="119"/>
      <c r="F188" s="119"/>
      <c r="G188" s="119"/>
      <c r="H188" s="145">
        <f t="shared" si="23"/>
        <v>0</v>
      </c>
    </row>
    <row r="189" spans="1:8" s="38" customFormat="1" ht="15.75">
      <c r="A189" s="102" t="s">
        <v>193</v>
      </c>
      <c r="B189" s="175">
        <v>753</v>
      </c>
      <c r="C189" s="145">
        <v>6.477</v>
      </c>
      <c r="D189" s="145">
        <f t="shared" si="24"/>
        <v>0.17613466401979713</v>
      </c>
      <c r="E189" s="119">
        <f>D189</f>
        <v>0.17613466401979713</v>
      </c>
      <c r="F189" s="119"/>
      <c r="G189" s="119"/>
      <c r="H189" s="145">
        <f t="shared" si="23"/>
        <v>0.17613466401979713</v>
      </c>
    </row>
    <row r="190" spans="1:8" s="38" customFormat="1" ht="15.75">
      <c r="A190" s="102" t="s">
        <v>194</v>
      </c>
      <c r="B190" s="175">
        <v>755</v>
      </c>
      <c r="C190" s="145"/>
      <c r="D190" s="145">
        <f t="shared" si="24"/>
        <v>0</v>
      </c>
      <c r="E190" s="119"/>
      <c r="F190" s="119"/>
      <c r="G190" s="119"/>
      <c r="H190" s="145">
        <f t="shared" si="23"/>
        <v>0</v>
      </c>
    </row>
    <row r="191" spans="1:8" s="38" customFormat="1" ht="15.75">
      <c r="A191" s="102" t="s">
        <v>195</v>
      </c>
      <c r="B191" s="175">
        <v>764</v>
      </c>
      <c r="C191" s="145">
        <v>0.058</v>
      </c>
      <c r="D191" s="145">
        <f t="shared" si="24"/>
        <v>0.00157724417371441</v>
      </c>
      <c r="E191" s="119"/>
      <c r="F191" s="119"/>
      <c r="G191" s="119"/>
      <c r="H191" s="145">
        <f t="shared" si="23"/>
        <v>0</v>
      </c>
    </row>
    <row r="192" spans="1:8" s="38" customFormat="1" ht="15.75">
      <c r="A192" s="102" t="s">
        <v>397</v>
      </c>
      <c r="B192" s="175">
        <v>765</v>
      </c>
      <c r="C192" s="145">
        <v>2.76</v>
      </c>
      <c r="D192" s="145">
        <f t="shared" si="24"/>
        <v>0.07505506757675467</v>
      </c>
      <c r="E192" s="119">
        <f>D192</f>
        <v>0.07505506757675467</v>
      </c>
      <c r="F192" s="119"/>
      <c r="G192" s="119"/>
      <c r="H192" s="145">
        <f t="shared" si="23"/>
        <v>0.07505506757675467</v>
      </c>
    </row>
    <row r="193" spans="1:8" s="38" customFormat="1" ht="15.75">
      <c r="A193" s="102" t="s">
        <v>196</v>
      </c>
      <c r="B193" s="175">
        <v>769</v>
      </c>
      <c r="C193" s="145">
        <v>0.844</v>
      </c>
      <c r="D193" s="145">
        <f t="shared" si="24"/>
        <v>0.02295162211405107</v>
      </c>
      <c r="E193" s="119">
        <f>D193</f>
        <v>0.02295162211405107</v>
      </c>
      <c r="F193" s="119"/>
      <c r="G193" s="119"/>
      <c r="H193" s="145">
        <f t="shared" si="23"/>
        <v>0.02295162211405107</v>
      </c>
    </row>
    <row r="194" spans="1:8" s="38" customFormat="1" ht="15.75">
      <c r="A194" s="102" t="s">
        <v>197</v>
      </c>
      <c r="B194" s="175">
        <v>789</v>
      </c>
      <c r="C194" s="145"/>
      <c r="D194" s="145"/>
      <c r="E194" s="119"/>
      <c r="F194" s="119"/>
      <c r="G194" s="119"/>
      <c r="H194" s="145">
        <f t="shared" si="23"/>
        <v>0</v>
      </c>
    </row>
    <row r="195" spans="1:8" s="38" customFormat="1" ht="15.75">
      <c r="A195" s="95"/>
      <c r="B195" s="177"/>
      <c r="C195" s="126"/>
      <c r="D195" s="126"/>
      <c r="E195" s="121"/>
      <c r="F195" s="121"/>
      <c r="G195" s="121"/>
      <c r="H195" s="126"/>
    </row>
    <row r="196" spans="1:8" s="183" customFormat="1" ht="15.75">
      <c r="A196" s="182" t="s">
        <v>198</v>
      </c>
      <c r="B196" s="175">
        <v>798</v>
      </c>
      <c r="C196" s="145"/>
      <c r="D196" s="145"/>
      <c r="E196" s="119"/>
      <c r="F196" s="119"/>
      <c r="G196" s="119"/>
      <c r="H196" s="145">
        <f>SUM(E196:G196)</f>
        <v>0</v>
      </c>
    </row>
    <row r="197" spans="1:8" s="38" customFormat="1" ht="15.75">
      <c r="A197" s="95"/>
      <c r="B197" s="177"/>
      <c r="C197" s="126"/>
      <c r="D197" s="126"/>
      <c r="E197" s="121"/>
      <c r="F197" s="121"/>
      <c r="G197" s="121"/>
      <c r="H197" s="126"/>
    </row>
    <row r="198" spans="1:8" s="176" customFormat="1" ht="19.5">
      <c r="A198" s="174" t="s">
        <v>199</v>
      </c>
      <c r="B198" s="175"/>
      <c r="C198" s="116">
        <f aca="true" t="shared" si="25" ref="C198:H198">SUM(C200:C216)</f>
        <v>0</v>
      </c>
      <c r="D198" s="116">
        <f t="shared" si="25"/>
        <v>0</v>
      </c>
      <c r="E198" s="129">
        <f t="shared" si="25"/>
        <v>0</v>
      </c>
      <c r="F198" s="129">
        <f t="shared" si="25"/>
        <v>0</v>
      </c>
      <c r="G198" s="129">
        <f t="shared" si="25"/>
        <v>0</v>
      </c>
      <c r="H198" s="116">
        <f t="shared" si="25"/>
        <v>0</v>
      </c>
    </row>
    <row r="199" spans="1:8" s="38" customFormat="1" ht="15.75">
      <c r="A199" s="95"/>
      <c r="B199" s="177"/>
      <c r="C199" s="126"/>
      <c r="D199" s="126"/>
      <c r="E199" s="121"/>
      <c r="F199" s="121"/>
      <c r="G199" s="121"/>
      <c r="H199" s="126"/>
    </row>
    <row r="200" spans="1:8" s="38" customFormat="1" ht="15.75">
      <c r="A200" s="102" t="s">
        <v>200</v>
      </c>
      <c r="B200" s="175">
        <v>831</v>
      </c>
      <c r="C200" s="145"/>
      <c r="D200" s="145"/>
      <c r="E200" s="119"/>
      <c r="F200" s="119"/>
      <c r="G200" s="119"/>
      <c r="H200" s="145">
        <f aca="true" t="shared" si="26" ref="H200:H216">SUM(E200:G200)</f>
        <v>0</v>
      </c>
    </row>
    <row r="201" spans="1:8" s="38" customFormat="1" ht="15.75">
      <c r="A201" s="102" t="s">
        <v>201</v>
      </c>
      <c r="B201" s="175">
        <v>832</v>
      </c>
      <c r="C201" s="145"/>
      <c r="D201" s="145"/>
      <c r="E201" s="119"/>
      <c r="F201" s="119"/>
      <c r="G201" s="119"/>
      <c r="H201" s="145">
        <f t="shared" si="26"/>
        <v>0</v>
      </c>
    </row>
    <row r="202" spans="1:8" s="38" customFormat="1" ht="15.75">
      <c r="A202" s="102" t="s">
        <v>203</v>
      </c>
      <c r="B202" s="175">
        <v>836</v>
      </c>
      <c r="C202" s="145"/>
      <c r="D202" s="145"/>
      <c r="E202" s="119"/>
      <c r="F202" s="119"/>
      <c r="G202" s="119"/>
      <c r="H202" s="145">
        <f t="shared" si="26"/>
        <v>0</v>
      </c>
    </row>
    <row r="203" spans="1:8" s="38" customFormat="1" ht="15.75">
      <c r="A203" s="102" t="s">
        <v>204</v>
      </c>
      <c r="B203" s="175">
        <v>859</v>
      </c>
      <c r="C203" s="185"/>
      <c r="D203" s="185"/>
      <c r="E203" s="160"/>
      <c r="F203" s="160"/>
      <c r="G203" s="160"/>
      <c r="H203" s="145">
        <f t="shared" si="26"/>
        <v>0</v>
      </c>
    </row>
    <row r="204" spans="1:8" s="38" customFormat="1" ht="15.75">
      <c r="A204" s="102" t="s">
        <v>205</v>
      </c>
      <c r="B204" s="175">
        <v>860</v>
      </c>
      <c r="C204" s="185"/>
      <c r="D204" s="185"/>
      <c r="E204" s="160"/>
      <c r="F204" s="160"/>
      <c r="G204" s="160"/>
      <c r="H204" s="145">
        <f t="shared" si="26"/>
        <v>0</v>
      </c>
    </row>
    <row r="205" spans="1:8" s="38" customFormat="1" ht="15.75">
      <c r="A205" s="102" t="s">
        <v>206</v>
      </c>
      <c r="B205" s="175">
        <v>845</v>
      </c>
      <c r="C205" s="145"/>
      <c r="D205" s="145"/>
      <c r="E205" s="119"/>
      <c r="F205" s="119"/>
      <c r="G205" s="119"/>
      <c r="H205" s="145">
        <f t="shared" si="26"/>
        <v>0</v>
      </c>
    </row>
    <row r="206" spans="1:8" s="38" customFormat="1" ht="15.75">
      <c r="A206" s="102" t="s">
        <v>208</v>
      </c>
      <c r="B206" s="175">
        <v>856</v>
      </c>
      <c r="C206" s="145"/>
      <c r="D206" s="145"/>
      <c r="E206" s="119"/>
      <c r="F206" s="119"/>
      <c r="G206" s="119"/>
      <c r="H206" s="145">
        <f t="shared" si="26"/>
        <v>0</v>
      </c>
    </row>
    <row r="207" spans="1:8" s="38" customFormat="1" ht="15.75">
      <c r="A207" s="102" t="s">
        <v>209</v>
      </c>
      <c r="B207" s="175">
        <v>861</v>
      </c>
      <c r="C207" s="145"/>
      <c r="D207" s="145"/>
      <c r="E207" s="119"/>
      <c r="F207" s="119"/>
      <c r="G207" s="119"/>
      <c r="H207" s="145">
        <f t="shared" si="26"/>
        <v>0</v>
      </c>
    </row>
    <row r="208" spans="1:8" s="38" customFormat="1" ht="15.75">
      <c r="A208" s="102" t="s">
        <v>210</v>
      </c>
      <c r="B208" s="175">
        <v>862</v>
      </c>
      <c r="C208" s="145"/>
      <c r="D208" s="145"/>
      <c r="E208" s="119"/>
      <c r="F208" s="119"/>
      <c r="G208" s="119"/>
      <c r="H208" s="145">
        <f t="shared" si="26"/>
        <v>0</v>
      </c>
    </row>
    <row r="209" spans="1:8" s="38" customFormat="1" ht="15.75">
      <c r="A209" s="102" t="s">
        <v>211</v>
      </c>
      <c r="B209" s="175">
        <v>880</v>
      </c>
      <c r="C209" s="145"/>
      <c r="D209" s="145"/>
      <c r="E209" s="119"/>
      <c r="F209" s="119"/>
      <c r="G209" s="119"/>
      <c r="H209" s="145">
        <f t="shared" si="26"/>
        <v>0</v>
      </c>
    </row>
    <row r="210" spans="1:8" s="38" customFormat="1" ht="15.75">
      <c r="A210" s="102" t="s">
        <v>212</v>
      </c>
      <c r="B210" s="175">
        <v>866</v>
      </c>
      <c r="C210" s="145"/>
      <c r="D210" s="145"/>
      <c r="E210" s="119"/>
      <c r="F210" s="119"/>
      <c r="G210" s="119"/>
      <c r="H210" s="145">
        <f t="shared" si="26"/>
        <v>0</v>
      </c>
    </row>
    <row r="211" spans="1:8" s="38" customFormat="1" ht="15.75">
      <c r="A211" s="102" t="s">
        <v>213</v>
      </c>
      <c r="B211" s="175">
        <v>868</v>
      </c>
      <c r="C211" s="145"/>
      <c r="D211" s="145"/>
      <c r="E211" s="119"/>
      <c r="F211" s="119"/>
      <c r="G211" s="119"/>
      <c r="H211" s="145">
        <f t="shared" si="26"/>
        <v>0</v>
      </c>
    </row>
    <row r="212" spans="1:8" s="38" customFormat="1" ht="15.75">
      <c r="A212" s="102" t="s">
        <v>214</v>
      </c>
      <c r="B212" s="175">
        <v>870</v>
      </c>
      <c r="C212" s="145"/>
      <c r="D212" s="145"/>
      <c r="E212" s="119"/>
      <c r="F212" s="119"/>
      <c r="G212" s="119"/>
      <c r="H212" s="145">
        <f t="shared" si="26"/>
        <v>0</v>
      </c>
    </row>
    <row r="213" spans="1:8" s="38" customFormat="1" ht="15.75">
      <c r="A213" s="102" t="s">
        <v>215</v>
      </c>
      <c r="B213" s="175">
        <v>872</v>
      </c>
      <c r="C213" s="145"/>
      <c r="D213" s="145"/>
      <c r="E213" s="119"/>
      <c r="F213" s="119"/>
      <c r="G213" s="119"/>
      <c r="H213" s="145">
        <f t="shared" si="26"/>
        <v>0</v>
      </c>
    </row>
    <row r="214" spans="1:8" s="38" customFormat="1" ht="15.75">
      <c r="A214" s="102" t="s">
        <v>216</v>
      </c>
      <c r="B214" s="175">
        <v>854</v>
      </c>
      <c r="C214" s="145"/>
      <c r="D214" s="145"/>
      <c r="E214" s="119"/>
      <c r="F214" s="119"/>
      <c r="G214" s="119"/>
      <c r="H214" s="145">
        <f t="shared" si="26"/>
        <v>0</v>
      </c>
    </row>
    <row r="215" spans="1:8" s="38" customFormat="1" ht="15.75">
      <c r="A215" s="102" t="s">
        <v>217</v>
      </c>
      <c r="B215" s="175">
        <v>876</v>
      </c>
      <c r="C215" s="145"/>
      <c r="D215" s="145"/>
      <c r="E215" s="119"/>
      <c r="F215" s="119"/>
      <c r="G215" s="119"/>
      <c r="H215" s="145">
        <f t="shared" si="26"/>
        <v>0</v>
      </c>
    </row>
    <row r="216" spans="1:8" s="38" customFormat="1" ht="15.75">
      <c r="A216" s="102" t="s">
        <v>218</v>
      </c>
      <c r="B216" s="175">
        <v>889</v>
      </c>
      <c r="C216" s="145"/>
      <c r="D216" s="145"/>
      <c r="E216" s="119"/>
      <c r="F216" s="119"/>
      <c r="G216" s="119"/>
      <c r="H216" s="145">
        <f t="shared" si="26"/>
        <v>0</v>
      </c>
    </row>
    <row r="217" spans="1:8" s="38" customFormat="1" ht="15.75">
      <c r="A217" s="95"/>
      <c r="B217" s="177"/>
      <c r="C217" s="126"/>
      <c r="D217" s="126"/>
      <c r="E217" s="121"/>
      <c r="F217" s="121"/>
      <c r="G217" s="121"/>
      <c r="H217" s="126"/>
    </row>
    <row r="218" spans="1:8" s="176" customFormat="1" ht="19.5">
      <c r="A218" s="162" t="s">
        <v>219</v>
      </c>
      <c r="B218" s="175">
        <v>998</v>
      </c>
      <c r="C218" s="186"/>
      <c r="D218" s="186"/>
      <c r="E218" s="187"/>
      <c r="F218" s="187"/>
      <c r="G218" s="187"/>
      <c r="H218" s="186">
        <f>SUM(E218:G218)</f>
        <v>0</v>
      </c>
    </row>
    <row r="219" spans="1:15" s="71" customFormat="1" ht="19.5">
      <c r="A219" s="161"/>
      <c r="B219" s="66"/>
      <c r="C219" s="244"/>
      <c r="D219" s="244"/>
      <c r="E219" s="68"/>
      <c r="F219" s="68"/>
      <c r="G219" s="69"/>
      <c r="H219" s="75"/>
      <c r="I219" s="67"/>
      <c r="J219" s="67"/>
      <c r="K219" s="67"/>
      <c r="L219" s="67"/>
      <c r="M219" s="67"/>
      <c r="N219" s="70"/>
      <c r="O219" s="67"/>
    </row>
    <row r="220" spans="1:15" s="71" customFormat="1" ht="19.5">
      <c r="A220" s="161" t="s">
        <v>220</v>
      </c>
      <c r="B220" s="66"/>
      <c r="C220" s="245"/>
      <c r="D220" s="245"/>
      <c r="E220" s="68"/>
      <c r="F220" s="68"/>
      <c r="G220" s="69"/>
      <c r="H220" s="76"/>
      <c r="I220" s="67"/>
      <c r="J220" s="67"/>
      <c r="K220" s="67"/>
      <c r="L220" s="67"/>
      <c r="M220" s="67"/>
      <c r="N220" s="70"/>
      <c r="O220" s="67"/>
    </row>
    <row r="221" spans="1:15" s="71" customFormat="1" ht="19.5">
      <c r="A221" s="162" t="s">
        <v>221</v>
      </c>
      <c r="B221" s="72" t="s">
        <v>222</v>
      </c>
      <c r="C221" s="246" t="s">
        <v>223</v>
      </c>
      <c r="D221" s="246" t="s">
        <v>223</v>
      </c>
      <c r="E221" s="73" t="s">
        <v>9</v>
      </c>
      <c r="F221" s="73" t="s">
        <v>35</v>
      </c>
      <c r="G221" s="73" t="s">
        <v>35</v>
      </c>
      <c r="H221" s="116" t="str">
        <f>E221</f>
        <v> </v>
      </c>
      <c r="I221" s="67"/>
      <c r="J221" s="67"/>
      <c r="K221" s="67"/>
      <c r="L221" s="67"/>
      <c r="M221" s="67"/>
      <c r="N221" s="74"/>
      <c r="O221" s="67"/>
    </row>
    <row r="222" spans="1:15" s="71" customFormat="1" ht="19.5">
      <c r="A222" s="161"/>
      <c r="B222" s="66"/>
      <c r="C222" s="188"/>
      <c r="D222" s="188"/>
      <c r="E222" s="77"/>
      <c r="F222" s="77"/>
      <c r="G222" s="77"/>
      <c r="H222" s="78"/>
      <c r="I222" s="67"/>
      <c r="J222" s="67"/>
      <c r="K222" s="67"/>
      <c r="L222" s="67"/>
      <c r="M222" s="67"/>
      <c r="N222" s="74"/>
      <c r="O222" s="67"/>
    </row>
    <row r="223" spans="1:8" s="183" customFormat="1" ht="19.5">
      <c r="A223" s="169" t="s">
        <v>224</v>
      </c>
      <c r="B223" s="177"/>
      <c r="C223" s="189"/>
      <c r="D223" s="189"/>
      <c r="E223" s="190"/>
      <c r="F223" s="190"/>
      <c r="G223" s="190"/>
      <c r="H223" s="189"/>
    </row>
    <row r="224" spans="1:8" s="195" customFormat="1" ht="19.5">
      <c r="A224" s="191" t="s">
        <v>225</v>
      </c>
      <c r="B224" s="192">
        <v>1000</v>
      </c>
      <c r="C224" s="247">
        <f>C25+C37+C101+C147+C198+C218+C226</f>
        <v>313.34579999999994</v>
      </c>
      <c r="D224" s="247">
        <f>D25+D37+D101+D147+D198+D218+D226</f>
        <v>8.521083403584152</v>
      </c>
      <c r="E224" s="201">
        <f>E25+E37+E101+E147+E198+E218+E221+D226</f>
        <v>8.517669757702663</v>
      </c>
      <c r="F224" s="193">
        <f>F25+F37+F101+F147+F198+F218</f>
        <v>0</v>
      </c>
      <c r="G224" s="193">
        <f>G25+G37+G101+G147+G198+G218</f>
        <v>0</v>
      </c>
      <c r="H224" s="194">
        <f>H25+H37+H101+H147+H198+H218+H221+H226</f>
        <v>8.502799880346995</v>
      </c>
    </row>
    <row r="225" spans="1:8" s="38" customFormat="1" ht="15.75">
      <c r="A225" s="96" t="s">
        <v>226</v>
      </c>
      <c r="B225" s="177"/>
      <c r="C225" s="189"/>
      <c r="D225" s="189"/>
      <c r="E225" s="190"/>
      <c r="F225" s="190"/>
      <c r="G225" s="190"/>
      <c r="H225" s="189"/>
    </row>
    <row r="226" spans="1:8" s="38" customFormat="1" ht="19.5">
      <c r="A226" s="97" t="s">
        <v>227</v>
      </c>
      <c r="B226" s="192">
        <v>118</v>
      </c>
      <c r="C226" s="150">
        <v>6.4</v>
      </c>
      <c r="D226" s="150">
        <f>C226/ZExchange</f>
        <v>0.17404073640986592</v>
      </c>
      <c r="E226" s="151">
        <f>D226</f>
        <v>0.17404073640986592</v>
      </c>
      <c r="F226" s="73" t="s">
        <v>35</v>
      </c>
      <c r="G226" s="73" t="s">
        <v>35</v>
      </c>
      <c r="H226" s="145">
        <f>E226</f>
        <v>0.17404073640986592</v>
      </c>
    </row>
    <row r="227" spans="1:8" s="38" customFormat="1" ht="15.75">
      <c r="A227" s="181"/>
      <c r="B227" s="177"/>
      <c r="C227" s="189">
        <v>6.41</v>
      </c>
      <c r="D227" s="150"/>
      <c r="E227" s="190"/>
      <c r="F227" s="190"/>
      <c r="G227" s="190"/>
      <c r="H227" s="189"/>
    </row>
    <row r="228" spans="1:8" s="36" customFormat="1" ht="15.75">
      <c r="A228" s="163" t="s">
        <v>228</v>
      </c>
      <c r="B228" s="66"/>
      <c r="C228" s="189"/>
      <c r="D228" s="150"/>
      <c r="E228" s="196"/>
      <c r="F228" s="196"/>
      <c r="G228" s="196"/>
      <c r="H228" s="197"/>
    </row>
    <row r="229" spans="1:19" s="38" customFormat="1" ht="15.75">
      <c r="A229" s="164" t="s">
        <v>229</v>
      </c>
      <c r="B229" s="107">
        <v>992</v>
      </c>
      <c r="C229" s="140">
        <f>SUM(C230:C236)</f>
        <v>63.559999999999995</v>
      </c>
      <c r="D229" s="150">
        <f aca="true" t="shared" si="27" ref="D229:D248">C229/ZExchange</f>
        <v>1.7284420634704807</v>
      </c>
      <c r="E229" s="141">
        <f aca="true" t="shared" si="28" ref="E229:E235">D229</f>
        <v>1.7284420634704807</v>
      </c>
      <c r="F229" s="141">
        <f>SUM(F230:F236)</f>
        <v>0</v>
      </c>
      <c r="G229" s="141">
        <f>SUM(G230:G236)</f>
        <v>0</v>
      </c>
      <c r="H229" s="140">
        <f>SUM(H230:H236)</f>
        <v>1.7393829712016968</v>
      </c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</row>
    <row r="230" spans="1:19" s="38" customFormat="1" ht="15.75">
      <c r="A230" s="91" t="s">
        <v>230</v>
      </c>
      <c r="B230" s="108">
        <v>959</v>
      </c>
      <c r="C230" s="143">
        <v>17.849</v>
      </c>
      <c r="D230" s="150">
        <f t="shared" si="27"/>
        <v>0.48538329752807763</v>
      </c>
      <c r="E230" s="144">
        <f t="shared" si="28"/>
        <v>0.48538329752807763</v>
      </c>
      <c r="F230" s="144"/>
      <c r="G230" s="144"/>
      <c r="H230" s="145">
        <f aca="true" t="shared" si="29" ref="H230:H235">SUM(E230:G230)</f>
        <v>0.48538329752807763</v>
      </c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</row>
    <row r="231" spans="1:19" s="38" customFormat="1" ht="15.75">
      <c r="A231" s="91" t="s">
        <v>231</v>
      </c>
      <c r="B231" s="108">
        <v>963</v>
      </c>
      <c r="C231" s="143">
        <v>0.412</v>
      </c>
      <c r="D231" s="150">
        <f t="shared" si="27"/>
        <v>0.011203872406385118</v>
      </c>
      <c r="E231" s="144">
        <f t="shared" si="28"/>
        <v>0.011203872406385118</v>
      </c>
      <c r="F231" s="144"/>
      <c r="G231" s="144"/>
      <c r="H231" s="145">
        <f t="shared" si="29"/>
        <v>0.011203872406385118</v>
      </c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</row>
    <row r="232" spans="1:19" s="38" customFormat="1" ht="15.75">
      <c r="A232" s="91" t="s">
        <v>232</v>
      </c>
      <c r="B232" s="108">
        <v>964</v>
      </c>
      <c r="C232" s="143">
        <v>0</v>
      </c>
      <c r="D232" s="150">
        <f t="shared" si="27"/>
        <v>0</v>
      </c>
      <c r="E232" s="144">
        <f t="shared" si="28"/>
        <v>0</v>
      </c>
      <c r="F232" s="144"/>
      <c r="G232" s="144"/>
      <c r="H232" s="145">
        <f t="shared" si="29"/>
        <v>0</v>
      </c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</row>
    <row r="233" spans="1:19" s="38" customFormat="1" ht="15.75">
      <c r="A233" s="91" t="s">
        <v>233</v>
      </c>
      <c r="B233" s="108">
        <v>966</v>
      </c>
      <c r="C233" s="143">
        <v>0.588</v>
      </c>
      <c r="D233" s="150">
        <f t="shared" si="27"/>
        <v>0.01598999265765643</v>
      </c>
      <c r="E233" s="144">
        <f t="shared" si="28"/>
        <v>0.01598999265765643</v>
      </c>
      <c r="F233" s="144"/>
      <c r="G233" s="144"/>
      <c r="H233" s="145">
        <f t="shared" si="29"/>
        <v>0.01598999265765643</v>
      </c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</row>
    <row r="234" spans="1:19" s="38" customFormat="1" ht="15.75">
      <c r="A234" s="91" t="s">
        <v>234</v>
      </c>
      <c r="B234" s="108">
        <v>967</v>
      </c>
      <c r="C234" s="143">
        <v>0.412</v>
      </c>
      <c r="D234" s="150">
        <f t="shared" si="27"/>
        <v>0.011203872406385118</v>
      </c>
      <c r="E234" s="144">
        <f t="shared" si="28"/>
        <v>0.011203872406385118</v>
      </c>
      <c r="F234" s="144"/>
      <c r="G234" s="144"/>
      <c r="H234" s="145">
        <f t="shared" si="29"/>
        <v>0.011203872406385118</v>
      </c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</row>
    <row r="235" spans="1:9" s="38" customFormat="1" ht="15.75">
      <c r="A235" s="91" t="s">
        <v>235</v>
      </c>
      <c r="B235" s="108">
        <v>974</v>
      </c>
      <c r="C235" s="154">
        <v>0.206</v>
      </c>
      <c r="D235" s="150">
        <f t="shared" si="27"/>
        <v>0.005601936203192559</v>
      </c>
      <c r="E235" s="226">
        <f t="shared" si="28"/>
        <v>0.005601936203192559</v>
      </c>
      <c r="F235" s="144"/>
      <c r="G235" s="144"/>
      <c r="H235" s="145">
        <f t="shared" si="29"/>
        <v>0.005601936203192559</v>
      </c>
      <c r="I235" s="36"/>
    </row>
    <row r="236" spans="1:15" s="36" customFormat="1" ht="15" customHeight="1">
      <c r="A236" s="100" t="s">
        <v>236</v>
      </c>
      <c r="B236" s="72">
        <v>975</v>
      </c>
      <c r="C236" s="117">
        <f>SUM(C239:C248)</f>
        <v>44.092999999999996</v>
      </c>
      <c r="D236" s="150">
        <f t="shared" si="27"/>
        <v>1.199059092268784</v>
      </c>
      <c r="E236" s="227">
        <v>1.21</v>
      </c>
      <c r="F236" s="139">
        <f>SUM(F239:F248)</f>
        <v>0</v>
      </c>
      <c r="G236" s="47">
        <f>SUM(G239:G248)</f>
        <v>0</v>
      </c>
      <c r="H236" s="125">
        <v>1.21</v>
      </c>
      <c r="I236" s="120"/>
      <c r="J236" s="120"/>
      <c r="K236" s="120"/>
      <c r="L236" s="120"/>
      <c r="M236" s="120"/>
      <c r="N236" s="120"/>
      <c r="O236" s="120"/>
    </row>
    <row r="237" spans="1:18" s="38" customFormat="1" ht="15.75">
      <c r="A237" s="165" t="s">
        <v>237</v>
      </c>
      <c r="B237" s="223"/>
      <c r="C237" s="122"/>
      <c r="D237" s="150">
        <f t="shared" si="27"/>
        <v>0</v>
      </c>
      <c r="E237" s="228">
        <f>D237</f>
        <v>0</v>
      </c>
      <c r="F237" s="50"/>
      <c r="G237" s="121"/>
      <c r="H237" s="126"/>
      <c r="I237" s="120"/>
      <c r="J237" s="120"/>
      <c r="K237" s="120"/>
      <c r="L237" s="120"/>
      <c r="M237" s="120"/>
      <c r="N237" s="122"/>
      <c r="O237" s="120"/>
      <c r="R237" s="48"/>
    </row>
    <row r="238" spans="1:18" s="38" customFormat="1" ht="15.75">
      <c r="A238" s="166" t="s">
        <v>238</v>
      </c>
      <c r="B238" s="224"/>
      <c r="C238" s="122"/>
      <c r="D238" s="150">
        <f t="shared" si="27"/>
        <v>0</v>
      </c>
      <c r="E238" s="228">
        <f>D238</f>
        <v>0</v>
      </c>
      <c r="F238" s="50"/>
      <c r="G238" s="121"/>
      <c r="H238" s="126"/>
      <c r="I238" s="120"/>
      <c r="J238" s="120"/>
      <c r="K238" s="120"/>
      <c r="L238" s="120"/>
      <c r="M238" s="120"/>
      <c r="N238" s="122"/>
      <c r="O238" s="120"/>
      <c r="R238" s="48"/>
    </row>
    <row r="239" spans="1:18" s="38" customFormat="1" ht="15.75">
      <c r="A239" s="167" t="s">
        <v>405</v>
      </c>
      <c r="B239" s="225" t="s">
        <v>239</v>
      </c>
      <c r="C239" s="123">
        <v>3.867</v>
      </c>
      <c r="D239" s="150">
        <f t="shared" si="27"/>
        <v>0.10515867620264867</v>
      </c>
      <c r="E239" s="229">
        <v>0.11</v>
      </c>
      <c r="F239" s="47"/>
      <c r="G239" s="119"/>
      <c r="H239" s="145">
        <f aca="true" t="shared" si="30" ref="H239:H248">SUM(E239:G239)</f>
        <v>0.11</v>
      </c>
      <c r="I239" s="120"/>
      <c r="J239" s="120"/>
      <c r="K239" s="120"/>
      <c r="L239" s="120"/>
      <c r="M239" s="120"/>
      <c r="N239" s="122"/>
      <c r="O239" s="120"/>
      <c r="R239" s="48"/>
    </row>
    <row r="240" spans="1:18" s="38" customFormat="1" ht="15.75">
      <c r="A240" s="167" t="s">
        <v>406</v>
      </c>
      <c r="B240" s="225" t="s">
        <v>240</v>
      </c>
      <c r="C240" s="123">
        <v>0.227</v>
      </c>
      <c r="D240" s="150">
        <f t="shared" si="27"/>
        <v>0.006173007369537432</v>
      </c>
      <c r="E240" s="229">
        <f aca="true" t="shared" si="31" ref="E240:E248">D240</f>
        <v>0.006173007369537432</v>
      </c>
      <c r="F240" s="47"/>
      <c r="G240" s="119"/>
      <c r="H240" s="145">
        <f t="shared" si="30"/>
        <v>0.006173007369537432</v>
      </c>
      <c r="I240" s="120"/>
      <c r="J240" s="120"/>
      <c r="K240" s="120"/>
      <c r="L240" s="120"/>
      <c r="M240" s="120"/>
      <c r="N240" s="122"/>
      <c r="O240" s="120"/>
      <c r="R240" s="48"/>
    </row>
    <row r="241" spans="1:18" s="38" customFormat="1" ht="15.75">
      <c r="A241" s="167" t="s">
        <v>398</v>
      </c>
      <c r="B241" s="225" t="s">
        <v>241</v>
      </c>
      <c r="C241" s="123">
        <v>4.06</v>
      </c>
      <c r="D241" s="150">
        <f t="shared" si="27"/>
        <v>0.11040709216000869</v>
      </c>
      <c r="E241" s="229">
        <f t="shared" si="31"/>
        <v>0.11040709216000869</v>
      </c>
      <c r="F241" s="47"/>
      <c r="G241" s="119"/>
      <c r="H241" s="145">
        <f t="shared" si="30"/>
        <v>0.11040709216000869</v>
      </c>
      <c r="I241" s="120"/>
      <c r="J241" s="120"/>
      <c r="K241" s="120"/>
      <c r="L241" s="120"/>
      <c r="M241" s="120"/>
      <c r="N241" s="122"/>
      <c r="O241" s="120"/>
      <c r="R241" s="48"/>
    </row>
    <row r="242" spans="1:18" s="38" customFormat="1" ht="15.75">
      <c r="A242" s="167" t="s">
        <v>402</v>
      </c>
      <c r="B242" s="225" t="s">
        <v>242</v>
      </c>
      <c r="C242" s="123">
        <v>0.021</v>
      </c>
      <c r="D242" s="150">
        <f t="shared" si="27"/>
        <v>0.0005710711663448726</v>
      </c>
      <c r="E242" s="229">
        <f t="shared" si="31"/>
        <v>0.0005710711663448726</v>
      </c>
      <c r="F242" s="47"/>
      <c r="G242" s="119"/>
      <c r="H242" s="145">
        <f t="shared" si="30"/>
        <v>0.0005710711663448726</v>
      </c>
      <c r="I242" s="120"/>
      <c r="J242" s="120"/>
      <c r="K242" s="120"/>
      <c r="L242" s="120"/>
      <c r="M242" s="120"/>
      <c r="N242" s="122"/>
      <c r="O242" s="120"/>
      <c r="R242" s="48"/>
    </row>
    <row r="243" spans="1:18" s="38" customFormat="1" ht="15.75">
      <c r="A243" s="167" t="s">
        <v>401</v>
      </c>
      <c r="B243" s="225" t="s">
        <v>243</v>
      </c>
      <c r="C243" s="123">
        <v>0.636</v>
      </c>
      <c r="D243" s="150">
        <f t="shared" si="27"/>
        <v>0.017295298180730424</v>
      </c>
      <c r="E243" s="229">
        <f t="shared" si="31"/>
        <v>0.017295298180730424</v>
      </c>
      <c r="F243" s="47"/>
      <c r="G243" s="119"/>
      <c r="H243" s="145">
        <f t="shared" si="30"/>
        <v>0.017295298180730424</v>
      </c>
      <c r="I243" s="120"/>
      <c r="J243" s="120"/>
      <c r="K243" s="120"/>
      <c r="L243" s="120"/>
      <c r="M243" s="120"/>
      <c r="N243" s="122"/>
      <c r="O243" s="120"/>
      <c r="R243" s="48"/>
    </row>
    <row r="244" spans="1:18" s="38" customFormat="1" ht="15.75">
      <c r="A244" s="167" t="s">
        <v>399</v>
      </c>
      <c r="B244" s="225" t="s">
        <v>244</v>
      </c>
      <c r="C244" s="123">
        <v>0.564</v>
      </c>
      <c r="D244" s="150">
        <f t="shared" si="27"/>
        <v>0.015337339896119432</v>
      </c>
      <c r="E244" s="229">
        <f t="shared" si="31"/>
        <v>0.015337339896119432</v>
      </c>
      <c r="F244" s="47"/>
      <c r="G244" s="119"/>
      <c r="H244" s="145">
        <f t="shared" si="30"/>
        <v>0.015337339896119432</v>
      </c>
      <c r="I244" s="120"/>
      <c r="J244" s="120"/>
      <c r="K244" s="120"/>
      <c r="L244" s="120"/>
      <c r="M244" s="120"/>
      <c r="N244" s="122"/>
      <c r="O244" s="120"/>
      <c r="R244" s="48"/>
    </row>
    <row r="245" spans="1:18" s="38" customFormat="1" ht="15.75">
      <c r="A245" s="167" t="s">
        <v>400</v>
      </c>
      <c r="B245" s="225" t="s">
        <v>245</v>
      </c>
      <c r="C245" s="123">
        <v>0.766</v>
      </c>
      <c r="D245" s="150">
        <f t="shared" si="27"/>
        <v>0.020830500639055827</v>
      </c>
      <c r="E245" s="229">
        <f t="shared" si="31"/>
        <v>0.020830500639055827</v>
      </c>
      <c r="F245" s="47"/>
      <c r="G245" s="119"/>
      <c r="H245" s="145">
        <f t="shared" si="30"/>
        <v>0.020830500639055827</v>
      </c>
      <c r="I245" s="120"/>
      <c r="J245" s="120"/>
      <c r="K245" s="120"/>
      <c r="L245" s="120"/>
      <c r="M245" s="120"/>
      <c r="N245" s="122"/>
      <c r="O245" s="120"/>
      <c r="R245" s="48"/>
    </row>
    <row r="246" spans="1:18" s="38" customFormat="1" ht="15.75">
      <c r="A246" s="167" t="s">
        <v>403</v>
      </c>
      <c r="B246" s="225" t="s">
        <v>246</v>
      </c>
      <c r="C246" s="123">
        <v>1.44</v>
      </c>
      <c r="D246" s="150">
        <f t="shared" si="27"/>
        <v>0.03915916569221983</v>
      </c>
      <c r="E246" s="229">
        <f t="shared" si="31"/>
        <v>0.03915916569221983</v>
      </c>
      <c r="F246" s="47"/>
      <c r="G246" s="119"/>
      <c r="H246" s="145">
        <f t="shared" si="30"/>
        <v>0.03915916569221983</v>
      </c>
      <c r="I246" s="120"/>
      <c r="J246" s="120"/>
      <c r="K246" s="120"/>
      <c r="L246" s="120"/>
      <c r="M246" s="120"/>
      <c r="N246" s="122"/>
      <c r="O246" s="120"/>
      <c r="R246" s="48"/>
    </row>
    <row r="247" spans="1:18" s="38" customFormat="1" ht="15.75">
      <c r="A247" s="167" t="s">
        <v>404</v>
      </c>
      <c r="B247" s="225" t="s">
        <v>247</v>
      </c>
      <c r="C247" s="123">
        <v>2.682</v>
      </c>
      <c r="D247" s="150">
        <f t="shared" si="27"/>
        <v>0.07293394610175943</v>
      </c>
      <c r="E247" s="229">
        <f t="shared" si="31"/>
        <v>0.07293394610175943</v>
      </c>
      <c r="F247" s="47"/>
      <c r="G247" s="119"/>
      <c r="H247" s="145">
        <f t="shared" si="30"/>
        <v>0.07293394610175943</v>
      </c>
      <c r="I247" s="120"/>
      <c r="J247" s="120"/>
      <c r="K247" s="120"/>
      <c r="L247" s="120"/>
      <c r="M247" s="120"/>
      <c r="N247" s="122"/>
      <c r="O247" s="120"/>
      <c r="R247" s="48"/>
    </row>
    <row r="248" spans="1:18" s="38" customFormat="1" ht="15.75">
      <c r="A248" s="97" t="s">
        <v>248</v>
      </c>
      <c r="B248" s="72" t="s">
        <v>249</v>
      </c>
      <c r="C248" s="123">
        <v>29.83</v>
      </c>
      <c r="D248" s="150">
        <f t="shared" si="27"/>
        <v>0.8111929948603593</v>
      </c>
      <c r="E248" s="229">
        <f t="shared" si="31"/>
        <v>0.8111929948603593</v>
      </c>
      <c r="F248" s="47"/>
      <c r="G248" s="119"/>
      <c r="H248" s="145">
        <f t="shared" si="30"/>
        <v>0.8111929948603593</v>
      </c>
      <c r="I248" s="120"/>
      <c r="J248" s="120"/>
      <c r="K248" s="120"/>
      <c r="L248" s="120"/>
      <c r="M248" s="120"/>
      <c r="N248" s="122"/>
      <c r="O248" s="120"/>
      <c r="R248" s="48"/>
    </row>
    <row r="249" spans="1:19" s="38" customFormat="1" ht="15.75">
      <c r="A249" s="89"/>
      <c r="B249" s="66"/>
      <c r="C249" s="122"/>
      <c r="D249" s="122"/>
      <c r="E249" s="230"/>
      <c r="F249" s="121"/>
      <c r="G249" s="121"/>
      <c r="H249" s="12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</row>
    <row r="250" spans="1:19" s="38" customFormat="1" ht="15.75">
      <c r="A250" s="90" t="s">
        <v>250</v>
      </c>
      <c r="B250" s="107"/>
      <c r="C250" s="140">
        <f aca="true" t="shared" si="32" ref="C250:H250">SUM(C251:C253)</f>
        <v>0</v>
      </c>
      <c r="D250" s="140">
        <f t="shared" si="32"/>
        <v>0</v>
      </c>
      <c r="E250" s="141">
        <f t="shared" si="32"/>
        <v>0</v>
      </c>
      <c r="F250" s="141">
        <f t="shared" si="32"/>
        <v>0</v>
      </c>
      <c r="G250" s="141">
        <f t="shared" si="32"/>
        <v>0</v>
      </c>
      <c r="H250" s="140">
        <f t="shared" si="32"/>
        <v>0</v>
      </c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</row>
    <row r="251" spans="1:19" s="38" customFormat="1" ht="15.75">
      <c r="A251" s="91" t="s">
        <v>251</v>
      </c>
      <c r="B251" s="108">
        <v>918</v>
      </c>
      <c r="C251" s="143"/>
      <c r="D251" s="143"/>
      <c r="E251" s="144"/>
      <c r="F251" s="144"/>
      <c r="G251" s="144"/>
      <c r="H251" s="145">
        <f>SUM(E251:G251)</f>
        <v>0</v>
      </c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</row>
    <row r="252" spans="1:19" s="38" customFormat="1" ht="15.75">
      <c r="A252" s="91" t="s">
        <v>252</v>
      </c>
      <c r="B252" s="108">
        <v>917</v>
      </c>
      <c r="C252" s="143"/>
      <c r="D252" s="143"/>
      <c r="E252" s="144"/>
      <c r="F252" s="144"/>
      <c r="G252" s="144"/>
      <c r="H252" s="145">
        <f>SUM(E252:G252)</f>
        <v>0</v>
      </c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</row>
    <row r="253" spans="1:19" s="38" customFormat="1" ht="15.75">
      <c r="A253" s="91" t="s">
        <v>253</v>
      </c>
      <c r="B253" s="108">
        <v>919</v>
      </c>
      <c r="C253" s="143"/>
      <c r="D253" s="143"/>
      <c r="E253" s="144"/>
      <c r="F253" s="144"/>
      <c r="G253" s="144"/>
      <c r="H253" s="145">
        <f>SUM(E253:G253)</f>
        <v>0</v>
      </c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</row>
    <row r="254" spans="1:19" s="38" customFormat="1" ht="15.75">
      <c r="A254" s="89"/>
      <c r="B254" s="66"/>
      <c r="C254" s="126"/>
      <c r="D254" s="126"/>
      <c r="E254" s="121"/>
      <c r="F254" s="121"/>
      <c r="G254" s="121"/>
      <c r="H254" s="12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</row>
    <row r="255" spans="1:19" s="38" customFormat="1" ht="15.75">
      <c r="A255" s="90" t="s">
        <v>254</v>
      </c>
      <c r="B255" s="107"/>
      <c r="C255" s="140">
        <f aca="true" t="shared" si="33" ref="C255:H255">SUM(C256:C259)</f>
        <v>177.48499999999999</v>
      </c>
      <c r="D255" s="140">
        <f t="shared" si="33"/>
        <v>4.826503140891415</v>
      </c>
      <c r="E255" s="141">
        <f t="shared" si="33"/>
        <v>4.83</v>
      </c>
      <c r="F255" s="141">
        <f t="shared" si="33"/>
        <v>0</v>
      </c>
      <c r="G255" s="141">
        <f t="shared" si="33"/>
        <v>0</v>
      </c>
      <c r="H255" s="140">
        <f t="shared" si="33"/>
        <v>4.83</v>
      </c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</row>
    <row r="256" spans="1:19" s="38" customFormat="1" ht="15.75">
      <c r="A256" s="91" t="s">
        <v>255</v>
      </c>
      <c r="B256" s="108">
        <v>901</v>
      </c>
      <c r="C256" s="143">
        <v>141.939</v>
      </c>
      <c r="D256" s="143">
        <f>C256/ZExchange</f>
        <v>3.8598700133249935</v>
      </c>
      <c r="E256" s="144">
        <v>3.86</v>
      </c>
      <c r="F256" s="144"/>
      <c r="G256" s="144"/>
      <c r="H256" s="145">
        <f>SUM(E256:G256)</f>
        <v>3.86</v>
      </c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</row>
    <row r="257" spans="1:19" s="38" customFormat="1" ht="15.75">
      <c r="A257" s="91" t="s">
        <v>256</v>
      </c>
      <c r="B257" s="108">
        <v>905</v>
      </c>
      <c r="C257" s="143">
        <v>35.546</v>
      </c>
      <c r="D257" s="143">
        <f>C257/ZExchange</f>
        <v>0.966633127566421</v>
      </c>
      <c r="E257" s="144">
        <v>0.97</v>
      </c>
      <c r="F257" s="144"/>
      <c r="G257" s="144"/>
      <c r="H257" s="145">
        <f>SUM(E257:G257)</f>
        <v>0.97</v>
      </c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</row>
    <row r="258" spans="1:19" s="38" customFormat="1" ht="15.75">
      <c r="A258" s="91" t="s">
        <v>257</v>
      </c>
      <c r="B258" s="108">
        <v>903</v>
      </c>
      <c r="C258" s="143"/>
      <c r="D258" s="143"/>
      <c r="E258" s="144"/>
      <c r="F258" s="144"/>
      <c r="G258" s="144"/>
      <c r="H258" s="145">
        <f>SUM(E258:G258)</f>
        <v>0</v>
      </c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</row>
    <row r="259" spans="1:19" s="38" customFormat="1" ht="15.75">
      <c r="A259" s="91" t="s">
        <v>258</v>
      </c>
      <c r="B259" s="108" t="s">
        <v>259</v>
      </c>
      <c r="C259" s="143"/>
      <c r="D259" s="143"/>
      <c r="E259" s="144"/>
      <c r="F259" s="144"/>
      <c r="G259" s="144"/>
      <c r="H259" s="145">
        <f>SUM(E259:G259)</f>
        <v>0</v>
      </c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</row>
    <row r="260" spans="1:19" s="38" customFormat="1" ht="15.75">
      <c r="A260" s="89"/>
      <c r="B260" s="66"/>
      <c r="C260" s="126"/>
      <c r="D260" s="126"/>
      <c r="E260" s="121"/>
      <c r="F260" s="121"/>
      <c r="G260" s="121"/>
      <c r="H260" s="12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</row>
    <row r="261" spans="1:19" s="38" customFormat="1" ht="15.75">
      <c r="A261" s="90" t="s">
        <v>260</v>
      </c>
      <c r="B261" s="107"/>
      <c r="C261" s="140">
        <f aca="true" t="shared" si="34" ref="C261:H261">SUM(C262:C272)</f>
        <v>0</v>
      </c>
      <c r="D261" s="140">
        <f t="shared" si="34"/>
        <v>0</v>
      </c>
      <c r="E261" s="141">
        <f t="shared" si="34"/>
        <v>0</v>
      </c>
      <c r="F261" s="141">
        <f t="shared" si="34"/>
        <v>0</v>
      </c>
      <c r="G261" s="141">
        <f t="shared" si="34"/>
        <v>0</v>
      </c>
      <c r="H261" s="140">
        <f t="shared" si="34"/>
        <v>0</v>
      </c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</row>
    <row r="262" spans="1:19" s="38" customFormat="1" ht="15.75">
      <c r="A262" s="91" t="s">
        <v>261</v>
      </c>
      <c r="B262" s="108">
        <v>915</v>
      </c>
      <c r="C262" s="143"/>
      <c r="D262" s="143"/>
      <c r="E262" s="144"/>
      <c r="F262" s="144"/>
      <c r="G262" s="144"/>
      <c r="H262" s="145">
        <f aca="true" t="shared" si="35" ref="H262:H270">SUM(E262:G262)</f>
        <v>0</v>
      </c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</row>
    <row r="263" spans="1:19" s="38" customFormat="1" ht="15.75">
      <c r="A263" s="91" t="s">
        <v>262</v>
      </c>
      <c r="B263" s="108">
        <v>916</v>
      </c>
      <c r="C263" s="143"/>
      <c r="D263" s="143"/>
      <c r="E263" s="144"/>
      <c r="F263" s="144"/>
      <c r="G263" s="144"/>
      <c r="H263" s="145">
        <f t="shared" si="35"/>
        <v>0</v>
      </c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</row>
    <row r="264" spans="1:19" s="38" customFormat="1" ht="15.75">
      <c r="A264" s="91" t="s">
        <v>263</v>
      </c>
      <c r="B264" s="108">
        <v>909</v>
      </c>
      <c r="C264" s="143"/>
      <c r="D264" s="143"/>
      <c r="E264" s="144"/>
      <c r="F264" s="144"/>
      <c r="G264" s="144"/>
      <c r="H264" s="145">
        <f t="shared" si="35"/>
        <v>0</v>
      </c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</row>
    <row r="265" spans="1:19" s="38" customFormat="1" ht="15.75">
      <c r="A265" s="91" t="s">
        <v>264</v>
      </c>
      <c r="B265" s="108">
        <v>912</v>
      </c>
      <c r="C265" s="143"/>
      <c r="D265" s="143"/>
      <c r="E265" s="144"/>
      <c r="F265" s="144"/>
      <c r="G265" s="144"/>
      <c r="H265" s="145">
        <f t="shared" si="35"/>
        <v>0</v>
      </c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</row>
    <row r="266" spans="1:19" s="38" customFormat="1" ht="15.75">
      <c r="A266" s="91" t="s">
        <v>265</v>
      </c>
      <c r="B266" s="108">
        <v>913</v>
      </c>
      <c r="C266" s="143"/>
      <c r="D266" s="143"/>
      <c r="E266" s="144"/>
      <c r="F266" s="144"/>
      <c r="G266" s="144"/>
      <c r="H266" s="145">
        <f t="shared" si="35"/>
        <v>0</v>
      </c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</row>
    <row r="267" spans="1:19" s="38" customFormat="1" ht="15.75">
      <c r="A267" s="91" t="s">
        <v>266</v>
      </c>
      <c r="B267" s="108">
        <v>914</v>
      </c>
      <c r="C267" s="143"/>
      <c r="D267" s="143"/>
      <c r="E267" s="144"/>
      <c r="F267" s="144"/>
      <c r="G267" s="144"/>
      <c r="H267" s="145">
        <f t="shared" si="35"/>
        <v>0</v>
      </c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</row>
    <row r="268" spans="1:19" s="38" customFormat="1" ht="15.75">
      <c r="A268" s="91" t="s">
        <v>267</v>
      </c>
      <c r="B268" s="108">
        <v>906</v>
      </c>
      <c r="C268" s="143"/>
      <c r="D268" s="143"/>
      <c r="E268" s="144"/>
      <c r="F268" s="144"/>
      <c r="G268" s="144"/>
      <c r="H268" s="145">
        <f t="shared" si="35"/>
        <v>0</v>
      </c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</row>
    <row r="269" spans="1:19" s="38" customFormat="1" ht="15.75">
      <c r="A269" s="91" t="s">
        <v>268</v>
      </c>
      <c r="B269" s="108">
        <v>910</v>
      </c>
      <c r="C269" s="143"/>
      <c r="D269" s="143"/>
      <c r="E269" s="144"/>
      <c r="F269" s="144"/>
      <c r="G269" s="144"/>
      <c r="H269" s="145">
        <f t="shared" si="35"/>
        <v>0</v>
      </c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</row>
    <row r="270" spans="1:19" s="38" customFormat="1" ht="15.75">
      <c r="A270" s="91" t="s">
        <v>269</v>
      </c>
      <c r="B270" s="108">
        <v>972</v>
      </c>
      <c r="C270" s="143"/>
      <c r="D270" s="143"/>
      <c r="E270" s="144"/>
      <c r="F270" s="144"/>
      <c r="G270" s="144"/>
      <c r="H270" s="145">
        <f t="shared" si="35"/>
        <v>0</v>
      </c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</row>
    <row r="271" spans="1:8" s="36" customFormat="1" ht="15.75">
      <c r="A271" s="92" t="s">
        <v>270</v>
      </c>
      <c r="B271" s="109"/>
      <c r="C271" s="148"/>
      <c r="D271" s="148"/>
      <c r="E271" s="149"/>
      <c r="F271" s="149"/>
      <c r="G271" s="149"/>
      <c r="H271" s="148"/>
    </row>
    <row r="272" spans="1:19" s="38" customFormat="1" ht="15.75">
      <c r="A272" s="93" t="s">
        <v>271</v>
      </c>
      <c r="B272" s="110" t="s">
        <v>272</v>
      </c>
      <c r="C272" s="150"/>
      <c r="D272" s="150"/>
      <c r="E272" s="151"/>
      <c r="F272" s="151"/>
      <c r="G272" s="151"/>
      <c r="H272" s="145">
        <f>SUM(E272:G272)</f>
        <v>0</v>
      </c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</row>
    <row r="273" spans="1:8" s="38" customFormat="1" ht="15.75">
      <c r="A273" s="87" t="s">
        <v>273</v>
      </c>
      <c r="B273" s="111"/>
      <c r="C273" s="152"/>
      <c r="D273" s="152"/>
      <c r="E273" s="227"/>
      <c r="F273" s="51"/>
      <c r="G273" s="153"/>
      <c r="H273" s="145">
        <f>SUM(E273:G273)</f>
        <v>0</v>
      </c>
    </row>
    <row r="274" spans="1:8" s="38" customFormat="1" ht="15.75">
      <c r="A274" s="94"/>
      <c r="B274" s="111"/>
      <c r="C274" s="123"/>
      <c r="D274" s="123"/>
      <c r="E274" s="229"/>
      <c r="F274" s="47"/>
      <c r="G274" s="119"/>
      <c r="H274" s="145">
        <f>SUM(E274:G274)</f>
        <v>0</v>
      </c>
    </row>
    <row r="275" spans="1:8" s="38" customFormat="1" ht="15.75">
      <c r="A275" s="88"/>
      <c r="B275" s="111"/>
      <c r="C275" s="123"/>
      <c r="D275" s="123"/>
      <c r="E275" s="229"/>
      <c r="F275" s="47"/>
      <c r="G275" s="119"/>
      <c r="H275" s="145">
        <f>SUM(E275:G275)</f>
        <v>0</v>
      </c>
    </row>
    <row r="276" spans="1:8" s="38" customFormat="1" ht="15.75">
      <c r="A276" s="94"/>
      <c r="B276" s="111"/>
      <c r="C276" s="123"/>
      <c r="D276" s="123"/>
      <c r="E276" s="229"/>
      <c r="F276" s="47"/>
      <c r="G276" s="119"/>
      <c r="H276" s="145">
        <f>SUM(E276:G276)</f>
        <v>0</v>
      </c>
    </row>
    <row r="277" spans="1:8" s="38" customFormat="1" ht="15.75">
      <c r="A277" s="95"/>
      <c r="B277" s="112"/>
      <c r="C277" s="122"/>
      <c r="D277" s="122"/>
      <c r="E277" s="230"/>
      <c r="F277" s="121"/>
      <c r="G277" s="121"/>
      <c r="H277" s="126"/>
    </row>
    <row r="278" spans="1:8" s="38" customFormat="1" ht="15.75">
      <c r="A278" s="90" t="s">
        <v>274</v>
      </c>
      <c r="B278" s="107"/>
      <c r="C278" s="142">
        <f aca="true" t="shared" si="36" ref="C278:H278">C279+C280+C284</f>
        <v>0</v>
      </c>
      <c r="D278" s="142">
        <f t="shared" si="36"/>
        <v>0</v>
      </c>
      <c r="E278" s="232">
        <f t="shared" si="36"/>
        <v>0</v>
      </c>
      <c r="F278" s="141">
        <f t="shared" si="36"/>
        <v>0</v>
      </c>
      <c r="G278" s="141">
        <f t="shared" si="36"/>
        <v>0</v>
      </c>
      <c r="H278" s="140">
        <f t="shared" si="36"/>
        <v>0</v>
      </c>
    </row>
    <row r="279" spans="1:8" s="38" customFormat="1" ht="15.75">
      <c r="A279" s="91" t="s">
        <v>275</v>
      </c>
      <c r="B279" s="108">
        <v>988</v>
      </c>
      <c r="C279" s="154"/>
      <c r="D279" s="154"/>
      <c r="E279" s="226"/>
      <c r="F279" s="144"/>
      <c r="G279" s="144"/>
      <c r="H279" s="145">
        <f>SUM(E279:G279)</f>
        <v>0</v>
      </c>
    </row>
    <row r="280" spans="1:8" s="38" customFormat="1" ht="15.75">
      <c r="A280" s="91" t="s">
        <v>276</v>
      </c>
      <c r="B280" s="108">
        <v>907</v>
      </c>
      <c r="C280" s="154"/>
      <c r="D280" s="154"/>
      <c r="E280" s="226"/>
      <c r="F280" s="144"/>
      <c r="G280" s="144"/>
      <c r="H280" s="145">
        <f>SUM(E280:G280)</f>
        <v>0</v>
      </c>
    </row>
    <row r="281" spans="1:8" s="38" customFormat="1" ht="15.75">
      <c r="A281" s="96" t="s">
        <v>277</v>
      </c>
      <c r="B281" s="66" t="s">
        <v>9</v>
      </c>
      <c r="C281" s="122"/>
      <c r="D281" s="122"/>
      <c r="E281" s="230"/>
      <c r="F281" s="121"/>
      <c r="G281" s="121"/>
      <c r="H281" s="126"/>
    </row>
    <row r="282" spans="1:8" s="38" customFormat="1" ht="15.75">
      <c r="A282" s="97" t="s">
        <v>359</v>
      </c>
      <c r="B282" s="107" t="s">
        <v>360</v>
      </c>
      <c r="C282" s="155"/>
      <c r="D282" s="155"/>
      <c r="E282" s="233"/>
      <c r="F282" s="151"/>
      <c r="G282" s="151"/>
      <c r="H282" s="145">
        <f>SUM(E282:G282)</f>
        <v>0</v>
      </c>
    </row>
    <row r="283" spans="1:8" s="38" customFormat="1" ht="15.75">
      <c r="A283" s="91" t="s">
        <v>361</v>
      </c>
      <c r="B283" s="108" t="s">
        <v>362</v>
      </c>
      <c r="C283" s="154"/>
      <c r="D283" s="154"/>
      <c r="E283" s="226"/>
      <c r="F283" s="144"/>
      <c r="G283" s="144"/>
      <c r="H283" s="145">
        <f>SUM(E283:G283)</f>
        <v>0</v>
      </c>
    </row>
    <row r="284" spans="1:8" s="38" customFormat="1" ht="15.75">
      <c r="A284" s="98" t="s">
        <v>278</v>
      </c>
      <c r="B284" s="108">
        <v>989</v>
      </c>
      <c r="C284" s="154"/>
      <c r="D284" s="154"/>
      <c r="E284" s="226"/>
      <c r="F284" s="144"/>
      <c r="G284" s="144"/>
      <c r="H284" s="145">
        <f>SUM(E284:G284)</f>
        <v>0</v>
      </c>
    </row>
    <row r="285" spans="1:8" s="38" customFormat="1" ht="15.75">
      <c r="A285" s="99" t="s">
        <v>277</v>
      </c>
      <c r="B285" s="113"/>
      <c r="C285" s="156"/>
      <c r="D285" s="156"/>
      <c r="E285" s="234"/>
      <c r="F285" s="49"/>
      <c r="G285" s="157"/>
      <c r="H285" s="158"/>
    </row>
    <row r="286" spans="1:8" s="38" customFormat="1" ht="15.75">
      <c r="A286" s="100" t="s">
        <v>408</v>
      </c>
      <c r="B286" s="114">
        <v>811</v>
      </c>
      <c r="C286" s="159"/>
      <c r="D286" s="159"/>
      <c r="E286" s="229"/>
      <c r="F286" s="47"/>
      <c r="G286" s="160"/>
      <c r="H286" s="145">
        <f>SUM(E286:G286)</f>
        <v>0</v>
      </c>
    </row>
    <row r="287" spans="1:8" s="38" customFormat="1" ht="15.75">
      <c r="A287" s="100" t="s">
        <v>279</v>
      </c>
      <c r="B287" s="115">
        <v>812</v>
      </c>
      <c r="C287" s="159"/>
      <c r="D287" s="159"/>
      <c r="E287" s="229"/>
      <c r="F287" s="47"/>
      <c r="G287" s="160"/>
      <c r="H287" s="145">
        <f>SUM(E287:G287)</f>
        <v>0</v>
      </c>
    </row>
    <row r="288" spans="1:8" s="38" customFormat="1" ht="15.75">
      <c r="A288" s="101" t="s">
        <v>280</v>
      </c>
      <c r="B288" s="111"/>
      <c r="C288" s="159"/>
      <c r="D288" s="159"/>
      <c r="E288" s="229"/>
      <c r="F288" s="47"/>
      <c r="G288" s="160"/>
      <c r="H288" s="145">
        <f>SUM(E288:G288)</f>
        <v>0</v>
      </c>
    </row>
    <row r="289" spans="1:8" s="38" customFormat="1" ht="15.75">
      <c r="A289" s="101"/>
      <c r="B289" s="111"/>
      <c r="C289" s="159"/>
      <c r="D289" s="159"/>
      <c r="E289" s="229"/>
      <c r="F289" s="47"/>
      <c r="G289" s="160"/>
      <c r="H289" s="145">
        <f>SUM(E289:G289)</f>
        <v>0</v>
      </c>
    </row>
    <row r="290" spans="1:8" s="38" customFormat="1" ht="15.75">
      <c r="A290" s="101"/>
      <c r="B290" s="111"/>
      <c r="C290" s="159"/>
      <c r="D290" s="159"/>
      <c r="E290" s="229"/>
      <c r="F290" s="47"/>
      <c r="G290" s="160"/>
      <c r="H290" s="145">
        <f>SUM(E290:G290)</f>
        <v>0</v>
      </c>
    </row>
    <row r="291" spans="1:18" s="38" customFormat="1" ht="15.75">
      <c r="A291" s="168"/>
      <c r="B291" s="236"/>
      <c r="C291" s="137"/>
      <c r="D291" s="137"/>
      <c r="E291" s="228"/>
      <c r="F291" s="50"/>
      <c r="G291" s="136"/>
      <c r="H291" s="138"/>
      <c r="I291" s="120"/>
      <c r="J291" s="120"/>
      <c r="K291" s="120"/>
      <c r="L291" s="120"/>
      <c r="M291" s="120"/>
      <c r="N291" s="137"/>
      <c r="O291" s="120"/>
      <c r="R291" s="48"/>
    </row>
    <row r="292" spans="1:15" s="36" customFormat="1" ht="15.75" customHeight="1">
      <c r="A292" s="163" t="s">
        <v>281</v>
      </c>
      <c r="B292" s="237"/>
      <c r="C292" s="122"/>
      <c r="D292" s="122"/>
      <c r="E292" s="235"/>
      <c r="F292" s="69"/>
      <c r="G292" s="121"/>
      <c r="H292" s="126"/>
      <c r="I292" s="120"/>
      <c r="J292" s="120"/>
      <c r="K292" s="120"/>
      <c r="L292" s="120"/>
      <c r="M292" s="120"/>
      <c r="N292" s="122"/>
      <c r="O292" s="120"/>
    </row>
    <row r="293" spans="1:15" s="36" customFormat="1" ht="15.75" customHeight="1">
      <c r="A293" s="173" t="s">
        <v>282</v>
      </c>
      <c r="B293" s="72" t="s">
        <v>283</v>
      </c>
      <c r="C293" s="231" t="s">
        <v>35</v>
      </c>
      <c r="D293" s="231" t="s">
        <v>35</v>
      </c>
      <c r="E293" s="229"/>
      <c r="F293" s="118" t="s">
        <v>35</v>
      </c>
      <c r="G293" s="118" t="s">
        <v>35</v>
      </c>
      <c r="H293" s="135">
        <f>E293</f>
        <v>0</v>
      </c>
      <c r="I293" s="120"/>
      <c r="J293" s="120"/>
      <c r="K293" s="120"/>
      <c r="L293" s="120"/>
      <c r="M293" s="120"/>
      <c r="N293" s="124"/>
      <c r="O293" s="120"/>
    </row>
    <row r="294" spans="1:19" s="38" customFormat="1" ht="15.75">
      <c r="A294" s="95"/>
      <c r="B294" s="112"/>
      <c r="C294" s="178"/>
      <c r="D294" s="178"/>
      <c r="E294" s="179"/>
      <c r="F294" s="196"/>
      <c r="G294" s="196"/>
      <c r="H294" s="197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</row>
    <row r="295" spans="1:19" s="38" customFormat="1" ht="19.5">
      <c r="A295" s="161" t="s">
        <v>284</v>
      </c>
      <c r="B295" s="112"/>
      <c r="C295" s="198"/>
      <c r="D295" s="198"/>
      <c r="E295" s="199"/>
      <c r="F295" s="199"/>
      <c r="G295" s="199"/>
      <c r="H295" s="198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</row>
    <row r="296" spans="1:19" s="38" customFormat="1" ht="19.5">
      <c r="A296" s="191" t="s">
        <v>285</v>
      </c>
      <c r="B296" s="200" t="s">
        <v>286</v>
      </c>
      <c r="C296" s="194">
        <f>C229+C250+C255+C261+C278</f>
        <v>241.045</v>
      </c>
      <c r="D296" s="194">
        <f>D229+D250+D255+D261+D278</f>
        <v>6.554945204361895</v>
      </c>
      <c r="E296" s="201">
        <f>E229+E250+E255+E261+E278+E293</f>
        <v>6.558442063470481</v>
      </c>
      <c r="F296" s="193">
        <f>F229+F250+F255+F261+F278</f>
        <v>0</v>
      </c>
      <c r="G296" s="193">
        <f>G229+G250+G255+G261+G278</f>
        <v>0</v>
      </c>
      <c r="H296" s="194">
        <f>H229+H250+H255+H261+H278+H293</f>
        <v>6.569382971201697</v>
      </c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</row>
    <row r="297" spans="1:19" s="38" customFormat="1" ht="15.75">
      <c r="A297" s="89"/>
      <c r="B297" s="112"/>
      <c r="C297" s="178"/>
      <c r="D297" s="178"/>
      <c r="E297" s="179"/>
      <c r="F297" s="179"/>
      <c r="G297" s="179"/>
      <c r="H297" s="178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</row>
    <row r="298" spans="1:19" s="38" customFormat="1" ht="15.75">
      <c r="A298" s="171"/>
      <c r="B298" s="112"/>
      <c r="C298" s="178"/>
      <c r="D298" s="178"/>
      <c r="E298" s="179"/>
      <c r="F298" s="179"/>
      <c r="G298" s="179"/>
      <c r="H298" s="178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</row>
    <row r="299" spans="1:19" s="38" customFormat="1" ht="19.5">
      <c r="A299" s="161" t="s">
        <v>287</v>
      </c>
      <c r="B299" s="112"/>
      <c r="C299" s="198"/>
      <c r="D299" s="198"/>
      <c r="E299" s="199"/>
      <c r="F299" s="199"/>
      <c r="G299" s="199"/>
      <c r="H299" s="198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</row>
    <row r="300" spans="1:19" s="38" customFormat="1" ht="20.25" thickBot="1">
      <c r="A300" s="202" t="s">
        <v>288</v>
      </c>
      <c r="B300" s="203"/>
      <c r="C300" s="204">
        <f aca="true" t="shared" si="37" ref="C300:H300">C224+C296</f>
        <v>554.3907999999999</v>
      </c>
      <c r="D300" s="204">
        <f t="shared" si="37"/>
        <v>15.076028607946046</v>
      </c>
      <c r="E300" s="205">
        <f t="shared" si="37"/>
        <v>15.076111821173143</v>
      </c>
      <c r="F300" s="205">
        <f t="shared" si="37"/>
        <v>0</v>
      </c>
      <c r="G300" s="205">
        <f t="shared" si="37"/>
        <v>0</v>
      </c>
      <c r="H300" s="204">
        <f t="shared" si="37"/>
        <v>15.072182851548693</v>
      </c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</row>
    <row r="301" spans="1:19" s="38" customFormat="1" ht="16.5" thickTop="1">
      <c r="A301" s="206"/>
      <c r="B301" s="112"/>
      <c r="C301" s="197"/>
      <c r="D301" s="197"/>
      <c r="E301" s="196"/>
      <c r="F301" s="196"/>
      <c r="G301" s="196"/>
      <c r="H301" s="197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</row>
    <row r="302" spans="1:19" s="38" customFormat="1" ht="15.75">
      <c r="A302" s="166"/>
      <c r="B302" s="112"/>
      <c r="C302" s="178"/>
      <c r="D302" s="178"/>
      <c r="E302" s="179"/>
      <c r="F302" s="179"/>
      <c r="G302" s="179"/>
      <c r="H302" s="178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</row>
    <row r="303" spans="1:19" s="38" customFormat="1" ht="19.5">
      <c r="A303" s="207" t="s">
        <v>289</v>
      </c>
      <c r="B303" s="112"/>
      <c r="C303" s="178"/>
      <c r="D303" s="178"/>
      <c r="E303" s="179"/>
      <c r="F303" s="179"/>
      <c r="G303" s="179"/>
      <c r="H303" s="178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</row>
    <row r="304" spans="1:19" s="38" customFormat="1" ht="15.75">
      <c r="A304" s="89"/>
      <c r="B304" s="112"/>
      <c r="C304" s="178"/>
      <c r="D304" s="178"/>
      <c r="E304" s="179"/>
      <c r="F304" s="179"/>
      <c r="G304" s="179"/>
      <c r="H304" s="178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</row>
    <row r="305" spans="1:19" s="38" customFormat="1" ht="19.5">
      <c r="A305" s="169" t="s">
        <v>290</v>
      </c>
      <c r="B305" s="66"/>
      <c r="C305" s="208"/>
      <c r="D305" s="208"/>
      <c r="E305" s="209"/>
      <c r="F305" s="209"/>
      <c r="G305" s="209"/>
      <c r="H305" s="208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</row>
    <row r="306" spans="1:19" s="38" customFormat="1" ht="19.5">
      <c r="A306" s="191" t="s">
        <v>291</v>
      </c>
      <c r="B306" s="107"/>
      <c r="C306" s="210">
        <f aca="true" t="shared" si="38" ref="C306:H306">SUM(C308:C332)</f>
        <v>17.188000000000002</v>
      </c>
      <c r="D306" s="210">
        <f t="shared" si="38"/>
        <v>0.46740815272074615</v>
      </c>
      <c r="E306" s="211">
        <f t="shared" si="38"/>
        <v>0.46740815272074615</v>
      </c>
      <c r="F306" s="211">
        <f t="shared" si="38"/>
        <v>0</v>
      </c>
      <c r="G306" s="211">
        <f t="shared" si="38"/>
        <v>0</v>
      </c>
      <c r="H306" s="210">
        <f t="shared" si="38"/>
        <v>0.46740815272074615</v>
      </c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</row>
    <row r="307" spans="1:8" s="36" customFormat="1" ht="15.75">
      <c r="A307" s="171"/>
      <c r="B307" s="66"/>
      <c r="C307" s="212"/>
      <c r="D307" s="212"/>
      <c r="E307" s="50"/>
      <c r="F307" s="50"/>
      <c r="G307" s="50"/>
      <c r="H307" s="212"/>
    </row>
    <row r="308" spans="1:8" s="38" customFormat="1" ht="15.75">
      <c r="A308" s="102" t="s">
        <v>110</v>
      </c>
      <c r="B308" s="175">
        <v>373</v>
      </c>
      <c r="C308" s="145"/>
      <c r="D308" s="145"/>
      <c r="E308" s="119"/>
      <c r="F308" s="119"/>
      <c r="G308" s="119"/>
      <c r="H308" s="145">
        <f aca="true" t="shared" si="39" ref="H308:H332">SUM(E308:G308)</f>
        <v>0</v>
      </c>
    </row>
    <row r="309" spans="1:19" s="38" customFormat="1" ht="15.75">
      <c r="A309" s="97" t="s">
        <v>292</v>
      </c>
      <c r="B309" s="107">
        <v>328</v>
      </c>
      <c r="C309" s="140"/>
      <c r="D309" s="140"/>
      <c r="E309" s="141"/>
      <c r="F309" s="141"/>
      <c r="G309" s="141"/>
      <c r="H309" s="145">
        <f t="shared" si="39"/>
        <v>0</v>
      </c>
      <c r="I309" s="214"/>
      <c r="J309" s="214"/>
      <c r="K309" s="214"/>
      <c r="L309" s="214"/>
      <c r="M309" s="36"/>
      <c r="N309" s="36"/>
      <c r="O309" s="36"/>
      <c r="P309" s="36"/>
      <c r="Q309" s="36"/>
      <c r="R309" s="36"/>
      <c r="S309" s="36"/>
    </row>
    <row r="310" spans="1:19" s="38" customFormat="1" ht="15.75">
      <c r="A310" s="91" t="s">
        <v>293</v>
      </c>
      <c r="B310" s="108">
        <v>331</v>
      </c>
      <c r="C310" s="215"/>
      <c r="D310" s="215"/>
      <c r="E310" s="216"/>
      <c r="F310" s="216"/>
      <c r="G310" s="216"/>
      <c r="H310" s="145">
        <f t="shared" si="39"/>
        <v>0</v>
      </c>
      <c r="I310" s="213"/>
      <c r="J310" s="213"/>
      <c r="K310" s="213"/>
      <c r="L310" s="213"/>
      <c r="M310" s="36"/>
      <c r="N310" s="36"/>
      <c r="O310" s="36"/>
      <c r="P310" s="36"/>
      <c r="Q310" s="36"/>
      <c r="R310" s="36"/>
      <c r="S310" s="36"/>
    </row>
    <row r="311" spans="1:19" s="38" customFormat="1" ht="15.75">
      <c r="A311" s="91" t="s">
        <v>294</v>
      </c>
      <c r="B311" s="108">
        <v>725</v>
      </c>
      <c r="C311" s="215"/>
      <c r="D311" s="215"/>
      <c r="E311" s="216"/>
      <c r="F311" s="216"/>
      <c r="G311" s="216"/>
      <c r="H311" s="145">
        <f t="shared" si="39"/>
        <v>0</v>
      </c>
      <c r="I311" s="213"/>
      <c r="J311" s="213"/>
      <c r="K311" s="213"/>
      <c r="L311" s="213"/>
      <c r="M311" s="36"/>
      <c r="N311" s="36"/>
      <c r="O311" s="36"/>
      <c r="P311" s="36"/>
      <c r="Q311" s="36"/>
      <c r="R311" s="36"/>
      <c r="S311" s="36"/>
    </row>
    <row r="312" spans="1:19" s="38" customFormat="1" ht="15.75">
      <c r="A312" s="91" t="s">
        <v>295</v>
      </c>
      <c r="B312" s="108">
        <v>386</v>
      </c>
      <c r="C312" s="215"/>
      <c r="D312" s="215"/>
      <c r="E312" s="216"/>
      <c r="F312" s="216"/>
      <c r="G312" s="216"/>
      <c r="H312" s="145">
        <f t="shared" si="39"/>
        <v>0</v>
      </c>
      <c r="I312" s="213"/>
      <c r="J312" s="213"/>
      <c r="K312" s="213"/>
      <c r="L312" s="213"/>
      <c r="M312" s="36"/>
      <c r="N312" s="36"/>
      <c r="O312" s="36"/>
      <c r="P312" s="36"/>
      <c r="Q312" s="36"/>
      <c r="R312" s="36"/>
      <c r="S312" s="36"/>
    </row>
    <row r="313" spans="1:19" s="38" customFormat="1" ht="15.75">
      <c r="A313" s="91" t="s">
        <v>296</v>
      </c>
      <c r="B313" s="108">
        <v>732</v>
      </c>
      <c r="C313" s="215"/>
      <c r="D313" s="215"/>
      <c r="E313" s="216"/>
      <c r="F313" s="216"/>
      <c r="G313" s="216"/>
      <c r="H313" s="145">
        <f t="shared" si="39"/>
        <v>0</v>
      </c>
      <c r="I313" s="213"/>
      <c r="J313" s="213"/>
      <c r="K313" s="213"/>
      <c r="L313" s="213"/>
      <c r="M313" s="36"/>
      <c r="N313" s="36"/>
      <c r="O313" s="36"/>
      <c r="P313" s="36"/>
      <c r="Q313" s="36"/>
      <c r="R313" s="36"/>
      <c r="S313" s="36"/>
    </row>
    <row r="314" spans="1:19" s="38" customFormat="1" ht="15.75">
      <c r="A314" s="91" t="s">
        <v>297</v>
      </c>
      <c r="B314" s="217" t="s">
        <v>298</v>
      </c>
      <c r="C314" s="215"/>
      <c r="D314" s="215"/>
      <c r="E314" s="216"/>
      <c r="F314" s="216"/>
      <c r="G314" s="216"/>
      <c r="H314" s="145">
        <f t="shared" si="39"/>
        <v>0</v>
      </c>
      <c r="I314" s="213"/>
      <c r="J314" s="213"/>
      <c r="K314" s="213"/>
      <c r="L314" s="213"/>
      <c r="M314" s="36"/>
      <c r="N314" s="36"/>
      <c r="O314" s="36"/>
      <c r="P314" s="36"/>
      <c r="Q314" s="36"/>
      <c r="R314" s="36"/>
      <c r="S314" s="36"/>
    </row>
    <row r="315" spans="1:19" s="38" customFormat="1" ht="15.75">
      <c r="A315" s="91" t="s">
        <v>299</v>
      </c>
      <c r="B315" s="108">
        <v>443</v>
      </c>
      <c r="C315" s="215"/>
      <c r="D315" s="215"/>
      <c r="E315" s="216"/>
      <c r="F315" s="216"/>
      <c r="G315" s="216"/>
      <c r="H315" s="145">
        <f t="shared" si="39"/>
        <v>0</v>
      </c>
      <c r="I315" s="213"/>
      <c r="J315" s="213"/>
      <c r="K315" s="213"/>
      <c r="L315" s="213"/>
      <c r="M315" s="36"/>
      <c r="N315" s="36"/>
      <c r="O315" s="36"/>
      <c r="P315" s="36"/>
      <c r="Q315" s="36"/>
      <c r="R315" s="36"/>
      <c r="S315" s="36"/>
    </row>
    <row r="316" spans="1:8" s="38" customFormat="1" ht="15.75">
      <c r="A316" s="100" t="s">
        <v>202</v>
      </c>
      <c r="B316" s="175">
        <v>840</v>
      </c>
      <c r="C316" s="145"/>
      <c r="D316" s="145"/>
      <c r="E316" s="119"/>
      <c r="F316" s="119"/>
      <c r="G316" s="119"/>
      <c r="H316" s="145">
        <f t="shared" si="39"/>
        <v>0</v>
      </c>
    </row>
    <row r="317" spans="1:8" s="38" customFormat="1" ht="15.75">
      <c r="A317" s="102" t="s">
        <v>27</v>
      </c>
      <c r="B317" s="180" t="s">
        <v>28</v>
      </c>
      <c r="C317" s="145"/>
      <c r="D317" s="145"/>
      <c r="E317" s="119"/>
      <c r="F317" s="119"/>
      <c r="G317" s="119"/>
      <c r="H317" s="145">
        <f t="shared" si="39"/>
        <v>0</v>
      </c>
    </row>
    <row r="318" spans="1:19" s="38" customFormat="1" ht="15.75">
      <c r="A318" s="91" t="s">
        <v>300</v>
      </c>
      <c r="B318" s="108">
        <v>735</v>
      </c>
      <c r="C318" s="215"/>
      <c r="D318" s="215"/>
      <c r="E318" s="216"/>
      <c r="F318" s="216"/>
      <c r="G318" s="216"/>
      <c r="H318" s="145">
        <f t="shared" si="39"/>
        <v>0</v>
      </c>
      <c r="I318" s="213"/>
      <c r="J318" s="213"/>
      <c r="K318" s="213"/>
      <c r="L318" s="213"/>
      <c r="M318" s="36"/>
      <c r="N318" s="36"/>
      <c r="O318" s="36"/>
      <c r="P318" s="36"/>
      <c r="Q318" s="36"/>
      <c r="R318" s="36"/>
      <c r="S318" s="36"/>
    </row>
    <row r="319" spans="1:19" s="38" customFormat="1" ht="15.75">
      <c r="A319" s="91" t="s">
        <v>301</v>
      </c>
      <c r="B319" s="108">
        <v>546</v>
      </c>
      <c r="C319" s="215">
        <v>0.169</v>
      </c>
      <c r="D319" s="215">
        <f>C319/ZExchange</f>
        <v>0.004595763195823022</v>
      </c>
      <c r="E319" s="216">
        <f aca="true" t="shared" si="40" ref="E319:E332">D319</f>
        <v>0.004595763195823022</v>
      </c>
      <c r="F319" s="216"/>
      <c r="G319" s="216"/>
      <c r="H319" s="145">
        <f t="shared" si="39"/>
        <v>0.004595763195823022</v>
      </c>
      <c r="I319" s="213"/>
      <c r="J319" s="213"/>
      <c r="K319" s="213"/>
      <c r="L319" s="213"/>
      <c r="M319" s="36"/>
      <c r="N319" s="36"/>
      <c r="O319" s="36"/>
      <c r="P319" s="36"/>
      <c r="Q319" s="36"/>
      <c r="R319" s="36"/>
      <c r="S319" s="36"/>
    </row>
    <row r="320" spans="1:8" s="38" customFormat="1" ht="15.75">
      <c r="A320" s="102" t="s">
        <v>358</v>
      </c>
      <c r="B320" s="175">
        <v>742</v>
      </c>
      <c r="C320" s="145">
        <v>0.175</v>
      </c>
      <c r="D320" s="215">
        <f aca="true" t="shared" si="41" ref="D320:D332">C320/ZExchange</f>
        <v>0.004758926386207271</v>
      </c>
      <c r="E320" s="119">
        <f t="shared" si="40"/>
        <v>0.004758926386207271</v>
      </c>
      <c r="F320" s="119"/>
      <c r="G320" s="119"/>
      <c r="H320" s="145">
        <f t="shared" si="39"/>
        <v>0.004758926386207271</v>
      </c>
    </row>
    <row r="321" spans="1:19" s="38" customFormat="1" ht="15.75">
      <c r="A321" s="91" t="s">
        <v>302</v>
      </c>
      <c r="B321" s="108">
        <v>552</v>
      </c>
      <c r="C321" s="215"/>
      <c r="D321" s="215">
        <f t="shared" si="41"/>
        <v>0</v>
      </c>
      <c r="E321" s="216">
        <f t="shared" si="40"/>
        <v>0</v>
      </c>
      <c r="F321" s="216"/>
      <c r="G321" s="216"/>
      <c r="H321" s="145">
        <f t="shared" si="39"/>
        <v>0</v>
      </c>
      <c r="I321" s="213"/>
      <c r="J321" s="213"/>
      <c r="K321" s="213"/>
      <c r="L321" s="213"/>
      <c r="M321" s="36"/>
      <c r="N321" s="36"/>
      <c r="O321" s="36"/>
      <c r="P321" s="36"/>
      <c r="Q321" s="36"/>
      <c r="R321" s="36"/>
      <c r="S321" s="36"/>
    </row>
    <row r="322" spans="1:8" s="38" customFormat="1" ht="15.75">
      <c r="A322" s="102" t="s">
        <v>48</v>
      </c>
      <c r="B322" s="175">
        <v>133</v>
      </c>
      <c r="C322" s="145">
        <v>0.222</v>
      </c>
      <c r="D322" s="215">
        <f t="shared" si="41"/>
        <v>0.006037038044217224</v>
      </c>
      <c r="E322" s="119">
        <f t="shared" si="40"/>
        <v>0.006037038044217224</v>
      </c>
      <c r="F322" s="119"/>
      <c r="G322" s="119"/>
      <c r="H322" s="145">
        <f t="shared" si="39"/>
        <v>0.006037038044217224</v>
      </c>
    </row>
    <row r="323" spans="1:8" s="38" customFormat="1" ht="15.75">
      <c r="A323" s="102" t="s">
        <v>191</v>
      </c>
      <c r="B323" s="175">
        <v>748</v>
      </c>
      <c r="C323" s="145"/>
      <c r="D323" s="215">
        <f t="shared" si="41"/>
        <v>0</v>
      </c>
      <c r="E323" s="119">
        <f t="shared" si="40"/>
        <v>0</v>
      </c>
      <c r="F323" s="119"/>
      <c r="G323" s="119"/>
      <c r="H323" s="145">
        <f t="shared" si="39"/>
        <v>0</v>
      </c>
    </row>
    <row r="324" spans="1:8" s="38" customFormat="1" ht="15.75">
      <c r="A324" s="102" t="s">
        <v>29</v>
      </c>
      <c r="B324" s="180" t="s">
        <v>30</v>
      </c>
      <c r="C324" s="145"/>
      <c r="D324" s="215">
        <f t="shared" si="41"/>
        <v>0</v>
      </c>
      <c r="E324" s="119">
        <f t="shared" si="40"/>
        <v>0</v>
      </c>
      <c r="F324" s="119"/>
      <c r="G324" s="119"/>
      <c r="H324" s="145">
        <f t="shared" si="39"/>
        <v>0</v>
      </c>
    </row>
    <row r="325" spans="1:8" s="38" customFormat="1" ht="15.75">
      <c r="A325" s="100" t="s">
        <v>125</v>
      </c>
      <c r="B325" s="175">
        <v>361</v>
      </c>
      <c r="C325" s="145"/>
      <c r="D325" s="215">
        <f t="shared" si="41"/>
        <v>0</v>
      </c>
      <c r="E325" s="119">
        <f t="shared" si="40"/>
        <v>0</v>
      </c>
      <c r="F325" s="119"/>
      <c r="G325" s="119"/>
      <c r="H325" s="145">
        <f t="shared" si="39"/>
        <v>0</v>
      </c>
    </row>
    <row r="326" spans="1:8" s="38" customFormat="1" ht="15.75">
      <c r="A326" s="102" t="s">
        <v>207</v>
      </c>
      <c r="B326" s="175">
        <v>850</v>
      </c>
      <c r="C326" s="145"/>
      <c r="D326" s="215">
        <f t="shared" si="41"/>
        <v>0</v>
      </c>
      <c r="E326" s="119">
        <f t="shared" si="40"/>
        <v>0</v>
      </c>
      <c r="F326" s="119"/>
      <c r="G326" s="119"/>
      <c r="H326" s="145">
        <f t="shared" si="39"/>
        <v>0</v>
      </c>
    </row>
    <row r="327" spans="1:19" s="38" customFormat="1" ht="15.75">
      <c r="A327" s="91" t="s">
        <v>303</v>
      </c>
      <c r="B327" s="108">
        <v>561</v>
      </c>
      <c r="C327" s="215"/>
      <c r="D327" s="215">
        <f t="shared" si="41"/>
        <v>0</v>
      </c>
      <c r="E327" s="216">
        <f t="shared" si="40"/>
        <v>0</v>
      </c>
      <c r="F327" s="216"/>
      <c r="G327" s="216"/>
      <c r="H327" s="145">
        <f t="shared" si="39"/>
        <v>0</v>
      </c>
      <c r="I327" s="36"/>
      <c r="J327" s="36"/>
      <c r="K327" s="36"/>
      <c r="L327" s="36"/>
      <c r="M327" s="214"/>
      <c r="N327" s="36"/>
      <c r="O327" s="36"/>
      <c r="P327" s="36"/>
      <c r="Q327" s="36"/>
      <c r="R327" s="36"/>
      <c r="S327" s="36"/>
    </row>
    <row r="328" spans="1:19" s="38" customFormat="1" ht="15.75">
      <c r="A328" s="91" t="s">
        <v>304</v>
      </c>
      <c r="B328" s="108">
        <v>761</v>
      </c>
      <c r="C328" s="215"/>
      <c r="D328" s="215">
        <f t="shared" si="41"/>
        <v>0</v>
      </c>
      <c r="E328" s="216">
        <f t="shared" si="40"/>
        <v>0</v>
      </c>
      <c r="F328" s="216"/>
      <c r="G328" s="216"/>
      <c r="H328" s="145">
        <f t="shared" si="39"/>
        <v>0</v>
      </c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</row>
    <row r="329" spans="1:8" s="38" customFormat="1" ht="15.75">
      <c r="A329" s="102" t="s">
        <v>366</v>
      </c>
      <c r="B329" s="180" t="s">
        <v>36</v>
      </c>
      <c r="C329" s="145">
        <v>0.162</v>
      </c>
      <c r="D329" s="215">
        <f t="shared" si="41"/>
        <v>0.0044054061403747315</v>
      </c>
      <c r="E329" s="119">
        <f t="shared" si="40"/>
        <v>0.0044054061403747315</v>
      </c>
      <c r="F329" s="119"/>
      <c r="G329" s="119"/>
      <c r="H329" s="145">
        <f t="shared" si="39"/>
        <v>0.0044054061403747315</v>
      </c>
    </row>
    <row r="330" spans="1:19" s="38" customFormat="1" ht="15.75">
      <c r="A330" s="218" t="s">
        <v>305</v>
      </c>
      <c r="B330" s="108">
        <v>576</v>
      </c>
      <c r="C330" s="215"/>
      <c r="D330" s="215">
        <f t="shared" si="41"/>
        <v>0</v>
      </c>
      <c r="E330" s="216">
        <f t="shared" si="40"/>
        <v>0</v>
      </c>
      <c r="F330" s="216"/>
      <c r="G330" s="216"/>
      <c r="H330" s="145">
        <f t="shared" si="39"/>
        <v>0</v>
      </c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</row>
    <row r="331" spans="1:8" s="38" customFormat="1" ht="15.75">
      <c r="A331" s="102" t="s">
        <v>133</v>
      </c>
      <c r="B331" s="175">
        <v>388</v>
      </c>
      <c r="C331" s="145"/>
      <c r="D331" s="215">
        <f t="shared" si="41"/>
        <v>0</v>
      </c>
      <c r="E331" s="119">
        <f t="shared" si="40"/>
        <v>0</v>
      </c>
      <c r="F331" s="119"/>
      <c r="G331" s="119"/>
      <c r="H331" s="145">
        <f t="shared" si="39"/>
        <v>0</v>
      </c>
    </row>
    <row r="332" spans="1:19" s="38" customFormat="1" ht="15.75">
      <c r="A332" s="91" t="s">
        <v>306</v>
      </c>
      <c r="B332" s="108">
        <v>105</v>
      </c>
      <c r="C332" s="215">
        <v>16.46</v>
      </c>
      <c r="D332" s="215">
        <f t="shared" si="41"/>
        <v>0.4476110189541239</v>
      </c>
      <c r="E332" s="216">
        <f t="shared" si="40"/>
        <v>0.4476110189541239</v>
      </c>
      <c r="F332" s="216"/>
      <c r="G332" s="216"/>
      <c r="H332" s="145">
        <f t="shared" si="39"/>
        <v>0.4476110189541239</v>
      </c>
      <c r="I332" s="36"/>
      <c r="J332" s="36"/>
      <c r="K332" s="36"/>
      <c r="L332" s="36"/>
      <c r="M332" s="214"/>
      <c r="N332" s="36"/>
      <c r="O332" s="36"/>
      <c r="P332" s="36"/>
      <c r="Q332" s="36"/>
      <c r="R332" s="36"/>
      <c r="S332" s="36"/>
    </row>
    <row r="333" spans="1:19" s="38" customFormat="1" ht="15.75">
      <c r="A333" s="171"/>
      <c r="B333" s="66"/>
      <c r="C333" s="212"/>
      <c r="D333" s="212"/>
      <c r="E333" s="50"/>
      <c r="F333" s="50"/>
      <c r="G333" s="50"/>
      <c r="H333" s="212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</row>
    <row r="334" spans="1:19" s="38" customFormat="1" ht="19.5">
      <c r="A334" s="191" t="s">
        <v>307</v>
      </c>
      <c r="B334" s="200"/>
      <c r="C334" s="210">
        <f aca="true" t="shared" si="42" ref="C334:H334">SUM(C336:C350)</f>
        <v>53.47</v>
      </c>
      <c r="D334" s="210">
        <f t="shared" si="42"/>
        <v>1.4540559649743017</v>
      </c>
      <c r="E334" s="211">
        <f t="shared" si="42"/>
        <v>1.4540559649743017</v>
      </c>
      <c r="F334" s="211">
        <f t="shared" si="42"/>
        <v>0</v>
      </c>
      <c r="G334" s="211">
        <f t="shared" si="42"/>
        <v>0</v>
      </c>
      <c r="H334" s="210">
        <f t="shared" si="42"/>
        <v>1.4540559649743017</v>
      </c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</row>
    <row r="335" spans="1:8" s="36" customFormat="1" ht="15.75">
      <c r="A335" s="171"/>
      <c r="B335" s="66"/>
      <c r="C335" s="212"/>
      <c r="D335" s="212"/>
      <c r="E335" s="50"/>
      <c r="F335" s="50"/>
      <c r="G335" s="50"/>
      <c r="H335" s="212"/>
    </row>
    <row r="336" spans="1:19" s="38" customFormat="1" ht="15.75">
      <c r="A336" s="219" t="s">
        <v>308</v>
      </c>
      <c r="B336" s="220" t="s">
        <v>309</v>
      </c>
      <c r="C336" s="150">
        <v>0.945</v>
      </c>
      <c r="D336" s="150">
        <f>C336/ZExchange</f>
        <v>0.025698202485519264</v>
      </c>
      <c r="E336" s="151">
        <f aca="true" t="shared" si="43" ref="E336:E348">D336</f>
        <v>0.025698202485519264</v>
      </c>
      <c r="F336" s="151"/>
      <c r="G336" s="151"/>
      <c r="H336" s="145">
        <f aca="true" t="shared" si="44" ref="H336:H350">SUM(E336:G336)</f>
        <v>0.025698202485519264</v>
      </c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</row>
    <row r="337" spans="1:19" s="38" customFormat="1" ht="15.75">
      <c r="A337" s="98" t="s">
        <v>310</v>
      </c>
      <c r="B337" s="221" t="s">
        <v>311</v>
      </c>
      <c r="C337" s="143">
        <v>2.428</v>
      </c>
      <c r="D337" s="150">
        <f aca="true" t="shared" si="45" ref="D337:D348">C337/ZExchange</f>
        <v>0.06602670437549288</v>
      </c>
      <c r="E337" s="144">
        <f t="shared" si="43"/>
        <v>0.06602670437549288</v>
      </c>
      <c r="F337" s="144"/>
      <c r="G337" s="144"/>
      <c r="H337" s="145">
        <f t="shared" si="44"/>
        <v>0.06602670437549288</v>
      </c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</row>
    <row r="338" spans="1:19" s="38" customFormat="1" ht="15.75">
      <c r="A338" s="98" t="s">
        <v>312</v>
      </c>
      <c r="B338" s="221" t="s">
        <v>313</v>
      </c>
      <c r="C338" s="143">
        <v>0.887</v>
      </c>
      <c r="D338" s="150">
        <f t="shared" si="45"/>
        <v>0.024120958311804854</v>
      </c>
      <c r="E338" s="144">
        <f t="shared" si="43"/>
        <v>0.024120958311804854</v>
      </c>
      <c r="F338" s="144"/>
      <c r="G338" s="144"/>
      <c r="H338" s="145">
        <f t="shared" si="44"/>
        <v>0.024120958311804854</v>
      </c>
      <c r="I338" s="36"/>
      <c r="J338" s="36"/>
      <c r="K338" s="36"/>
      <c r="L338" s="36"/>
      <c r="M338" s="214"/>
      <c r="N338" s="36"/>
      <c r="O338" s="36"/>
      <c r="P338" s="36"/>
      <c r="Q338" s="36"/>
      <c r="R338" s="36"/>
      <c r="S338" s="36"/>
    </row>
    <row r="339" spans="1:19" s="38" customFormat="1" ht="15.75">
      <c r="A339" s="98" t="s">
        <v>314</v>
      </c>
      <c r="B339" s="221" t="s">
        <v>315</v>
      </c>
      <c r="C339" s="143"/>
      <c r="D339" s="150">
        <f t="shared" si="45"/>
        <v>0</v>
      </c>
      <c r="E339" s="144">
        <f t="shared" si="43"/>
        <v>0</v>
      </c>
      <c r="F339" s="144"/>
      <c r="G339" s="144"/>
      <c r="H339" s="145">
        <f t="shared" si="44"/>
        <v>0</v>
      </c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</row>
    <row r="340" spans="1:19" s="38" customFormat="1" ht="15.75">
      <c r="A340" s="98" t="s">
        <v>316</v>
      </c>
      <c r="B340" s="221" t="s">
        <v>317</v>
      </c>
      <c r="C340" s="143">
        <v>9.562</v>
      </c>
      <c r="D340" s="150">
        <f t="shared" si="45"/>
        <v>0.26002773774236526</v>
      </c>
      <c r="E340" s="144">
        <f t="shared" si="43"/>
        <v>0.26002773774236526</v>
      </c>
      <c r="F340" s="144"/>
      <c r="G340" s="144"/>
      <c r="H340" s="145">
        <f t="shared" si="44"/>
        <v>0.26002773774236526</v>
      </c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</row>
    <row r="341" spans="1:19" s="38" customFormat="1" ht="15.75">
      <c r="A341" s="98" t="s">
        <v>318</v>
      </c>
      <c r="B341" s="221" t="s">
        <v>319</v>
      </c>
      <c r="C341" s="143">
        <v>0.09</v>
      </c>
      <c r="D341" s="150">
        <f t="shared" si="45"/>
        <v>0.0024474478557637395</v>
      </c>
      <c r="E341" s="144">
        <f t="shared" si="43"/>
        <v>0.0024474478557637395</v>
      </c>
      <c r="F341" s="144"/>
      <c r="G341" s="144"/>
      <c r="H341" s="145">
        <f t="shared" si="44"/>
        <v>0.0024474478557637395</v>
      </c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</row>
    <row r="342" spans="1:19" s="38" customFormat="1" ht="15.75">
      <c r="A342" s="98" t="s">
        <v>320</v>
      </c>
      <c r="B342" s="221" t="s">
        <v>321</v>
      </c>
      <c r="C342" s="143">
        <v>0.23</v>
      </c>
      <c r="D342" s="150">
        <f t="shared" si="45"/>
        <v>0.006254588964729557</v>
      </c>
      <c r="E342" s="144">
        <f t="shared" si="43"/>
        <v>0.006254588964729557</v>
      </c>
      <c r="F342" s="144"/>
      <c r="G342" s="144"/>
      <c r="H342" s="145">
        <f t="shared" si="44"/>
        <v>0.006254588964729557</v>
      </c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</row>
    <row r="343" spans="1:19" s="38" customFormat="1" ht="15.75">
      <c r="A343" s="98" t="s">
        <v>322</v>
      </c>
      <c r="B343" s="221" t="s">
        <v>323</v>
      </c>
      <c r="C343" s="143">
        <v>4.21</v>
      </c>
      <c r="D343" s="150">
        <f t="shared" si="45"/>
        <v>0.11448617191961492</v>
      </c>
      <c r="E343" s="144">
        <f t="shared" si="43"/>
        <v>0.11448617191961492</v>
      </c>
      <c r="F343" s="144"/>
      <c r="G343" s="144"/>
      <c r="H343" s="145">
        <f t="shared" si="44"/>
        <v>0.11448617191961492</v>
      </c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</row>
    <row r="344" spans="1:19" s="38" customFormat="1" ht="15.75">
      <c r="A344" s="98" t="s">
        <v>324</v>
      </c>
      <c r="B344" s="221" t="s">
        <v>325</v>
      </c>
      <c r="C344" s="143">
        <v>13.243</v>
      </c>
      <c r="D344" s="150">
        <f t="shared" si="45"/>
        <v>0.36012835504310226</v>
      </c>
      <c r="E344" s="144">
        <f t="shared" si="43"/>
        <v>0.36012835504310226</v>
      </c>
      <c r="F344" s="144"/>
      <c r="G344" s="144"/>
      <c r="H344" s="145">
        <f t="shared" si="44"/>
        <v>0.36012835504310226</v>
      </c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</row>
    <row r="345" spans="1:19" s="38" customFormat="1" ht="15.75">
      <c r="A345" s="98" t="s">
        <v>326</v>
      </c>
      <c r="B345" s="221" t="s">
        <v>327</v>
      </c>
      <c r="C345" s="143">
        <v>2.045</v>
      </c>
      <c r="D345" s="150">
        <f t="shared" si="45"/>
        <v>0.055611454055964966</v>
      </c>
      <c r="E345" s="144">
        <f t="shared" si="43"/>
        <v>0.055611454055964966</v>
      </c>
      <c r="F345" s="144"/>
      <c r="G345" s="144"/>
      <c r="H345" s="145">
        <f t="shared" si="44"/>
        <v>0.055611454055964966</v>
      </c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</row>
    <row r="346" spans="1:19" s="38" customFormat="1" ht="15.75">
      <c r="A346" s="98" t="s">
        <v>328</v>
      </c>
      <c r="B346" s="221" t="s">
        <v>329</v>
      </c>
      <c r="C346" s="143"/>
      <c r="D346" s="150">
        <v>0</v>
      </c>
      <c r="E346" s="144">
        <f t="shared" si="43"/>
        <v>0</v>
      </c>
      <c r="F346" s="144"/>
      <c r="G346" s="144"/>
      <c r="H346" s="145">
        <f t="shared" si="44"/>
        <v>0</v>
      </c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</row>
    <row r="347" spans="1:19" s="38" customFormat="1" ht="15.75">
      <c r="A347" s="98" t="s">
        <v>330</v>
      </c>
      <c r="B347" s="221" t="s">
        <v>331</v>
      </c>
      <c r="C347" s="143">
        <v>11.6</v>
      </c>
      <c r="D347" s="150">
        <f t="shared" si="45"/>
        <v>0.315448834742882</v>
      </c>
      <c r="E347" s="144">
        <f t="shared" si="43"/>
        <v>0.315448834742882</v>
      </c>
      <c r="F347" s="144"/>
      <c r="G347" s="144"/>
      <c r="H347" s="145">
        <f t="shared" si="44"/>
        <v>0.315448834742882</v>
      </c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</row>
    <row r="348" spans="1:19" s="38" customFormat="1" ht="15.75">
      <c r="A348" s="98" t="s">
        <v>332</v>
      </c>
      <c r="B348" s="221" t="s">
        <v>333</v>
      </c>
      <c r="C348" s="143">
        <v>8.23</v>
      </c>
      <c r="D348" s="150">
        <f t="shared" si="45"/>
        <v>0.22380550947706196</v>
      </c>
      <c r="E348" s="144">
        <f t="shared" si="43"/>
        <v>0.22380550947706196</v>
      </c>
      <c r="F348" s="144"/>
      <c r="G348" s="144"/>
      <c r="H348" s="145">
        <f t="shared" si="44"/>
        <v>0.22380550947706196</v>
      </c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</row>
    <row r="349" spans="1:19" s="38" customFormat="1" ht="15.75">
      <c r="A349" s="98" t="s">
        <v>334</v>
      </c>
      <c r="B349" s="221" t="s">
        <v>335</v>
      </c>
      <c r="C349" s="143"/>
      <c r="D349" s="143"/>
      <c r="E349" s="144"/>
      <c r="F349" s="144"/>
      <c r="G349" s="144"/>
      <c r="H349" s="145">
        <f t="shared" si="44"/>
        <v>0</v>
      </c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</row>
    <row r="350" spans="1:19" s="38" customFormat="1" ht="15.75">
      <c r="A350" s="98" t="s">
        <v>336</v>
      </c>
      <c r="B350" s="221" t="s">
        <v>337</v>
      </c>
      <c r="C350" s="143"/>
      <c r="D350" s="143"/>
      <c r="E350" s="144"/>
      <c r="F350" s="144"/>
      <c r="G350" s="144"/>
      <c r="H350" s="145">
        <f t="shared" si="44"/>
        <v>0</v>
      </c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</row>
    <row r="351" spans="1:19" s="38" customFormat="1" ht="15.75">
      <c r="A351" s="89"/>
      <c r="B351" s="127"/>
      <c r="C351" s="126"/>
      <c r="D351" s="126"/>
      <c r="E351" s="121"/>
      <c r="F351" s="121"/>
      <c r="G351" s="121"/>
      <c r="H351" s="12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</row>
    <row r="352" spans="1:19" s="38" customFormat="1" ht="19.5">
      <c r="A352" s="191" t="s">
        <v>338</v>
      </c>
      <c r="B352" s="200">
        <v>106</v>
      </c>
      <c r="C352" s="210"/>
      <c r="D352" s="210"/>
      <c r="E352" s="211"/>
      <c r="F352" s="211"/>
      <c r="G352" s="211"/>
      <c r="H352" s="186">
        <f>SUM(E352:G352)</f>
        <v>0</v>
      </c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</row>
    <row r="353" spans="1:15" s="36" customFormat="1" ht="15.75" customHeight="1">
      <c r="A353" s="89"/>
      <c r="B353" s="127"/>
      <c r="C353" s="122"/>
      <c r="D353" s="122"/>
      <c r="E353" s="242"/>
      <c r="F353" s="121"/>
      <c r="G353" s="50"/>
      <c r="H353" s="130"/>
      <c r="I353" s="122"/>
      <c r="J353" s="122"/>
      <c r="K353" s="122"/>
      <c r="L353" s="122"/>
      <c r="M353" s="122"/>
      <c r="N353" s="122"/>
      <c r="O353" s="122"/>
    </row>
    <row r="354" spans="1:15" s="36" customFormat="1" ht="15.75" customHeight="1">
      <c r="A354" s="169" t="s">
        <v>339</v>
      </c>
      <c r="B354" s="127"/>
      <c r="C354" s="122"/>
      <c r="D354" s="122"/>
      <c r="E354" s="230"/>
      <c r="F354" s="121"/>
      <c r="G354" s="50"/>
      <c r="H354" s="126"/>
      <c r="I354" s="122"/>
      <c r="J354" s="122"/>
      <c r="K354" s="122"/>
      <c r="L354" s="122"/>
      <c r="M354" s="122"/>
      <c r="N354" s="122"/>
      <c r="O354" s="122"/>
    </row>
    <row r="355" spans="1:15" s="71" customFormat="1" ht="19.5">
      <c r="A355" s="162" t="s">
        <v>221</v>
      </c>
      <c r="B355" s="128" t="s">
        <v>340</v>
      </c>
      <c r="C355" s="241" t="s">
        <v>35</v>
      </c>
      <c r="D355" s="241" t="s">
        <v>35</v>
      </c>
      <c r="E355" s="243"/>
      <c r="F355" s="73" t="s">
        <v>35</v>
      </c>
      <c r="G355" s="73" t="s">
        <v>35</v>
      </c>
      <c r="H355" s="116">
        <f>E355</f>
        <v>0</v>
      </c>
      <c r="I355" s="67"/>
      <c r="J355" s="67"/>
      <c r="K355" s="67"/>
      <c r="L355" s="67"/>
      <c r="M355" s="67"/>
      <c r="N355" s="74"/>
      <c r="O355" s="67"/>
    </row>
    <row r="356" spans="1:19" s="38" customFormat="1" ht="15.75">
      <c r="A356" s="89"/>
      <c r="B356" s="127"/>
      <c r="C356" s="126"/>
      <c r="D356" s="126"/>
      <c r="E356" s="121"/>
      <c r="F356" s="121"/>
      <c r="G356" s="121"/>
      <c r="H356" s="12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</row>
    <row r="357" spans="1:19" s="38" customFormat="1" ht="19.5">
      <c r="A357" s="169" t="s">
        <v>341</v>
      </c>
      <c r="B357" s="127"/>
      <c r="C357" s="76"/>
      <c r="D357" s="76"/>
      <c r="E357" s="68"/>
      <c r="F357" s="68"/>
      <c r="G357" s="68"/>
      <c r="H357" s="7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</row>
    <row r="358" spans="1:19" s="38" customFormat="1" ht="19.5">
      <c r="A358" s="191" t="s">
        <v>342</v>
      </c>
      <c r="B358" s="107" t="s">
        <v>343</v>
      </c>
      <c r="C358" s="194">
        <f>+C306+C334+C352</f>
        <v>70.658</v>
      </c>
      <c r="D358" s="194">
        <f>+D306+D334+D352</f>
        <v>1.9214641176950478</v>
      </c>
      <c r="E358" s="201">
        <f>+E306+E334+E352+E355</f>
        <v>1.9214641176950478</v>
      </c>
      <c r="F358" s="193">
        <f>+F306+F334+F352</f>
        <v>0</v>
      </c>
      <c r="G358" s="193">
        <f>+G306+G334+G352</f>
        <v>0</v>
      </c>
      <c r="H358" s="194">
        <f>+H306+H334+H352+H355</f>
        <v>1.9214641176950478</v>
      </c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</row>
    <row r="359" spans="1:8" s="38" customFormat="1" ht="15.75">
      <c r="A359" s="99" t="s">
        <v>226</v>
      </c>
      <c r="B359" s="109"/>
      <c r="C359" s="148"/>
      <c r="D359" s="148"/>
      <c r="E359" s="149"/>
      <c r="F359" s="149"/>
      <c r="G359" s="52"/>
      <c r="H359" s="148"/>
    </row>
    <row r="360" spans="1:8" s="38" customFormat="1" ht="15.75">
      <c r="A360" s="102" t="s">
        <v>227</v>
      </c>
      <c r="B360" s="72" t="s">
        <v>344</v>
      </c>
      <c r="C360" s="145"/>
      <c r="D360" s="145"/>
      <c r="E360" s="119"/>
      <c r="F360" s="118" t="s">
        <v>35</v>
      </c>
      <c r="G360" s="118" t="s">
        <v>35</v>
      </c>
      <c r="H360" s="145">
        <f>E360</f>
        <v>0</v>
      </c>
    </row>
    <row r="361" spans="1:19" s="38" customFormat="1" ht="15.75">
      <c r="A361" s="89"/>
      <c r="B361" s="127"/>
      <c r="C361" s="126"/>
      <c r="D361" s="126"/>
      <c r="E361" s="121"/>
      <c r="F361" s="121"/>
      <c r="G361" s="121"/>
      <c r="H361" s="12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</row>
    <row r="362" spans="1:19" s="38" customFormat="1" ht="15.75">
      <c r="A362" s="219" t="s">
        <v>345</v>
      </c>
      <c r="B362" s="220" t="s">
        <v>346</v>
      </c>
      <c r="C362" s="150">
        <v>49.218</v>
      </c>
      <c r="D362" s="150">
        <f>C362/ZExchange</f>
        <v>1.338427650721997</v>
      </c>
      <c r="E362" s="151">
        <f>D362</f>
        <v>1.338427650721997</v>
      </c>
      <c r="F362" s="151"/>
      <c r="G362" s="151"/>
      <c r="H362" s="145">
        <f>SUM(E362:G362)</f>
        <v>1.338427650721997</v>
      </c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</row>
    <row r="363" spans="1:19" s="38" customFormat="1" ht="15.75">
      <c r="A363" s="98" t="s">
        <v>368</v>
      </c>
      <c r="B363" s="221" t="s">
        <v>347</v>
      </c>
      <c r="C363" s="143"/>
      <c r="D363" s="143"/>
      <c r="E363" s="144"/>
      <c r="F363" s="144"/>
      <c r="G363" s="144"/>
      <c r="H363" s="145">
        <f>SUM(E363:G363)</f>
        <v>0</v>
      </c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</row>
    <row r="364" spans="1:19" s="38" customFormat="1" ht="15.75">
      <c r="A364" s="98" t="s">
        <v>407</v>
      </c>
      <c r="B364" s="221" t="s">
        <v>348</v>
      </c>
      <c r="C364" s="143"/>
      <c r="D364" s="143"/>
      <c r="E364" s="144"/>
      <c r="F364" s="144"/>
      <c r="G364" s="144"/>
      <c r="H364" s="145">
        <f>SUM(E364:G364)</f>
        <v>0</v>
      </c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</row>
    <row r="365" spans="1:19" s="38" customFormat="1" ht="15.75">
      <c r="A365" s="98" t="s">
        <v>349</v>
      </c>
      <c r="B365" s="221" t="s">
        <v>350</v>
      </c>
      <c r="C365" s="143"/>
      <c r="D365" s="143"/>
      <c r="E365" s="149"/>
      <c r="F365" s="144"/>
      <c r="G365" s="144"/>
      <c r="H365" s="145">
        <f>SUM(E365:G365)</f>
        <v>0</v>
      </c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</row>
    <row r="366" spans="1:15" s="36" customFormat="1" ht="12" customHeight="1">
      <c r="A366" s="170"/>
      <c r="B366" s="127"/>
      <c r="C366" s="122"/>
      <c r="D366" s="122"/>
      <c r="E366" s="238"/>
      <c r="F366" s="134"/>
      <c r="G366" s="121"/>
      <c r="H366" s="132"/>
      <c r="I366" s="122"/>
      <c r="J366" s="122"/>
      <c r="K366" s="122"/>
      <c r="L366" s="122"/>
      <c r="M366" s="122"/>
      <c r="N366" s="122"/>
      <c r="O366" s="122"/>
    </row>
    <row r="367" spans="1:15" s="131" customFormat="1" ht="15.75" customHeight="1">
      <c r="A367" s="171" t="s">
        <v>351</v>
      </c>
      <c r="B367" s="127"/>
      <c r="C367" s="122"/>
      <c r="D367" s="122"/>
      <c r="E367" s="239"/>
      <c r="F367" s="133"/>
      <c r="G367" s="121"/>
      <c r="H367" s="126"/>
      <c r="I367" s="122"/>
      <c r="J367" s="122"/>
      <c r="K367" s="122"/>
      <c r="L367" s="122"/>
      <c r="M367" s="122"/>
      <c r="N367" s="122"/>
      <c r="O367" s="122"/>
    </row>
    <row r="368" spans="1:15" s="131" customFormat="1" ht="15.75" customHeight="1">
      <c r="A368" s="172" t="s">
        <v>352</v>
      </c>
      <c r="B368" s="128" t="s">
        <v>353</v>
      </c>
      <c r="C368" s="231" t="s">
        <v>35</v>
      </c>
      <c r="D368" s="231" t="s">
        <v>35</v>
      </c>
      <c r="E368" s="232"/>
      <c r="F368" s="118" t="s">
        <v>35</v>
      </c>
      <c r="G368" s="118" t="s">
        <v>35</v>
      </c>
      <c r="H368" s="135">
        <f>E368</f>
        <v>0</v>
      </c>
      <c r="I368" s="120"/>
      <c r="J368" s="120"/>
      <c r="K368" s="120"/>
      <c r="L368" s="120"/>
      <c r="M368" s="120"/>
      <c r="N368" s="124"/>
      <c r="O368" s="120"/>
    </row>
    <row r="369" spans="1:19" s="38" customFormat="1" ht="15.75">
      <c r="A369" s="89"/>
      <c r="B369" s="127"/>
      <c r="C369" s="126"/>
      <c r="D369" s="126"/>
      <c r="E369" s="121"/>
      <c r="F369" s="121"/>
      <c r="G369" s="121"/>
      <c r="H369" s="12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</row>
    <row r="370" spans="1:19" s="38" customFormat="1" ht="19.5">
      <c r="A370" s="169" t="s">
        <v>354</v>
      </c>
      <c r="B370" s="112"/>
      <c r="C370" s="208"/>
      <c r="D370" s="208"/>
      <c r="E370" s="209"/>
      <c r="F370" s="209"/>
      <c r="G370" s="209"/>
      <c r="H370" s="208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</row>
    <row r="371" spans="1:19" s="38" customFormat="1" ht="19.5">
      <c r="A371" s="191" t="s">
        <v>355</v>
      </c>
      <c r="B371" s="200" t="s">
        <v>356</v>
      </c>
      <c r="C371" s="194">
        <f>SUM(C362:C365)</f>
        <v>49.218</v>
      </c>
      <c r="D371" s="194">
        <f>SUM(D362:D365)</f>
        <v>1.338427650721997</v>
      </c>
      <c r="E371" s="201">
        <f>SUM(E362:E365)+E368</f>
        <v>1.338427650721997</v>
      </c>
      <c r="F371" s="193">
        <f>SUM(F362:F365)</f>
        <v>0</v>
      </c>
      <c r="G371" s="193">
        <f>SUM(G362:G365)</f>
        <v>0</v>
      </c>
      <c r="H371" s="194">
        <f>SUM(H362:H365)+H368</f>
        <v>1.338427650721997</v>
      </c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</row>
    <row r="372" spans="1:19" s="38" customFormat="1" ht="15.75">
      <c r="A372" s="89"/>
      <c r="B372" s="127"/>
      <c r="C372" s="126"/>
      <c r="D372" s="126"/>
      <c r="E372" s="121"/>
      <c r="F372" s="121"/>
      <c r="G372" s="121"/>
      <c r="H372" s="12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</row>
    <row r="373" spans="1:19" s="38" customFormat="1" ht="15.75">
      <c r="A373" s="89"/>
      <c r="B373" s="127"/>
      <c r="C373" s="126"/>
      <c r="D373" s="126"/>
      <c r="E373" s="121"/>
      <c r="F373" s="121"/>
      <c r="G373" s="121"/>
      <c r="H373" s="12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</row>
    <row r="374" spans="1:19" s="38" customFormat="1" ht="19.5">
      <c r="A374" s="161" t="s">
        <v>287</v>
      </c>
      <c r="B374" s="112"/>
      <c r="C374" s="198"/>
      <c r="D374" s="198"/>
      <c r="E374" s="199"/>
      <c r="F374" s="199"/>
      <c r="G374" s="199"/>
      <c r="H374" s="198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</row>
    <row r="375" spans="1:19" s="38" customFormat="1" ht="20.25" thickBot="1">
      <c r="A375" s="202" t="s">
        <v>357</v>
      </c>
      <c r="B375" s="203"/>
      <c r="C375" s="204">
        <f aca="true" t="shared" si="46" ref="C375:H375">C358+C371</f>
        <v>119.876</v>
      </c>
      <c r="D375" s="204">
        <f t="shared" si="46"/>
        <v>3.2598917684170448</v>
      </c>
      <c r="E375" s="205">
        <f t="shared" si="46"/>
        <v>3.2598917684170448</v>
      </c>
      <c r="F375" s="205">
        <f t="shared" si="46"/>
        <v>0</v>
      </c>
      <c r="G375" s="205">
        <f t="shared" si="46"/>
        <v>0</v>
      </c>
      <c r="H375" s="204">
        <f t="shared" si="46"/>
        <v>3.2598917684170448</v>
      </c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</row>
    <row r="376" spans="1:19" s="38" customFormat="1" ht="16.5" thickTop="1">
      <c r="A376" s="36"/>
      <c r="B376" s="222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</row>
    <row r="377" spans="1:19" s="38" customFormat="1" ht="15.75">
      <c r="A377" s="36"/>
      <c r="B377" s="222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</row>
    <row r="378" spans="1:19" s="38" customFormat="1" ht="15.75">
      <c r="A378" s="36"/>
      <c r="B378" s="222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</row>
    <row r="379" spans="1:19" s="38" customFormat="1" ht="15.75">
      <c r="A379" s="36"/>
      <c r="B379" s="222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</row>
    <row r="380" spans="1:19" s="38" customFormat="1" ht="15.75">
      <c r="A380" s="36"/>
      <c r="B380" s="222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</row>
    <row r="381" spans="1:19" s="38" customFormat="1" ht="15.75">
      <c r="A381" s="36"/>
      <c r="B381" s="222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</row>
    <row r="382" spans="1:19" s="38" customFormat="1" ht="15.75">
      <c r="A382" s="36"/>
      <c r="B382" s="222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</row>
    <row r="383" spans="1:19" s="38" customFormat="1" ht="15.75">
      <c r="A383" s="36"/>
      <c r="B383" s="222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</row>
    <row r="384" spans="1:19" s="38" customFormat="1" ht="15.75">
      <c r="A384" s="36"/>
      <c r="B384" s="222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</row>
    <row r="385" spans="1:19" s="38" customFormat="1" ht="15.75">
      <c r="A385" s="36"/>
      <c r="B385" s="222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</row>
    <row r="386" spans="1:19" ht="15.75">
      <c r="A386" s="9"/>
      <c r="B386" s="54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</row>
    <row r="387" spans="1:19" ht="15.75">
      <c r="A387" s="9"/>
      <c r="B387" s="54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</row>
    <row r="388" spans="1:19" ht="15.75">
      <c r="A388" s="9"/>
      <c r="B388" s="54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</row>
    <row r="389" spans="1:19" ht="15.75">
      <c r="A389" s="9"/>
      <c r="B389" s="54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</row>
    <row r="390" spans="1:19" ht="15.75">
      <c r="A390" s="9"/>
      <c r="B390" s="54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</row>
    <row r="391" spans="1:19" ht="15.75">
      <c r="A391" s="9"/>
      <c r="B391" s="54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</row>
    <row r="392" spans="1:19" ht="15.75">
      <c r="A392" s="9"/>
      <c r="B392" s="54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</row>
    <row r="393" spans="1:19" ht="15.75">
      <c r="A393" s="9"/>
      <c r="B393" s="54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</row>
    <row r="394" spans="1:19" ht="15.75">
      <c r="A394" s="9"/>
      <c r="B394" s="54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</row>
    <row r="395" spans="1:19" ht="15.75">
      <c r="A395" s="9"/>
      <c r="B395" s="54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</row>
    <row r="396" spans="1:19" ht="15.75">
      <c r="A396" s="9"/>
      <c r="B396" s="54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</row>
    <row r="397" spans="1:19" ht="15.75">
      <c r="A397" s="9"/>
      <c r="B397" s="54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</row>
    <row r="398" spans="1:19" ht="15.75">
      <c r="A398" s="9"/>
      <c r="B398" s="54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</row>
    <row r="399" spans="1:19" ht="15.75">
      <c r="A399" s="9"/>
      <c r="B399" s="54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</row>
    <row r="400" spans="1:19" ht="15.75">
      <c r="A400" s="9"/>
      <c r="B400" s="54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</row>
    <row r="401" spans="1:19" ht="15.75">
      <c r="A401" s="9"/>
      <c r="B401" s="54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</row>
    <row r="402" spans="1:19" ht="15.75">
      <c r="A402" s="9"/>
      <c r="B402" s="54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</row>
    <row r="403" spans="1:19" ht="15.75">
      <c r="A403" s="9"/>
      <c r="B403" s="54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</row>
    <row r="404" spans="1:19" ht="15.75">
      <c r="A404" s="9"/>
      <c r="B404" s="54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</row>
    <row r="405" spans="1:19" ht="15.75">
      <c r="A405" s="9"/>
      <c r="B405" s="54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</row>
    <row r="406" spans="1:19" ht="15.75">
      <c r="A406" s="9"/>
      <c r="B406" s="54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</row>
    <row r="407" spans="1:19" ht="15.75">
      <c r="A407" s="9"/>
      <c r="B407" s="54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</row>
    <row r="408" spans="1:19" ht="15.75">
      <c r="A408" s="9"/>
      <c r="B408" s="54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</row>
    <row r="409" spans="1:19" ht="15.75">
      <c r="A409" s="9"/>
      <c r="B409" s="54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</row>
    <row r="410" spans="1:19" ht="15.75">
      <c r="A410" s="9"/>
      <c r="B410" s="54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</row>
    <row r="411" spans="1:19" ht="15.75">
      <c r="A411" s="9"/>
      <c r="B411" s="54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</row>
    <row r="412" spans="1:19" ht="15.75">
      <c r="A412" s="9"/>
      <c r="B412" s="54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</row>
    <row r="413" spans="1:19" ht="15.75">
      <c r="A413" s="9"/>
      <c r="B413" s="54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</row>
    <row r="414" spans="1:19" ht="15.75">
      <c r="A414" s="9"/>
      <c r="B414" s="54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</row>
    <row r="415" spans="1:19" ht="15.75">
      <c r="A415" s="9"/>
      <c r="B415" s="54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</row>
    <row r="416" spans="1:19" ht="15.75">
      <c r="A416" s="9"/>
      <c r="B416" s="54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</row>
    <row r="417" spans="1:19" ht="15.75">
      <c r="A417" s="9"/>
      <c r="B417" s="54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</row>
    <row r="418" spans="1:19" ht="15.75">
      <c r="A418" s="9"/>
      <c r="B418" s="54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</row>
    <row r="419" spans="1:19" ht="15.75">
      <c r="A419" s="9"/>
      <c r="B419" s="54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</row>
    <row r="420" spans="1:19" ht="15.75">
      <c r="A420" s="9"/>
      <c r="B420" s="54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</row>
    <row r="421" spans="1:19" ht="15.75">
      <c r="A421" s="9"/>
      <c r="B421" s="54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</row>
    <row r="422" spans="1:19" ht="15.75">
      <c r="A422" s="9"/>
      <c r="B422" s="54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</row>
    <row r="423" spans="1:19" ht="15.75">
      <c r="A423" s="9"/>
      <c r="B423" s="54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</row>
    <row r="424" spans="1:19" ht="15.75">
      <c r="A424" s="9"/>
      <c r="B424" s="54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</row>
    <row r="425" spans="1:19" ht="15.75">
      <c r="A425" s="9"/>
      <c r="B425" s="54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</row>
    <row r="426" spans="1:19" ht="15.75">
      <c r="A426" s="9"/>
      <c r="B426" s="54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</row>
    <row r="427" spans="1:19" ht="15.75">
      <c r="A427" s="9"/>
      <c r="B427" s="54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</row>
    <row r="428" spans="1:19" ht="15.75">
      <c r="A428" s="9"/>
      <c r="B428" s="54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</row>
    <row r="429" spans="1:19" ht="15.75">
      <c r="A429" s="9"/>
      <c r="B429" s="54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</row>
    <row r="430" spans="1:19" ht="15.75">
      <c r="A430" s="9"/>
      <c r="B430" s="54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</row>
    <row r="431" spans="1:19" ht="15.75">
      <c r="A431" s="9"/>
      <c r="B431" s="54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</row>
    <row r="432" spans="1:19" ht="15.75">
      <c r="A432" s="9"/>
      <c r="B432" s="54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</row>
    <row r="433" spans="1:19" ht="15.75">
      <c r="A433" s="9"/>
      <c r="B433" s="54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</row>
    <row r="434" spans="1:19" ht="15.75">
      <c r="A434" s="9"/>
      <c r="B434" s="54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</row>
    <row r="435" spans="1:19" ht="15.75">
      <c r="A435" s="9"/>
      <c r="B435" s="54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</row>
    <row r="436" spans="1:19" ht="15.75">
      <c r="A436" s="9"/>
      <c r="B436" s="54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</row>
    <row r="437" spans="1:19" ht="15.75">
      <c r="A437" s="9"/>
      <c r="B437" s="54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</row>
    <row r="438" spans="1:19" ht="15.75">
      <c r="A438" s="9"/>
      <c r="B438" s="54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</row>
    <row r="439" spans="1:19" ht="15.75">
      <c r="A439" s="9"/>
      <c r="B439" s="54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</row>
    <row r="440" spans="1:19" ht="15.75">
      <c r="A440" s="9"/>
      <c r="B440" s="54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</row>
    <row r="441" spans="1:19" ht="15.75">
      <c r="A441" s="9"/>
      <c r="B441" s="54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</row>
    <row r="442" spans="1:19" ht="15.75">
      <c r="A442" s="9"/>
      <c r="B442" s="54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</row>
    <row r="443" spans="1:19" ht="15.75">
      <c r="A443" s="9"/>
      <c r="B443" s="54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</row>
    <row r="444" spans="1:19" ht="15.75">
      <c r="A444" s="9"/>
      <c r="B444" s="54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</row>
    <row r="445" spans="1:19" ht="15.75">
      <c r="A445" s="9"/>
      <c r="B445" s="54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</row>
    <row r="446" spans="1:19" ht="15.75">
      <c r="A446" s="9"/>
      <c r="B446" s="54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</row>
    <row r="447" spans="1:19" ht="15.75">
      <c r="A447" s="9"/>
      <c r="B447" s="54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</row>
    <row r="448" spans="1:19" ht="15.75">
      <c r="A448" s="9"/>
      <c r="B448" s="54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</row>
    <row r="449" spans="1:19" ht="15.75">
      <c r="A449" s="9"/>
      <c r="B449" s="54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</row>
    <row r="450" spans="1:19" ht="15.75">
      <c r="A450" s="9"/>
      <c r="B450" s="54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</row>
    <row r="451" spans="1:19" ht="15.75">
      <c r="A451" s="9"/>
      <c r="B451" s="54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</row>
    <row r="452" spans="1:19" ht="15.75">
      <c r="A452" s="9"/>
      <c r="B452" s="54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</row>
    <row r="453" spans="1:19" ht="15.75">
      <c r="A453" s="9"/>
      <c r="B453" s="54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</row>
    <row r="454" spans="1:19" ht="15.75">
      <c r="A454" s="9"/>
      <c r="B454" s="54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</row>
    <row r="455" spans="1:19" ht="15.75">
      <c r="A455" s="9"/>
      <c r="B455" s="54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</row>
    <row r="456" spans="1:19" ht="15.75">
      <c r="A456" s="9"/>
      <c r="B456" s="54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</row>
    <row r="457" spans="1:19" ht="15.75">
      <c r="A457" s="9"/>
      <c r="B457" s="54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</row>
    <row r="458" spans="1:19" ht="15.75">
      <c r="A458" s="9"/>
      <c r="B458" s="54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</row>
    <row r="459" spans="1:19" ht="15.75">
      <c r="A459" s="9"/>
      <c r="B459" s="54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</row>
    <row r="460" spans="1:19" ht="15.75">
      <c r="A460" s="9"/>
      <c r="B460" s="54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</row>
    <row r="461" spans="1:19" ht="15.75">
      <c r="A461" s="9"/>
      <c r="B461" s="54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</row>
    <row r="462" spans="1:19" ht="15.75">
      <c r="A462" s="9"/>
      <c r="B462" s="54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</row>
    <row r="463" spans="1:19" ht="15.75">
      <c r="A463" s="9"/>
      <c r="B463" s="54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</row>
    <row r="464" spans="1:19" ht="15.75">
      <c r="A464" s="9"/>
      <c r="B464" s="54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</row>
    <row r="465" spans="1:19" ht="15.75">
      <c r="A465" s="9"/>
      <c r="B465" s="54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</row>
    <row r="466" spans="1:19" ht="15.75">
      <c r="A466" s="9"/>
      <c r="B466" s="54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</row>
    <row r="467" spans="1:19" ht="15.75">
      <c r="A467" s="9"/>
      <c r="B467" s="54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</row>
    <row r="468" spans="1:19" ht="15.75">
      <c r="A468" s="9"/>
      <c r="B468" s="54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</row>
    <row r="469" spans="1:19" ht="15.75">
      <c r="A469" s="9"/>
      <c r="B469" s="54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</row>
    <row r="470" spans="1:19" ht="15.75">
      <c r="A470" s="9"/>
      <c r="B470" s="54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</row>
    <row r="471" spans="1:19" ht="15.75">
      <c r="A471" s="9"/>
      <c r="B471" s="54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</row>
    <row r="472" spans="1:19" ht="15.75">
      <c r="A472" s="9"/>
      <c r="B472" s="54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</row>
    <row r="473" spans="1:19" ht="15.75">
      <c r="A473" s="9"/>
      <c r="B473" s="54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</row>
    <row r="474" spans="1:19" ht="15.75">
      <c r="A474" s="9"/>
      <c r="B474" s="54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</row>
    <row r="475" spans="1:19" ht="15.75">
      <c r="A475" s="9"/>
      <c r="B475" s="54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</row>
    <row r="476" spans="1:19" ht="15.75">
      <c r="A476" s="9"/>
      <c r="B476" s="54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</row>
    <row r="477" spans="1:19" ht="15.75">
      <c r="A477" s="9"/>
      <c r="B477" s="54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</row>
    <row r="478" spans="1:19" ht="15.75">
      <c r="A478" s="9"/>
      <c r="B478" s="54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</row>
    <row r="479" spans="1:19" ht="15.75">
      <c r="A479" s="9"/>
      <c r="B479" s="54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</row>
    <row r="480" spans="1:19" ht="15.75">
      <c r="A480" s="9"/>
      <c r="B480" s="54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</row>
    <row r="481" spans="1:19" ht="15.75">
      <c r="A481" s="9"/>
      <c r="B481" s="54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</row>
    <row r="482" spans="1:19" ht="15.75">
      <c r="A482" s="9"/>
      <c r="B482" s="54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</row>
    <row r="483" spans="1:19" ht="15.75">
      <c r="A483" s="9"/>
      <c r="B483" s="54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</row>
    <row r="484" spans="1:19" ht="15.75">
      <c r="A484" s="9"/>
      <c r="B484" s="54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</row>
    <row r="485" spans="1:19" ht="15.75">
      <c r="A485" s="9"/>
      <c r="B485" s="54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</row>
    <row r="486" spans="1:19" ht="15.75">
      <c r="A486" s="9"/>
      <c r="B486" s="54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</row>
    <row r="487" spans="1:19" ht="15.75">
      <c r="A487" s="9"/>
      <c r="B487" s="54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</row>
    <row r="488" spans="1:19" ht="15.75">
      <c r="A488" s="9"/>
      <c r="B488" s="54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</row>
    <row r="489" spans="1:19" ht="15.75">
      <c r="A489" s="9"/>
      <c r="B489" s="54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</row>
    <row r="490" spans="1:19" ht="15.75">
      <c r="A490" s="9"/>
      <c r="B490" s="54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</row>
    <row r="491" spans="1:19" ht="15.75">
      <c r="A491" s="9"/>
      <c r="B491" s="54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</row>
    <row r="492" spans="1:19" ht="15.75">
      <c r="A492" s="9"/>
      <c r="B492" s="54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</row>
    <row r="493" spans="1:19" ht="15.75">
      <c r="A493" s="9"/>
      <c r="B493" s="54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</row>
    <row r="494" spans="1:19" ht="15.75">
      <c r="A494" s="9"/>
      <c r="B494" s="54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</row>
    <row r="495" spans="1:19" ht="15.75">
      <c r="A495" s="9"/>
      <c r="B495" s="54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</row>
    <row r="496" spans="1:19" ht="15.75">
      <c r="A496" s="9"/>
      <c r="B496" s="54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</row>
    <row r="497" spans="1:19" ht="15.75">
      <c r="A497" s="9"/>
      <c r="B497" s="54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</row>
    <row r="498" spans="1:19" ht="15.75">
      <c r="A498" s="9"/>
      <c r="B498" s="54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</row>
    <row r="499" spans="1:19" ht="15.75">
      <c r="A499" s="9"/>
      <c r="B499" s="54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</row>
    <row r="500" spans="1:19" ht="15.75">
      <c r="A500" s="9"/>
      <c r="B500" s="54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</row>
    <row r="501" spans="1:19" ht="15.75">
      <c r="A501" s="9"/>
      <c r="B501" s="54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</row>
    <row r="502" spans="1:19" ht="15.75">
      <c r="A502" s="9"/>
      <c r="B502" s="54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</row>
    <row r="503" spans="1:19" ht="15.75">
      <c r="A503" s="9"/>
      <c r="B503" s="54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</row>
    <row r="504" spans="1:19" ht="15.75">
      <c r="A504" s="9"/>
      <c r="B504" s="54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</row>
    <row r="505" spans="1:19" ht="15.75">
      <c r="A505" s="9"/>
      <c r="B505" s="54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</row>
    <row r="506" spans="1:19" ht="15.75">
      <c r="A506" s="9"/>
      <c r="B506" s="54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</row>
    <row r="507" spans="1:19" ht="15.75">
      <c r="A507" s="9"/>
      <c r="B507" s="54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</row>
    <row r="508" spans="1:19" ht="15.75">
      <c r="A508" s="9"/>
      <c r="B508" s="54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</row>
    <row r="509" spans="1:19" ht="15.75">
      <c r="A509" s="9"/>
      <c r="B509" s="54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</row>
    <row r="510" spans="1:19" ht="15.75">
      <c r="A510" s="9"/>
      <c r="B510" s="54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</row>
    <row r="511" spans="1:19" ht="15.75">
      <c r="A511" s="9"/>
      <c r="B511" s="54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</row>
    <row r="512" spans="1:19" ht="15.75">
      <c r="A512" s="9"/>
      <c r="B512" s="54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</row>
    <row r="513" spans="1:19" ht="15.75">
      <c r="A513" s="9"/>
      <c r="B513" s="54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</row>
    <row r="514" spans="1:19" ht="15.75">
      <c r="A514" s="9"/>
      <c r="B514" s="54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</row>
    <row r="515" spans="1:19" ht="15.75">
      <c r="A515" s="9"/>
      <c r="B515" s="54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</row>
    <row r="516" spans="1:19" ht="15.75">
      <c r="A516" s="9"/>
      <c r="B516" s="54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</row>
    <row r="517" spans="1:19" ht="15.75">
      <c r="A517" s="9"/>
      <c r="B517" s="54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</row>
    <row r="518" spans="1:19" ht="15.75">
      <c r="A518" s="9"/>
      <c r="B518" s="54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</row>
    <row r="519" spans="1:19" ht="15.75">
      <c r="A519" s="9"/>
      <c r="B519" s="54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</row>
    <row r="520" spans="1:19" ht="15.75">
      <c r="A520" s="9"/>
      <c r="B520" s="54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</row>
    <row r="521" spans="1:19" ht="15.75">
      <c r="A521" s="9"/>
      <c r="B521" s="54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</row>
    <row r="522" spans="1:19" ht="15.75">
      <c r="A522" s="9"/>
      <c r="B522" s="54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</row>
    <row r="523" spans="1:19" ht="15.75">
      <c r="A523" s="9"/>
      <c r="B523" s="54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</row>
    <row r="524" spans="1:19" ht="15.75">
      <c r="A524" s="9"/>
      <c r="B524" s="54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</row>
    <row r="525" spans="1:19" ht="15.75">
      <c r="A525" s="9"/>
      <c r="B525" s="54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</row>
    <row r="526" spans="1:19" ht="15.75">
      <c r="A526" s="9"/>
      <c r="B526" s="54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</row>
    <row r="527" spans="1:19" ht="15.75">
      <c r="A527" s="9"/>
      <c r="B527" s="54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</row>
    <row r="528" spans="1:19" ht="15.75">
      <c r="A528" s="9"/>
      <c r="B528" s="54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</row>
    <row r="529" spans="1:19" ht="15.75">
      <c r="A529" s="9"/>
      <c r="B529" s="54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</row>
    <row r="530" spans="1:19" ht="15.75">
      <c r="A530" s="9"/>
      <c r="B530" s="54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</row>
    <row r="531" spans="1:19" ht="15.75">
      <c r="A531" s="9"/>
      <c r="B531" s="54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</row>
    <row r="532" spans="1:19" ht="15.75">
      <c r="A532" s="9"/>
      <c r="B532" s="54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</row>
    <row r="533" spans="1:19" ht="15.75">
      <c r="A533" s="9"/>
      <c r="B533" s="54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</row>
    <row r="534" spans="1:19" ht="15.75">
      <c r="A534" s="9"/>
      <c r="B534" s="54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</row>
    <row r="535" spans="1:19" ht="15.75">
      <c r="A535" s="9"/>
      <c r="B535" s="54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</row>
    <row r="536" spans="1:19" ht="15.75">
      <c r="A536" s="9"/>
      <c r="B536" s="54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</row>
    <row r="537" spans="1:19" ht="15.75">
      <c r="A537" s="9"/>
      <c r="B537" s="54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</row>
    <row r="538" spans="1:19" ht="15.75">
      <c r="A538" s="9"/>
      <c r="B538" s="54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</row>
    <row r="539" spans="1:19" ht="15.75">
      <c r="A539" s="9"/>
      <c r="B539" s="54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</row>
    <row r="540" spans="1:19" ht="15.75">
      <c r="A540" s="9"/>
      <c r="B540" s="54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</row>
    <row r="541" spans="1:19" ht="15.75">
      <c r="A541" s="9"/>
      <c r="B541" s="54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</row>
    <row r="542" spans="1:19" ht="15.75">
      <c r="A542" s="9"/>
      <c r="B542" s="54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</row>
    <row r="543" spans="1:19" ht="15.75">
      <c r="A543" s="9"/>
      <c r="B543" s="54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</row>
    <row r="544" spans="1:19" ht="15.75">
      <c r="A544" s="9"/>
      <c r="B544" s="54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</row>
    <row r="545" spans="1:19" ht="15.75">
      <c r="A545" s="9"/>
      <c r="B545" s="54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</row>
    <row r="546" spans="1:19" ht="15.75">
      <c r="A546" s="9"/>
      <c r="B546" s="54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</row>
    <row r="547" spans="1:19" ht="15.75">
      <c r="A547" s="9"/>
      <c r="B547" s="54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</row>
    <row r="548" spans="1:19" ht="15.75">
      <c r="A548" s="9"/>
      <c r="B548" s="54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</row>
    <row r="549" spans="1:19" ht="15.75">
      <c r="A549" s="9"/>
      <c r="B549" s="54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</row>
    <row r="550" spans="1:19" ht="15.75">
      <c r="A550" s="9"/>
      <c r="B550" s="54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</row>
    <row r="551" spans="1:19" ht="15.75">
      <c r="A551" s="9"/>
      <c r="B551" s="54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</row>
    <row r="552" spans="1:19" ht="15.75">
      <c r="A552" s="9"/>
      <c r="B552" s="54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</row>
    <row r="553" spans="1:19" ht="15.75">
      <c r="A553" s="9"/>
      <c r="B553" s="54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</row>
    <row r="554" spans="1:19" ht="15.75">
      <c r="A554" s="9"/>
      <c r="B554" s="54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</row>
    <row r="555" spans="1:19" ht="15.75">
      <c r="A555" s="9"/>
      <c r="B555" s="54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</row>
    <row r="556" spans="1:19" ht="15.75">
      <c r="A556" s="9"/>
      <c r="B556" s="54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</row>
    <row r="557" spans="1:19" ht="15.75">
      <c r="A557" s="9"/>
      <c r="B557" s="54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</row>
    <row r="558" spans="1:19" ht="15.75">
      <c r="A558" s="9"/>
      <c r="B558" s="54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</row>
    <row r="559" spans="1:19" ht="15.75">
      <c r="A559" s="9"/>
      <c r="B559" s="54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</row>
    <row r="560" spans="1:19" ht="15.75">
      <c r="A560" s="9"/>
      <c r="B560" s="54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</row>
    <row r="561" spans="1:19" ht="15.75">
      <c r="A561" s="9"/>
      <c r="B561" s="54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</row>
    <row r="562" spans="1:19" ht="15.75">
      <c r="A562" s="9"/>
      <c r="B562" s="54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</row>
    <row r="563" spans="1:19" ht="15.75">
      <c r="A563" s="9"/>
      <c r="B563" s="54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</row>
    <row r="564" spans="1:19" ht="15.75">
      <c r="A564" s="9"/>
      <c r="B564" s="54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</row>
    <row r="565" spans="1:19" ht="15.75">
      <c r="A565" s="9"/>
      <c r="B565" s="54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</row>
    <row r="566" spans="1:19" ht="15.75">
      <c r="A566" s="9"/>
      <c r="B566" s="54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</row>
    <row r="567" spans="1:19" ht="15.75">
      <c r="A567" s="9"/>
      <c r="B567" s="54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</row>
    <row r="568" spans="1:19" ht="15.75">
      <c r="A568" s="9"/>
      <c r="B568" s="54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</row>
    <row r="569" spans="1:19" ht="15.75">
      <c r="A569" s="9"/>
      <c r="B569" s="54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</row>
    <row r="570" spans="1:19" ht="15.75">
      <c r="A570" s="9"/>
      <c r="B570" s="54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</row>
    <row r="571" spans="1:19" ht="15.75">
      <c r="A571" s="9"/>
      <c r="B571" s="54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</row>
    <row r="572" spans="1:19" ht="15.75">
      <c r="A572" s="9"/>
      <c r="B572" s="54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</row>
    <row r="573" spans="1:19" ht="15.75">
      <c r="A573" s="9"/>
      <c r="B573" s="54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</row>
    <row r="574" spans="1:19" ht="15.75">
      <c r="A574" s="9"/>
      <c r="B574" s="54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</row>
    <row r="575" spans="1:19" ht="15.75">
      <c r="A575" s="9"/>
      <c r="B575" s="54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</row>
    <row r="576" spans="1:19" ht="15.75">
      <c r="A576" s="9"/>
      <c r="B576" s="54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</row>
    <row r="577" spans="1:19" ht="15.75">
      <c r="A577" s="9"/>
      <c r="B577" s="54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</row>
    <row r="578" spans="1:19" ht="15.75">
      <c r="A578" s="9"/>
      <c r="B578" s="54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</row>
    <row r="579" spans="1:19" ht="15.75">
      <c r="A579" s="9"/>
      <c r="B579" s="54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</row>
    <row r="580" spans="1:19" ht="15.75">
      <c r="A580" s="9"/>
      <c r="B580" s="54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</row>
    <row r="581" spans="1:19" ht="15.75">
      <c r="A581" s="9"/>
      <c r="B581" s="54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</row>
    <row r="582" spans="1:19" ht="15.75">
      <c r="A582" s="9"/>
      <c r="B582" s="54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</row>
    <row r="583" spans="1:19" ht="15.75">
      <c r="A583" s="9"/>
      <c r="B583" s="54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</row>
    <row r="584" spans="1:19" ht="15.75">
      <c r="A584" s="9"/>
      <c r="B584" s="54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</row>
    <row r="585" spans="1:19" ht="15.75">
      <c r="A585" s="9"/>
      <c r="B585" s="54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</row>
    <row r="586" spans="1:19" ht="15.75">
      <c r="A586" s="9"/>
      <c r="B586" s="54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</row>
    <row r="587" spans="1:19" ht="15.75">
      <c r="A587" s="9"/>
      <c r="B587" s="54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</row>
    <row r="588" spans="1:19" ht="15.75">
      <c r="A588" s="9"/>
      <c r="B588" s="54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</row>
    <row r="589" spans="1:19" ht="15.75">
      <c r="A589" s="9"/>
      <c r="B589" s="54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</row>
    <row r="590" spans="1:19" ht="15.75">
      <c r="A590" s="9"/>
      <c r="B590" s="54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</row>
    <row r="591" spans="1:19" ht="15.75">
      <c r="A591" s="9"/>
      <c r="B591" s="54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</row>
    <row r="592" spans="1:19" ht="15.75">
      <c r="A592" s="9"/>
      <c r="B592" s="54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</row>
    <row r="593" spans="1:19" ht="15.75">
      <c r="A593" s="9"/>
      <c r="B593" s="54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</row>
    <row r="594" spans="1:19" ht="15.75">
      <c r="A594" s="9"/>
      <c r="B594" s="54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</row>
    <row r="595" spans="1:19" ht="15.75">
      <c r="A595" s="9"/>
      <c r="B595" s="54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</row>
    <row r="596" spans="1:19" ht="15.75">
      <c r="A596" s="9"/>
      <c r="B596" s="54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</row>
    <row r="597" spans="1:19" ht="15.75">
      <c r="A597" s="9"/>
      <c r="B597" s="54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</row>
    <row r="598" spans="1:19" ht="15.75">
      <c r="A598" s="9"/>
      <c r="B598" s="54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</row>
    <row r="599" spans="1:19" ht="15.75">
      <c r="A599" s="9"/>
      <c r="B599" s="54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</row>
    <row r="600" spans="1:19" ht="15.75">
      <c r="A600" s="9"/>
      <c r="B600" s="54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</row>
    <row r="601" spans="1:19" ht="15.75">
      <c r="A601" s="9"/>
      <c r="B601" s="54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</row>
    <row r="602" spans="1:19" ht="15.75">
      <c r="A602" s="9"/>
      <c r="B602" s="54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</row>
    <row r="603" spans="1:19" ht="15.75">
      <c r="A603" s="9"/>
      <c r="B603" s="54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</row>
    <row r="604" spans="1:19" ht="15.75">
      <c r="A604" s="9"/>
      <c r="B604" s="54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</row>
    <row r="605" spans="1:19" ht="15.75">
      <c r="A605" s="9"/>
      <c r="B605" s="54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</row>
    <row r="606" spans="1:19" ht="15.75">
      <c r="A606" s="9"/>
      <c r="B606" s="54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</row>
    <row r="607" spans="1:19" ht="15.75">
      <c r="A607" s="9"/>
      <c r="B607" s="54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</row>
    <row r="608" spans="1:19" ht="15.75">
      <c r="A608" s="9"/>
      <c r="B608" s="54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</row>
    <row r="609" spans="1:19" ht="15.75">
      <c r="A609" s="9"/>
      <c r="B609" s="54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</row>
    <row r="610" spans="1:19" ht="15.75">
      <c r="A610" s="9"/>
      <c r="B610" s="54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</row>
    <row r="611" spans="1:19" ht="15.75">
      <c r="A611" s="9"/>
      <c r="B611" s="54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</row>
    <row r="612" spans="1:19" ht="15.75">
      <c r="A612" s="9"/>
      <c r="B612" s="54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</row>
    <row r="613" spans="1:19" ht="15.75">
      <c r="A613" s="9"/>
      <c r="B613" s="54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</row>
    <row r="614" spans="1:19" ht="15.75">
      <c r="A614" s="9"/>
      <c r="B614" s="54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</row>
    <row r="615" spans="1:19" ht="15.75">
      <c r="A615" s="9"/>
      <c r="B615" s="54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</row>
    <row r="616" spans="1:19" ht="15.75">
      <c r="A616" s="9"/>
      <c r="B616" s="54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</row>
    <row r="617" spans="1:19" ht="15.75">
      <c r="A617" s="9"/>
      <c r="B617" s="54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</row>
    <row r="618" spans="1:19" ht="15.75">
      <c r="A618" s="9"/>
      <c r="B618" s="54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</row>
    <row r="619" spans="1:19" ht="15.75">
      <c r="A619" s="9"/>
      <c r="B619" s="54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</row>
    <row r="620" spans="1:19" ht="15.75">
      <c r="A620" s="9"/>
      <c r="B620" s="54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</row>
    <row r="621" spans="1:19" ht="15.75">
      <c r="A621" s="9"/>
      <c r="B621" s="54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</row>
    <row r="622" spans="1:19" ht="15.75">
      <c r="A622" s="9"/>
      <c r="B622" s="54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</row>
    <row r="623" spans="1:19" ht="15.75">
      <c r="A623" s="9"/>
      <c r="B623" s="54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</row>
    <row r="624" spans="1:19" ht="15.75">
      <c r="A624" s="9"/>
      <c r="B624" s="54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</row>
    <row r="625" spans="1:19" ht="15.75">
      <c r="A625" s="9"/>
      <c r="B625" s="54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</row>
    <row r="626" spans="1:19" ht="15.75">
      <c r="A626" s="9"/>
      <c r="B626" s="54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</row>
    <row r="627" spans="1:19" ht="15.75">
      <c r="A627" s="9"/>
      <c r="B627" s="54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</row>
    <row r="628" spans="1:19" ht="15.75">
      <c r="A628" s="9"/>
      <c r="B628" s="54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</row>
    <row r="629" spans="1:19" ht="15.75">
      <c r="A629" s="9"/>
      <c r="B629" s="54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</row>
    <row r="630" spans="1:19" ht="15.75">
      <c r="A630" s="9"/>
      <c r="B630" s="54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</row>
    <row r="631" spans="1:19" ht="15.75">
      <c r="A631" s="9"/>
      <c r="B631" s="54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</row>
    <row r="632" spans="1:19" ht="15.75">
      <c r="A632" s="9"/>
      <c r="B632" s="54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</row>
    <row r="633" spans="1:19" ht="15.75">
      <c r="A633" s="9"/>
      <c r="B633" s="54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</row>
    <row r="634" spans="1:19" ht="15.75">
      <c r="A634" s="9"/>
      <c r="B634" s="54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</row>
    <row r="635" spans="1:19" ht="15.75">
      <c r="A635" s="9"/>
      <c r="B635" s="54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</row>
    <row r="636" spans="1:19" ht="15.75">
      <c r="A636" s="9"/>
      <c r="B636" s="54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</row>
    <row r="637" spans="1:19" ht="15.75">
      <c r="A637" s="9"/>
      <c r="B637" s="54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</row>
    <row r="638" spans="1:19" ht="15.75">
      <c r="A638" s="9"/>
      <c r="B638" s="54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</row>
    <row r="639" spans="1:19" ht="15.75">
      <c r="A639" s="9"/>
      <c r="B639" s="54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</row>
    <row r="640" spans="1:19" ht="15.75">
      <c r="A640" s="9"/>
      <c r="B640" s="54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</row>
    <row r="641" spans="1:19" ht="15.75">
      <c r="A641" s="9"/>
      <c r="B641" s="54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</row>
    <row r="642" spans="1:19" ht="15.75">
      <c r="A642" s="9"/>
      <c r="B642" s="54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</row>
    <row r="643" spans="1:19" ht="15.75">
      <c r="A643" s="9"/>
      <c r="B643" s="54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</row>
    <row r="644" spans="1:19" ht="15.75">
      <c r="A644" s="9"/>
      <c r="B644" s="54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</row>
    <row r="645" spans="1:19" ht="15.75">
      <c r="A645" s="9"/>
      <c r="B645" s="54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</row>
    <row r="646" spans="1:19" ht="15.75">
      <c r="A646" s="9"/>
      <c r="B646" s="54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</row>
    <row r="647" spans="1:19" ht="15.75">
      <c r="A647" s="9"/>
      <c r="B647" s="54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</row>
    <row r="648" spans="1:19" ht="15.75">
      <c r="A648" s="9"/>
      <c r="B648" s="54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</row>
    <row r="649" spans="1:19" ht="15.75">
      <c r="A649" s="9"/>
      <c r="B649" s="54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</row>
    <row r="650" spans="1:19" ht="15.75">
      <c r="A650" s="9"/>
      <c r="B650" s="54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</row>
    <row r="651" spans="1:19" ht="15.75">
      <c r="A651" s="9"/>
      <c r="B651" s="54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</row>
    <row r="652" spans="1:19" ht="15.75">
      <c r="A652" s="9"/>
      <c r="B652" s="54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</row>
    <row r="653" spans="1:19" ht="15.75">
      <c r="A653" s="9"/>
      <c r="B653" s="54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</row>
    <row r="654" spans="1:19" ht="15.75">
      <c r="A654" s="9"/>
      <c r="B654" s="54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</row>
    <row r="655" spans="1:19" ht="15.75">
      <c r="A655" s="9"/>
      <c r="B655" s="54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</row>
    <row r="656" spans="1:19" ht="15.75">
      <c r="A656" s="9"/>
      <c r="B656" s="54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</row>
    <row r="657" spans="1:19" ht="15.75">
      <c r="A657" s="9"/>
      <c r="B657" s="54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</row>
    <row r="658" spans="1:19" ht="15.75">
      <c r="A658" s="9"/>
      <c r="B658" s="54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</row>
    <row r="659" spans="1:19" ht="15.75">
      <c r="A659" s="9"/>
      <c r="B659" s="54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</row>
    <row r="660" spans="1:19" ht="15.75">
      <c r="A660" s="9"/>
      <c r="B660" s="54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</row>
    <row r="661" spans="1:19" ht="15.75">
      <c r="A661" s="9"/>
      <c r="B661" s="54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</row>
    <row r="662" spans="1:19" ht="15.75">
      <c r="A662" s="9"/>
      <c r="B662" s="54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</row>
    <row r="663" spans="1:19" ht="15.75">
      <c r="A663" s="9"/>
      <c r="B663" s="54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</row>
    <row r="664" spans="1:19" ht="15.75">
      <c r="A664" s="9"/>
      <c r="B664" s="54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</row>
    <row r="665" spans="1:19" ht="15.75">
      <c r="A665" s="9"/>
      <c r="B665" s="54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</row>
    <row r="666" spans="1:19" ht="15.75">
      <c r="A666" s="9"/>
      <c r="B666" s="54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</row>
    <row r="667" spans="1:19" ht="15.75">
      <c r="A667" s="9"/>
      <c r="B667" s="54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</row>
    <row r="668" spans="1:19" ht="15.75">
      <c r="A668" s="9"/>
      <c r="B668" s="54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</row>
    <row r="669" spans="1:19" ht="15.75">
      <c r="A669" s="9"/>
      <c r="B669" s="54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</row>
    <row r="670" spans="1:19" ht="15.75">
      <c r="A670" s="9"/>
      <c r="B670" s="54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</row>
    <row r="671" spans="1:19" ht="15.75">
      <c r="A671" s="9"/>
      <c r="B671" s="54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</row>
    <row r="672" spans="1:19" ht="15.75">
      <c r="A672" s="9"/>
      <c r="B672" s="54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</row>
    <row r="673" spans="1:19" ht="15.75">
      <c r="A673" s="9"/>
      <c r="B673" s="54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</row>
    <row r="674" spans="1:19" ht="15.75">
      <c r="A674" s="9"/>
      <c r="B674" s="54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</row>
    <row r="675" spans="1:19" ht="15.75">
      <c r="A675" s="9"/>
      <c r="B675" s="54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</row>
    <row r="676" spans="1:19" ht="15.75">
      <c r="A676" s="9"/>
      <c r="B676" s="54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</row>
    <row r="677" spans="1:19" ht="15.75">
      <c r="A677" s="9"/>
      <c r="B677" s="54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</row>
    <row r="678" spans="1:19" ht="15.75">
      <c r="A678" s="9"/>
      <c r="B678" s="54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</row>
    <row r="679" spans="1:19" ht="15.75">
      <c r="A679" s="9"/>
      <c r="B679" s="54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</row>
    <row r="680" spans="1:19" ht="15.75">
      <c r="A680" s="9"/>
      <c r="B680" s="54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</row>
    <row r="681" spans="1:19" ht="15.75">
      <c r="A681" s="9"/>
      <c r="B681" s="54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</row>
    <row r="682" spans="1:19" ht="15.75">
      <c r="A682" s="9"/>
      <c r="B682" s="54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</row>
    <row r="683" spans="1:19" ht="15.75">
      <c r="A683" s="9"/>
      <c r="B683" s="54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</row>
    <row r="684" spans="1:19" ht="15.75">
      <c r="A684" s="9"/>
      <c r="B684" s="54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</row>
    <row r="685" spans="1:19" ht="15.75">
      <c r="A685" s="9"/>
      <c r="B685" s="54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</row>
    <row r="686" spans="1:19" ht="15.75">
      <c r="A686" s="9"/>
      <c r="B686" s="54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</row>
    <row r="687" spans="1:19" ht="15.75">
      <c r="A687" s="9"/>
      <c r="B687" s="54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</row>
    <row r="688" spans="1:19" ht="15.75">
      <c r="A688" s="9"/>
      <c r="B688" s="54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</row>
    <row r="689" spans="1:19" ht="15.75">
      <c r="A689" s="9"/>
      <c r="B689" s="54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</row>
    <row r="690" spans="1:19" ht="15.75">
      <c r="A690" s="9"/>
      <c r="B690" s="54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</row>
    <row r="691" spans="1:19" ht="15.75">
      <c r="A691" s="9"/>
      <c r="B691" s="54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</row>
    <row r="692" spans="1:19" ht="15.75">
      <c r="A692" s="9"/>
      <c r="B692" s="54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</row>
    <row r="693" spans="1:19" ht="15.75">
      <c r="A693" s="9"/>
      <c r="B693" s="54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</row>
    <row r="694" spans="1:19" ht="15.75">
      <c r="A694" s="9"/>
      <c r="B694" s="54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</row>
    <row r="695" spans="1:19" ht="15.75">
      <c r="A695" s="9"/>
      <c r="B695" s="54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</row>
    <row r="696" spans="1:19" ht="15.75">
      <c r="A696" s="9"/>
      <c r="B696" s="54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</row>
    <row r="697" spans="1:19" ht="15.75">
      <c r="A697" s="9"/>
      <c r="B697" s="54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</row>
    <row r="698" spans="1:19" ht="15.75">
      <c r="A698" s="9"/>
      <c r="B698" s="54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</row>
    <row r="699" spans="1:19" ht="15.75">
      <c r="A699" s="9"/>
      <c r="B699" s="54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</row>
    <row r="700" spans="1:19" ht="15.75">
      <c r="A700" s="9"/>
      <c r="B700" s="54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</row>
    <row r="701" spans="1:19" ht="15.75">
      <c r="A701" s="9"/>
      <c r="B701" s="54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</row>
    <row r="702" spans="1:19" ht="15.75">
      <c r="A702" s="9"/>
      <c r="B702" s="54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</row>
    <row r="703" spans="1:19" ht="15.75">
      <c r="A703" s="9"/>
      <c r="B703" s="54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</row>
    <row r="704" spans="1:19" ht="15.75">
      <c r="A704" s="9"/>
      <c r="B704" s="54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</row>
    <row r="705" spans="1:19" ht="15.75">
      <c r="A705" s="9"/>
      <c r="B705" s="54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</row>
    <row r="706" spans="1:19" ht="15.75">
      <c r="A706" s="9"/>
      <c r="B706" s="54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</row>
    <row r="707" spans="1:19" ht="15.75">
      <c r="A707" s="9"/>
      <c r="B707" s="54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</row>
    <row r="708" spans="1:19" ht="15.75">
      <c r="A708" s="9"/>
      <c r="B708" s="54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</row>
    <row r="709" spans="1:19" ht="15.75">
      <c r="A709" s="9"/>
      <c r="B709" s="54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</row>
    <row r="710" spans="1:19" ht="15.75">
      <c r="A710" s="9"/>
      <c r="B710" s="54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</row>
    <row r="711" spans="1:19" ht="15.75">
      <c r="A711" s="9"/>
      <c r="B711" s="54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</row>
    <row r="712" spans="1:19" ht="15.75">
      <c r="A712" s="9"/>
      <c r="B712" s="54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</row>
    <row r="713" spans="1:19" ht="15.75">
      <c r="A713" s="9"/>
      <c r="B713" s="54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</row>
    <row r="714" spans="1:19" ht="15.75">
      <c r="A714" s="9"/>
      <c r="B714" s="54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</row>
    <row r="715" spans="1:19" ht="15.75">
      <c r="A715" s="9"/>
      <c r="B715" s="54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</row>
    <row r="716" spans="1:19" ht="15.75">
      <c r="A716" s="9"/>
      <c r="B716" s="54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</row>
    <row r="717" spans="1:19" ht="15.75">
      <c r="A717" s="9"/>
      <c r="B717" s="54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</row>
    <row r="718" spans="1:19" ht="15.75">
      <c r="A718" s="9"/>
      <c r="B718" s="54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</row>
    <row r="719" spans="1:19" ht="15.75">
      <c r="A719" s="9"/>
      <c r="B719" s="54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</row>
    <row r="720" spans="1:19" ht="15.75">
      <c r="A720" s="9"/>
      <c r="B720" s="54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</row>
    <row r="721" spans="1:19" ht="15.75">
      <c r="A721" s="9"/>
      <c r="B721" s="54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</row>
    <row r="722" spans="1:19" ht="15.75">
      <c r="A722" s="9"/>
      <c r="B722" s="54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</row>
    <row r="723" spans="1:19" ht="15.75">
      <c r="A723" s="9"/>
      <c r="B723" s="54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</row>
    <row r="724" spans="1:19" ht="15.75">
      <c r="A724" s="9"/>
      <c r="B724" s="54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</row>
    <row r="725" spans="1:19" ht="15.75">
      <c r="A725" s="9"/>
      <c r="B725" s="54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</row>
    <row r="726" spans="1:19" ht="15.75">
      <c r="A726" s="9"/>
      <c r="B726" s="54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</row>
    <row r="727" spans="1:19" ht="15.75">
      <c r="A727" s="9"/>
      <c r="B727" s="54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</row>
    <row r="728" spans="1:19" ht="15.75">
      <c r="A728" s="9"/>
      <c r="B728" s="54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</row>
    <row r="729" spans="1:19" ht="15.75">
      <c r="A729" s="9"/>
      <c r="B729" s="54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</row>
    <row r="730" spans="1:19" ht="15.75">
      <c r="A730" s="9"/>
      <c r="B730" s="54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</row>
    <row r="731" spans="1:19" ht="15.75">
      <c r="A731" s="9"/>
      <c r="B731" s="54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</row>
    <row r="732" spans="1:19" ht="15.75">
      <c r="A732" s="9"/>
      <c r="B732" s="54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</row>
    <row r="733" spans="1:19" ht="15.75">
      <c r="A733" s="9"/>
      <c r="B733" s="54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</row>
    <row r="734" spans="1:19" ht="15.75">
      <c r="A734" s="9"/>
      <c r="B734" s="54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</row>
    <row r="735" spans="1:19" ht="15.75">
      <c r="A735" s="9"/>
      <c r="B735" s="54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</row>
    <row r="736" spans="1:19" ht="15.75">
      <c r="A736" s="9"/>
      <c r="B736" s="54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</row>
    <row r="737" spans="1:19" ht="15.75">
      <c r="A737" s="9"/>
      <c r="B737" s="54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</row>
    <row r="738" spans="1:19" ht="15.75">
      <c r="A738" s="9"/>
      <c r="B738" s="54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</row>
    <row r="739" spans="1:19" ht="15.75">
      <c r="A739" s="9"/>
      <c r="B739" s="54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</row>
    <row r="740" spans="1:19" ht="15.75">
      <c r="A740" s="9"/>
      <c r="B740" s="54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</row>
    <row r="741" spans="1:19" ht="15.75">
      <c r="A741" s="9"/>
      <c r="B741" s="54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</row>
    <row r="742" spans="1:19" ht="15.75">
      <c r="A742" s="9"/>
      <c r="B742" s="54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</row>
    <row r="743" spans="1:19" ht="15.75">
      <c r="A743" s="9"/>
      <c r="B743" s="54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</row>
    <row r="744" spans="1:19" ht="15.75">
      <c r="A744" s="9"/>
      <c r="B744" s="54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</row>
    <row r="745" spans="1:19" ht="15.75">
      <c r="A745" s="9"/>
      <c r="B745" s="54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</row>
    <row r="746" spans="1:19" ht="15.75">
      <c r="A746" s="9"/>
      <c r="B746" s="54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</row>
    <row r="747" spans="1:19" ht="15.75">
      <c r="A747" s="9"/>
      <c r="B747" s="54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</row>
    <row r="748" spans="1:19" ht="15.75">
      <c r="A748" s="9"/>
      <c r="B748" s="54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</row>
    <row r="749" spans="1:19" ht="15.75">
      <c r="A749" s="9"/>
      <c r="B749" s="54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</row>
    <row r="750" spans="1:19" ht="15.75">
      <c r="A750" s="9"/>
      <c r="B750" s="54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</row>
    <row r="751" spans="1:19" ht="15.75">
      <c r="A751" s="9"/>
      <c r="B751" s="54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</row>
    <row r="752" spans="1:19" ht="15.75">
      <c r="A752" s="9"/>
      <c r="B752" s="54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</row>
    <row r="753" spans="1:19" ht="15.75">
      <c r="A753" s="9"/>
      <c r="B753" s="54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</row>
    <row r="754" spans="1:19" ht="15.75">
      <c r="A754" s="9"/>
      <c r="B754" s="54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</row>
    <row r="755" spans="1:19" ht="15.75">
      <c r="A755" s="9"/>
      <c r="B755" s="54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</row>
    <row r="756" spans="1:19" ht="15.75">
      <c r="A756" s="9"/>
      <c r="B756" s="54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</row>
    <row r="757" spans="1:19" ht="15.75">
      <c r="A757" s="9"/>
      <c r="B757" s="54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</row>
    <row r="758" spans="1:19" ht="15.75">
      <c r="A758" s="9"/>
      <c r="B758" s="54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</row>
    <row r="759" spans="1:19" ht="15.75">
      <c r="A759" s="9"/>
      <c r="B759" s="54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</row>
    <row r="760" spans="1:19" ht="15.75">
      <c r="A760" s="9"/>
      <c r="B760" s="54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</row>
    <row r="761" spans="1:19" ht="15.75">
      <c r="A761" s="9"/>
      <c r="B761" s="54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</row>
    <row r="762" spans="1:19" ht="15.75">
      <c r="A762" s="9"/>
      <c r="B762" s="54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</row>
    <row r="763" spans="1:19" ht="15.75">
      <c r="A763" s="9"/>
      <c r="B763" s="54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</row>
    <row r="764" spans="1:19" ht="15.75">
      <c r="A764" s="9"/>
      <c r="B764" s="54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</row>
    <row r="765" spans="1:19" ht="15.75">
      <c r="A765" s="9"/>
      <c r="B765" s="54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</row>
    <row r="766" spans="1:19" ht="15.75">
      <c r="A766" s="9"/>
      <c r="B766" s="54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</row>
    <row r="767" spans="1:19" ht="15.75">
      <c r="A767" s="9"/>
      <c r="B767" s="54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</row>
    <row r="768" spans="1:19" ht="15.75">
      <c r="A768" s="9"/>
      <c r="B768" s="54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</row>
    <row r="769" spans="1:19" ht="15.75">
      <c r="A769" s="9"/>
      <c r="B769" s="54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</row>
    <row r="770" spans="1:19" ht="15.75">
      <c r="A770" s="9"/>
      <c r="B770" s="54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</row>
    <row r="771" spans="1:19" ht="15.75">
      <c r="A771" s="9"/>
      <c r="B771" s="54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</row>
    <row r="772" spans="1:19" ht="15.75">
      <c r="A772" s="9"/>
      <c r="B772" s="54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</row>
    <row r="773" spans="1:19" ht="15.75">
      <c r="A773" s="9"/>
      <c r="B773" s="54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</row>
    <row r="774" spans="1:19" ht="15.75">
      <c r="A774" s="9"/>
      <c r="B774" s="54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</row>
    <row r="775" spans="1:19" ht="15.75">
      <c r="A775" s="9"/>
      <c r="B775" s="54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</row>
    <row r="776" spans="1:19" ht="15.75">
      <c r="A776" s="9"/>
      <c r="B776" s="54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</row>
    <row r="777" spans="1:19" ht="15.75">
      <c r="A777" s="9"/>
      <c r="B777" s="54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</row>
    <row r="778" spans="1:19" ht="15.75">
      <c r="A778" s="9"/>
      <c r="B778" s="54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</row>
    <row r="779" spans="1:19" ht="15.75">
      <c r="A779" s="9"/>
      <c r="B779" s="54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</row>
    <row r="780" spans="1:19" ht="15.75">
      <c r="A780" s="9"/>
      <c r="B780" s="54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</row>
    <row r="781" spans="1:19" ht="15.75">
      <c r="A781" s="9"/>
      <c r="B781" s="54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</row>
    <row r="782" spans="1:19" ht="15.75">
      <c r="A782" s="9"/>
      <c r="B782" s="54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</row>
    <row r="783" spans="1:19" ht="15.75">
      <c r="A783" s="9"/>
      <c r="B783" s="54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</row>
    <row r="784" spans="1:19" ht="15.75">
      <c r="A784" s="9"/>
      <c r="B784" s="54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</row>
    <row r="785" spans="1:19" ht="15.75">
      <c r="A785" s="9"/>
      <c r="B785" s="54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</row>
    <row r="786" spans="1:19" ht="15.75">
      <c r="A786" s="9"/>
      <c r="B786" s="54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</row>
    <row r="787" spans="1:19" ht="15.75">
      <c r="A787" s="9"/>
      <c r="B787" s="54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</row>
    <row r="788" spans="1:19" ht="15.75">
      <c r="A788" s="9"/>
      <c r="B788" s="54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</row>
    <row r="789" spans="1:19" ht="15.75">
      <c r="A789" s="9"/>
      <c r="B789" s="54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</row>
    <row r="790" spans="1:19" ht="15.75">
      <c r="A790" s="9"/>
      <c r="B790" s="54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</row>
    <row r="791" spans="1:19" ht="15.75">
      <c r="A791" s="9"/>
      <c r="B791" s="54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</row>
    <row r="792" spans="1:19" ht="15.75">
      <c r="A792" s="9"/>
      <c r="B792" s="54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</row>
    <row r="793" spans="1:19" ht="15.75">
      <c r="A793" s="9"/>
      <c r="B793" s="54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</row>
    <row r="794" spans="1:19" ht="15.75">
      <c r="A794" s="9"/>
      <c r="B794" s="54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</row>
    <row r="795" spans="1:19" ht="15.75">
      <c r="A795" s="9"/>
      <c r="B795" s="54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</row>
    <row r="796" spans="1:19" ht="15.75">
      <c r="A796" s="9"/>
      <c r="B796" s="54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</row>
    <row r="797" spans="1:19" ht="15.75">
      <c r="A797" s="9"/>
      <c r="B797" s="54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</row>
    <row r="798" spans="1:19" ht="15.75">
      <c r="A798" s="9"/>
      <c r="B798" s="54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</row>
    <row r="799" spans="1:19" ht="15.75">
      <c r="A799" s="9"/>
      <c r="B799" s="54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</row>
    <row r="800" spans="1:19" ht="15.75">
      <c r="A800" s="9"/>
      <c r="B800" s="54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</row>
    <row r="801" spans="1:19" ht="15.75">
      <c r="A801" s="9"/>
      <c r="B801" s="54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</row>
    <row r="802" spans="1:19" ht="15.75">
      <c r="A802" s="9"/>
      <c r="B802" s="54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</row>
    <row r="803" spans="1:19" ht="15.75">
      <c r="A803" s="9"/>
      <c r="B803" s="54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</row>
    <row r="804" spans="1:19" ht="15.75">
      <c r="A804" s="9"/>
      <c r="B804" s="54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</row>
    <row r="805" spans="1:19" ht="15.75">
      <c r="A805" s="9"/>
      <c r="B805" s="54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</row>
    <row r="806" spans="1:19" ht="15.75">
      <c r="A806" s="9"/>
      <c r="B806" s="54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</row>
    <row r="807" spans="1:19" ht="15.75">
      <c r="A807" s="9"/>
      <c r="B807" s="54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</row>
    <row r="808" spans="1:19" ht="15.75">
      <c r="A808" s="9"/>
      <c r="B808" s="54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</row>
    <row r="809" spans="1:19" ht="15.75">
      <c r="A809" s="9"/>
      <c r="B809" s="54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</row>
    <row r="810" spans="1:19" ht="15.75">
      <c r="A810" s="9"/>
      <c r="B810" s="54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</row>
    <row r="811" spans="1:19" ht="15.75">
      <c r="A811" s="9"/>
      <c r="B811" s="54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</row>
    <row r="812" spans="1:19" ht="15.75">
      <c r="A812" s="9"/>
      <c r="B812" s="54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</row>
    <row r="813" spans="1:19" ht="15.75">
      <c r="A813" s="9"/>
      <c r="B813" s="54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</row>
    <row r="814" spans="1:19" ht="15.75">
      <c r="A814" s="9"/>
      <c r="B814" s="54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</row>
    <row r="815" spans="1:19" ht="15.75">
      <c r="A815" s="9"/>
      <c r="B815" s="54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</row>
    <row r="816" spans="1:19" ht="15.75">
      <c r="A816" s="9"/>
      <c r="B816" s="54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</row>
    <row r="817" spans="1:19" ht="15.75">
      <c r="A817" s="9"/>
      <c r="B817" s="54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</row>
    <row r="818" spans="1:19" ht="15.75">
      <c r="A818" s="9"/>
      <c r="B818" s="54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</row>
    <row r="819" spans="1:19" ht="15.75">
      <c r="A819" s="9"/>
      <c r="B819" s="54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</row>
    <row r="820" spans="1:19" ht="15.75">
      <c r="A820" s="9"/>
      <c r="B820" s="54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</row>
    <row r="821" spans="1:19" ht="15.75">
      <c r="A821" s="9"/>
      <c r="B821" s="54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</row>
    <row r="822" spans="1:19" ht="15.75">
      <c r="A822" s="9"/>
      <c r="B822" s="54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</row>
    <row r="823" spans="1:19" ht="15.75">
      <c r="A823" s="9"/>
      <c r="B823" s="54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</row>
    <row r="824" spans="1:19" ht="15.75">
      <c r="A824" s="9"/>
      <c r="B824" s="54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</row>
    <row r="825" spans="1:19" ht="15.75">
      <c r="A825" s="9"/>
      <c r="B825" s="54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</row>
    <row r="826" spans="1:19" ht="15.75">
      <c r="A826" s="9"/>
      <c r="B826" s="54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</row>
    <row r="827" spans="1:19" ht="15.75">
      <c r="A827" s="9"/>
      <c r="B827" s="54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</row>
    <row r="828" spans="1:19" ht="15.75">
      <c r="A828" s="9"/>
      <c r="B828" s="54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</row>
    <row r="829" spans="1:19" ht="15.75">
      <c r="A829" s="9"/>
      <c r="B829" s="54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</row>
    <row r="830" spans="1:19" ht="15.75">
      <c r="A830" s="9"/>
      <c r="B830" s="54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</row>
    <row r="831" spans="1:19" ht="15.75">
      <c r="A831" s="9"/>
      <c r="B831" s="54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</row>
    <row r="832" spans="1:19" ht="15.75">
      <c r="A832" s="9"/>
      <c r="B832" s="54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</row>
    <row r="833" spans="1:19" ht="15.75">
      <c r="A833" s="9"/>
      <c r="B833" s="54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</row>
    <row r="834" spans="1:19" ht="15.75">
      <c r="A834" s="9"/>
      <c r="B834" s="54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</row>
    <row r="835" spans="1:19" ht="15.75">
      <c r="A835" s="9"/>
      <c r="B835" s="54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</row>
    <row r="836" spans="1:19" ht="15.75">
      <c r="A836" s="9"/>
      <c r="B836" s="54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</row>
    <row r="837" spans="1:19" ht="15.75">
      <c r="A837" s="9"/>
      <c r="B837" s="54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</row>
    <row r="838" spans="1:19" ht="15.75">
      <c r="A838" s="9"/>
      <c r="B838" s="54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</row>
    <row r="839" spans="1:19" ht="15.75">
      <c r="A839" s="9"/>
      <c r="B839" s="54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</row>
    <row r="840" spans="1:19" ht="15.75">
      <c r="A840" s="9"/>
      <c r="B840" s="54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</row>
    <row r="841" spans="1:19" ht="15.75">
      <c r="A841" s="9"/>
      <c r="B841" s="54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</row>
    <row r="842" spans="1:19" ht="15.75">
      <c r="A842" s="9"/>
      <c r="B842" s="54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</row>
    <row r="843" spans="1:19" ht="15.75">
      <c r="A843" s="9"/>
      <c r="B843" s="54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</row>
    <row r="844" spans="1:19" ht="15.75">
      <c r="A844" s="9"/>
      <c r="B844" s="54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</row>
    <row r="845" spans="1:19" ht="15.75">
      <c r="A845" s="9"/>
      <c r="B845" s="54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</row>
    <row r="846" spans="1:19" ht="15.75">
      <c r="A846" s="9"/>
      <c r="B846" s="54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</row>
    <row r="847" spans="1:19" ht="15.75">
      <c r="A847" s="9"/>
      <c r="B847" s="54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</row>
    <row r="848" spans="1:19" ht="15.75">
      <c r="A848" s="9"/>
      <c r="B848" s="54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</row>
    <row r="849" spans="1:19" ht="15.75">
      <c r="A849" s="9"/>
      <c r="B849" s="54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</row>
    <row r="850" spans="1:19" ht="15.75">
      <c r="A850" s="9"/>
      <c r="B850" s="54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</row>
    <row r="851" spans="1:19" ht="15.75">
      <c r="A851" s="9"/>
      <c r="B851" s="54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</row>
    <row r="852" spans="1:19" ht="15.75">
      <c r="A852" s="9"/>
      <c r="B852" s="54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</row>
    <row r="853" spans="1:19" ht="15.75">
      <c r="A853" s="9"/>
      <c r="B853" s="54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</row>
    <row r="854" spans="1:19" ht="15.75">
      <c r="A854" s="9"/>
      <c r="B854" s="54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</row>
    <row r="855" spans="1:19" ht="15.75">
      <c r="A855" s="9"/>
      <c r="B855" s="54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</row>
    <row r="856" spans="1:19" ht="15.75">
      <c r="A856" s="9"/>
      <c r="B856" s="54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</row>
    <row r="857" spans="1:19" ht="15.75">
      <c r="A857" s="9"/>
      <c r="B857" s="54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</row>
    <row r="858" spans="1:19" ht="15.75">
      <c r="A858" s="9"/>
      <c r="B858" s="54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</row>
    <row r="859" spans="1:19" ht="15.75">
      <c r="A859" s="9"/>
      <c r="B859" s="54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</row>
    <row r="860" spans="1:19" ht="15.75">
      <c r="A860" s="9"/>
      <c r="B860" s="54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</row>
    <row r="861" spans="1:19" ht="15.75">
      <c r="A861" s="9"/>
      <c r="B861" s="54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</row>
    <row r="862" spans="1:19" ht="15.75">
      <c r="A862" s="9"/>
      <c r="B862" s="54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</row>
    <row r="863" spans="1:19" ht="15.75">
      <c r="A863" s="9"/>
      <c r="B863" s="54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</row>
    <row r="864" spans="1:19" ht="15.75">
      <c r="A864" s="9"/>
      <c r="B864" s="54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</row>
    <row r="865" spans="1:19" ht="15.75">
      <c r="A865" s="9"/>
      <c r="B865" s="54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</row>
    <row r="866" spans="1:19" ht="15.75">
      <c r="A866" s="9"/>
      <c r="B866" s="54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</row>
    <row r="867" spans="1:19" ht="15.75">
      <c r="A867" s="9"/>
      <c r="B867" s="54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</row>
    <row r="868" spans="1:19" ht="15.75">
      <c r="A868" s="9"/>
      <c r="B868" s="54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</row>
    <row r="869" spans="1:19" ht="15.75">
      <c r="A869" s="9"/>
      <c r="B869" s="54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</row>
    <row r="870" spans="1:19" ht="15.75">
      <c r="A870" s="9"/>
      <c r="B870" s="54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</row>
    <row r="871" spans="1:19" ht="15.75">
      <c r="A871" s="9"/>
      <c r="B871" s="54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</row>
    <row r="872" spans="1:19" ht="15.75">
      <c r="A872" s="9"/>
      <c r="B872" s="54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</row>
    <row r="873" spans="1:19" ht="15.75">
      <c r="A873" s="9"/>
      <c r="B873" s="54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</row>
    <row r="874" spans="1:19" ht="15.75">
      <c r="A874" s="9"/>
      <c r="B874" s="54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</row>
    <row r="875" spans="1:19" ht="15.75">
      <c r="A875" s="9"/>
      <c r="B875" s="54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</row>
    <row r="876" spans="1:19" ht="15.75">
      <c r="A876" s="9"/>
      <c r="B876" s="54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</row>
    <row r="877" spans="1:19" ht="15.75">
      <c r="A877" s="9"/>
      <c r="B877" s="54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</row>
    <row r="878" spans="1:19" ht="15.75">
      <c r="A878" s="9"/>
      <c r="B878" s="54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</row>
    <row r="879" spans="1:19" ht="15.75">
      <c r="A879" s="9"/>
      <c r="B879" s="54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</row>
    <row r="880" spans="1:19" ht="15.75">
      <c r="A880" s="9"/>
      <c r="B880" s="54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</row>
    <row r="881" spans="1:19" ht="15.75">
      <c r="A881" s="9"/>
      <c r="B881" s="54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</row>
    <row r="882" spans="1:19" ht="15.75">
      <c r="A882" s="9"/>
      <c r="B882" s="54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</row>
    <row r="883" spans="1:19" ht="15.75">
      <c r="A883" s="9"/>
      <c r="B883" s="54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</row>
    <row r="884" spans="1:19" ht="15.75">
      <c r="A884" s="9"/>
      <c r="B884" s="54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</row>
    <row r="885" spans="1:19" ht="15.75">
      <c r="A885" s="9"/>
      <c r="B885" s="54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</row>
    <row r="886" spans="1:19" ht="15.75">
      <c r="A886" s="9"/>
      <c r="B886" s="54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</row>
    <row r="887" spans="1:19" ht="15.75">
      <c r="A887" s="9"/>
      <c r="B887" s="54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</row>
    <row r="888" spans="1:19" ht="15.75">
      <c r="A888" s="9"/>
      <c r="B888" s="54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</row>
    <row r="889" spans="1:19" ht="15.75">
      <c r="A889" s="9"/>
      <c r="B889" s="54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</row>
    <row r="890" spans="1:19" ht="15.75">
      <c r="A890" s="9"/>
      <c r="B890" s="54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</row>
    <row r="891" spans="1:19" ht="15.75">
      <c r="A891" s="9"/>
      <c r="B891" s="54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</row>
    <row r="892" spans="1:19" ht="15.75">
      <c r="A892" s="9"/>
      <c r="B892" s="54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</row>
    <row r="893" spans="1:19" ht="15.75">
      <c r="A893" s="9"/>
      <c r="B893" s="54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</row>
    <row r="894" spans="1:19" ht="15.75">
      <c r="A894" s="9"/>
      <c r="B894" s="54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</row>
    <row r="895" spans="1:19" ht="15.75">
      <c r="A895" s="9"/>
      <c r="B895" s="54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</row>
    <row r="896" spans="1:19" ht="15.75">
      <c r="A896" s="9"/>
      <c r="B896" s="54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</row>
    <row r="897" spans="1:19" ht="15.75">
      <c r="A897" s="9"/>
      <c r="B897" s="54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</row>
    <row r="898" spans="1:19" ht="15.75">
      <c r="A898" s="9"/>
      <c r="B898" s="54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</row>
    <row r="899" spans="1:19" ht="15.75">
      <c r="A899" s="9"/>
      <c r="B899" s="54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</row>
    <row r="900" spans="1:19" ht="15.75">
      <c r="A900" s="9"/>
      <c r="B900" s="54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</row>
    <row r="901" spans="1:19" ht="15.75">
      <c r="A901" s="9"/>
      <c r="B901" s="54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</row>
    <row r="902" spans="1:19" ht="15.75">
      <c r="A902" s="9"/>
      <c r="B902" s="54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</row>
    <row r="903" spans="1:19" ht="15.75">
      <c r="A903" s="9"/>
      <c r="B903" s="54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</row>
    <row r="904" spans="1:19" ht="15.75">
      <c r="A904" s="9"/>
      <c r="B904" s="54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</row>
    <row r="905" spans="1:19" ht="15.75">
      <c r="A905" s="9"/>
      <c r="B905" s="54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</row>
    <row r="906" spans="1:19" ht="15.75">
      <c r="A906" s="9"/>
      <c r="B906" s="54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</row>
    <row r="907" spans="1:19" ht="15.75">
      <c r="A907" s="9"/>
      <c r="B907" s="54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</row>
    <row r="908" spans="1:19" ht="15.75">
      <c r="A908" s="9"/>
      <c r="B908" s="54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</row>
    <row r="909" spans="1:19" ht="15.75">
      <c r="A909" s="9"/>
      <c r="B909" s="54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</row>
    <row r="910" spans="1:19" ht="15.75">
      <c r="A910" s="9"/>
      <c r="B910" s="54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</row>
    <row r="911" spans="1:19" ht="15.75">
      <c r="A911" s="9"/>
      <c r="B911" s="54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</row>
    <row r="912" spans="1:19" ht="15.75">
      <c r="A912" s="9"/>
      <c r="B912" s="54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</row>
    <row r="913" spans="1:19" ht="15.75">
      <c r="A913" s="9"/>
      <c r="B913" s="54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</row>
    <row r="914" spans="1:19" ht="15.75">
      <c r="A914" s="9"/>
      <c r="B914" s="54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</row>
    <row r="915" spans="1:19" ht="15.75">
      <c r="A915" s="9"/>
      <c r="B915" s="54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</row>
    <row r="916" spans="1:19" ht="15.75">
      <c r="A916" s="9"/>
      <c r="B916" s="54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</row>
    <row r="917" spans="1:19" ht="15.75">
      <c r="A917" s="9"/>
      <c r="B917" s="54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</row>
    <row r="918" spans="1:19" ht="15.75">
      <c r="A918" s="9"/>
      <c r="B918" s="54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</row>
    <row r="919" spans="1:19" ht="15.75">
      <c r="A919" s="9"/>
      <c r="B919" s="54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</row>
    <row r="920" spans="1:19" ht="15.75">
      <c r="A920" s="9"/>
      <c r="B920" s="54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</row>
    <row r="921" spans="1:19" ht="15.75">
      <c r="A921" s="9"/>
      <c r="B921" s="54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</row>
    <row r="922" spans="1:19" ht="15.75">
      <c r="A922" s="9"/>
      <c r="B922" s="54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</row>
    <row r="923" spans="1:19" ht="15.75">
      <c r="A923" s="9"/>
      <c r="B923" s="54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</row>
    <row r="924" spans="1:19" ht="15.75">
      <c r="A924" s="9"/>
      <c r="B924" s="54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</row>
    <row r="925" spans="1:19" ht="15.75">
      <c r="A925" s="9"/>
      <c r="B925" s="54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</row>
    <row r="926" spans="1:19" ht="15.75">
      <c r="A926" s="9"/>
      <c r="B926" s="54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</row>
    <row r="927" spans="1:19" ht="15.75">
      <c r="A927" s="9"/>
      <c r="B927" s="54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</row>
    <row r="928" spans="1:19" ht="15.75">
      <c r="A928" s="9"/>
      <c r="B928" s="54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</row>
    <row r="929" spans="1:19" ht="15.75">
      <c r="A929" s="9"/>
      <c r="B929" s="54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</row>
    <row r="930" spans="1:19" ht="15.75">
      <c r="A930" s="9"/>
      <c r="B930" s="54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</row>
    <row r="931" spans="1:19" ht="15.75">
      <c r="A931" s="9"/>
      <c r="B931" s="54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</row>
    <row r="932" spans="1:19" ht="15.75">
      <c r="A932" s="9"/>
      <c r="B932" s="54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</row>
    <row r="933" spans="1:19" ht="15.75">
      <c r="A933" s="9"/>
      <c r="B933" s="54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</row>
    <row r="934" spans="1:19" ht="15.75">
      <c r="A934" s="9"/>
      <c r="B934" s="54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</row>
    <row r="935" spans="1:19" ht="15.75">
      <c r="A935" s="9"/>
      <c r="B935" s="54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</row>
    <row r="936" spans="1:19" ht="15.75">
      <c r="A936" s="9"/>
      <c r="B936" s="54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</row>
    <row r="937" spans="1:19" ht="15.75">
      <c r="A937" s="9"/>
      <c r="B937" s="54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</row>
    <row r="938" spans="1:19" ht="15.75">
      <c r="A938" s="9"/>
      <c r="B938" s="54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</row>
    <row r="939" spans="1:19" ht="15.75">
      <c r="A939" s="9"/>
      <c r="B939" s="54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</row>
    <row r="940" spans="1:19" ht="15.75">
      <c r="A940" s="9"/>
      <c r="B940" s="54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</row>
    <row r="941" spans="1:19" ht="15.75">
      <c r="A941" s="9"/>
      <c r="B941" s="54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</row>
    <row r="942" spans="1:19" ht="15.75">
      <c r="A942" s="9"/>
      <c r="B942" s="54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</row>
    <row r="943" spans="1:19" ht="15.75">
      <c r="A943" s="9"/>
      <c r="B943" s="54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</row>
    <row r="944" spans="1:19" ht="15.75">
      <c r="A944" s="9"/>
      <c r="B944" s="54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</row>
    <row r="945" spans="1:19" ht="15.75">
      <c r="A945" s="9"/>
      <c r="B945" s="54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</row>
    <row r="946" spans="1:19" ht="15.75">
      <c r="A946" s="9"/>
      <c r="B946" s="54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</row>
    <row r="947" spans="1:19" ht="15.75">
      <c r="A947" s="9"/>
      <c r="B947" s="54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</row>
    <row r="948" spans="1:19" ht="15.75">
      <c r="A948" s="9"/>
      <c r="B948" s="54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</row>
    <row r="949" spans="1:19" ht="15.75">
      <c r="A949" s="9"/>
      <c r="B949" s="54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</row>
    <row r="950" spans="1:19" ht="15.75">
      <c r="A950" s="9"/>
      <c r="B950" s="54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</row>
    <row r="951" spans="1:19" ht="15.75">
      <c r="A951" s="9"/>
      <c r="B951" s="54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</row>
    <row r="952" spans="1:19" ht="15.75">
      <c r="A952" s="9"/>
      <c r="B952" s="54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</row>
    <row r="953" spans="1:19" ht="15.75">
      <c r="A953" s="9"/>
      <c r="B953" s="54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</row>
    <row r="954" spans="1:19" ht="15.75">
      <c r="A954" s="9"/>
      <c r="B954" s="54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</row>
    <row r="955" spans="1:19" ht="15.75">
      <c r="A955" s="9"/>
      <c r="B955" s="54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</row>
    <row r="956" spans="1:19" ht="15.75">
      <c r="A956" s="9"/>
      <c r="B956" s="54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</row>
    <row r="957" spans="1:19" ht="15.75">
      <c r="A957" s="9"/>
      <c r="B957" s="54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</row>
    <row r="958" spans="1:19" ht="15.75">
      <c r="A958" s="9"/>
      <c r="B958" s="54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</row>
    <row r="959" spans="1:19" ht="15.75">
      <c r="A959" s="9"/>
      <c r="B959" s="54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</row>
    <row r="960" spans="1:19" ht="15.75">
      <c r="A960" s="9"/>
      <c r="B960" s="54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</row>
    <row r="961" spans="1:19" ht="15.75">
      <c r="A961" s="9"/>
      <c r="B961" s="54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</row>
    <row r="962" spans="1:19" ht="15.75">
      <c r="A962" s="9"/>
      <c r="B962" s="54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</row>
  </sheetData>
  <printOptions horizontalCentered="1"/>
  <pageMargins left="0.15748031496062992" right="0.15748031496062992" top="0.4724409448818898" bottom="0.4724409448818898" header="0.11811023622047245" footer="0.11811023622047245"/>
  <pageSetup firstPageNumber="1" useFirstPageNumber="1" fitToHeight="6" horizontalDpi="600" verticalDpi="600" orientation="portrait" paperSize="9" scale="48" r:id="rId1"/>
  <headerFooter alignWithMargins="0">
    <oddFooter>&amp;LPrinted &amp;D, &amp;T&amp;C&amp;P</oddFooter>
  </headerFooter>
  <rowBreaks count="2" manualBreakCount="2">
    <brk id="226" max="7" man="1"/>
    <brk id="30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962"/>
  <sheetViews>
    <sheetView showGridLines="0" zoomScale="60" zoomScaleNormal="60" zoomScaleSheetLayoutView="50" workbookViewId="0" topLeftCell="A269">
      <selection activeCell="B311" sqref="B311"/>
    </sheetView>
  </sheetViews>
  <sheetFormatPr defaultColWidth="9.77734375" defaultRowHeight="15.75"/>
  <cols>
    <col min="1" max="1" width="37.10546875" style="0" customWidth="1"/>
    <col min="2" max="2" width="5.77734375" style="55" customWidth="1"/>
    <col min="3" max="7" width="19.6640625" style="0" customWidth="1"/>
    <col min="8" max="10" width="10.77734375" style="0" customWidth="1"/>
    <col min="11" max="11" width="15.5546875" style="0" customWidth="1"/>
  </cols>
  <sheetData>
    <row r="1" spans="1:11" ht="16.5" thickBot="1">
      <c r="A1" s="3" t="s">
        <v>0</v>
      </c>
      <c r="B1" s="53"/>
      <c r="F1" s="21" t="s">
        <v>1</v>
      </c>
      <c r="G1" s="35" t="s">
        <v>409</v>
      </c>
      <c r="H1" s="8"/>
      <c r="J1" s="8"/>
      <c r="K1" s="8"/>
    </row>
    <row r="2" spans="1:11" ht="16.5" thickTop="1">
      <c r="A2" s="19" t="s">
        <v>2</v>
      </c>
      <c r="B2" s="53"/>
      <c r="C2" s="7"/>
      <c r="F2" s="9"/>
      <c r="G2" s="36"/>
      <c r="H2" s="6"/>
      <c r="J2" s="6"/>
      <c r="K2" s="8"/>
    </row>
    <row r="3" spans="1:11" ht="16.5" thickBot="1">
      <c r="A3" s="18" t="s">
        <v>3</v>
      </c>
      <c r="B3" s="53"/>
      <c r="C3" s="7"/>
      <c r="F3" s="21" t="s">
        <v>4</v>
      </c>
      <c r="G3" s="37">
        <v>2003</v>
      </c>
      <c r="H3" s="6"/>
      <c r="J3" s="6"/>
      <c r="K3" s="8"/>
    </row>
    <row r="4" spans="1:11" ht="16.5" thickTop="1">
      <c r="A4" s="20" t="s">
        <v>371</v>
      </c>
      <c r="B4" s="53"/>
      <c r="G4" s="38"/>
      <c r="H4" s="8"/>
      <c r="J4" s="8"/>
      <c r="K4" s="8"/>
    </row>
    <row r="5" spans="1:11" ht="16.5" thickBot="1">
      <c r="A5" s="20"/>
      <c r="B5" s="53"/>
      <c r="F5" s="22" t="s">
        <v>5</v>
      </c>
      <c r="G5" s="39">
        <v>36.773</v>
      </c>
      <c r="H5" s="8"/>
      <c r="J5" s="8"/>
      <c r="K5" s="8"/>
    </row>
    <row r="6" spans="1:11" ht="16.5" thickTop="1">
      <c r="A6" s="34"/>
      <c r="B6" s="53"/>
      <c r="G6" s="38"/>
      <c r="H6" s="8"/>
      <c r="J6" s="8"/>
      <c r="K6" s="8"/>
    </row>
    <row r="7" spans="2:11" ht="16.5" thickBot="1">
      <c r="B7" s="5"/>
      <c r="C7" s="2"/>
      <c r="F7" s="22" t="s">
        <v>6</v>
      </c>
      <c r="G7" s="40" t="s">
        <v>410</v>
      </c>
      <c r="H7" s="6"/>
      <c r="I7" s="6"/>
      <c r="J7" s="6"/>
      <c r="K7" s="8"/>
    </row>
    <row r="8" spans="1:10" ht="16.5" thickTop="1">
      <c r="A8" s="1"/>
      <c r="B8" s="5"/>
      <c r="C8" s="2"/>
      <c r="D8" s="4"/>
      <c r="F8" s="4"/>
      <c r="G8" s="2"/>
      <c r="H8" s="2"/>
      <c r="I8" s="2"/>
      <c r="J8" s="2"/>
    </row>
    <row r="9" spans="1:7" ht="15.75">
      <c r="A9" s="23"/>
      <c r="B9" s="23"/>
      <c r="C9" s="23"/>
      <c r="D9" s="23"/>
      <c r="E9" s="23"/>
      <c r="F9" s="23"/>
      <c r="G9" s="23"/>
    </row>
    <row r="10" spans="1:7" ht="15.75">
      <c r="A10" s="79"/>
      <c r="B10" s="103"/>
      <c r="C10" s="57">
        <v>305</v>
      </c>
      <c r="D10" s="58">
        <v>201</v>
      </c>
      <c r="E10" s="59">
        <v>204</v>
      </c>
      <c r="F10" s="60">
        <v>205</v>
      </c>
      <c r="G10" s="29">
        <v>206</v>
      </c>
    </row>
    <row r="11" spans="1:7" ht="19.5">
      <c r="A11" s="80"/>
      <c r="B11" s="104"/>
      <c r="C11" s="56"/>
      <c r="D11" s="15" t="s">
        <v>7</v>
      </c>
      <c r="E11" s="17"/>
      <c r="F11" s="17"/>
      <c r="G11" s="24"/>
    </row>
    <row r="12" spans="1:7" ht="15.75">
      <c r="A12" s="80"/>
      <c r="B12" s="104"/>
      <c r="C12" s="25"/>
      <c r="D12" s="23"/>
      <c r="E12" s="23"/>
      <c r="F12" s="23"/>
      <c r="G12" s="41"/>
    </row>
    <row r="13" spans="1:7" ht="19.5">
      <c r="A13" s="81" t="s">
        <v>411</v>
      </c>
      <c r="B13" s="104" t="s">
        <v>9</v>
      </c>
      <c r="C13" s="30" t="s">
        <v>10</v>
      </c>
      <c r="D13" s="16"/>
      <c r="E13" s="43"/>
      <c r="F13" s="44"/>
      <c r="G13" s="26"/>
    </row>
    <row r="14" spans="1:7" ht="15.75">
      <c r="A14" s="81"/>
      <c r="B14" s="104" t="s">
        <v>9</v>
      </c>
      <c r="C14" s="25"/>
      <c r="D14" s="16" t="s">
        <v>11</v>
      </c>
      <c r="E14" s="45" t="s">
        <v>370</v>
      </c>
      <c r="F14" s="46"/>
      <c r="G14" s="26" t="s">
        <v>12</v>
      </c>
    </row>
    <row r="15" spans="1:7" ht="19.5">
      <c r="A15" s="82"/>
      <c r="B15" s="104"/>
      <c r="C15" s="31" t="s">
        <v>13</v>
      </c>
      <c r="D15" s="14"/>
      <c r="E15" s="42"/>
      <c r="F15" s="42"/>
      <c r="G15" s="240"/>
    </row>
    <row r="16" spans="1:7" ht="15.75">
      <c r="A16" s="82"/>
      <c r="B16" s="104"/>
      <c r="C16" s="32"/>
      <c r="D16" s="16"/>
      <c r="E16" s="11"/>
      <c r="F16" s="11"/>
      <c r="G16" s="26" t="s">
        <v>14</v>
      </c>
    </row>
    <row r="17" spans="1:7" ht="15.75">
      <c r="A17" s="82"/>
      <c r="B17" s="104"/>
      <c r="C17" s="33" t="s">
        <v>15</v>
      </c>
      <c r="D17" s="13"/>
      <c r="E17" s="11" t="s">
        <v>16</v>
      </c>
      <c r="F17" s="11" t="s">
        <v>17</v>
      </c>
      <c r="G17" s="26"/>
    </row>
    <row r="18" spans="1:7" ht="15.75">
      <c r="A18" s="83" t="s">
        <v>18</v>
      </c>
      <c r="B18" s="105"/>
      <c r="C18" s="61" t="s">
        <v>19</v>
      </c>
      <c r="D18" s="62"/>
      <c r="E18" s="63" t="s">
        <v>20</v>
      </c>
      <c r="F18" s="64" t="s">
        <v>21</v>
      </c>
      <c r="G18" s="65" t="s">
        <v>20</v>
      </c>
    </row>
    <row r="19" spans="1:7" ht="15.75">
      <c r="A19" s="82"/>
      <c r="B19" s="104"/>
      <c r="C19" s="27"/>
      <c r="D19" s="10"/>
      <c r="E19" s="10"/>
      <c r="F19" s="16" t="s">
        <v>22</v>
      </c>
      <c r="G19" s="26"/>
    </row>
    <row r="20" spans="1:7" ht="15.75">
      <c r="A20" s="84"/>
      <c r="B20" s="106"/>
      <c r="C20" s="27"/>
      <c r="D20" s="10"/>
      <c r="E20" s="10"/>
      <c r="F20" s="10"/>
      <c r="G20" s="27"/>
    </row>
    <row r="21" spans="1:7" ht="15.75">
      <c r="A21" s="80"/>
      <c r="B21" s="106"/>
      <c r="C21" s="27"/>
      <c r="D21" s="10"/>
      <c r="E21" s="10"/>
      <c r="F21" s="10"/>
      <c r="G21" s="27"/>
    </row>
    <row r="22" spans="1:7" ht="19.5">
      <c r="A22" s="85" t="s">
        <v>23</v>
      </c>
      <c r="B22" s="106"/>
      <c r="C22" s="27"/>
      <c r="D22" s="10"/>
      <c r="E22" s="10"/>
      <c r="F22" s="10"/>
      <c r="G22" s="27"/>
    </row>
    <row r="23" spans="1:7" ht="15.75">
      <c r="A23" s="80"/>
      <c r="B23" s="104"/>
      <c r="C23" s="28"/>
      <c r="D23" s="12"/>
      <c r="E23" s="12"/>
      <c r="F23" s="12"/>
      <c r="G23" s="28"/>
    </row>
    <row r="24" spans="1:7" ht="15.75">
      <c r="A24" s="80"/>
      <c r="B24" s="104"/>
      <c r="C24" s="146"/>
      <c r="D24" s="147"/>
      <c r="E24" s="147"/>
      <c r="F24" s="147"/>
      <c r="G24" s="146"/>
    </row>
    <row r="25" spans="1:7" s="176" customFormat="1" ht="19.5">
      <c r="A25" s="174" t="s">
        <v>24</v>
      </c>
      <c r="B25" s="175" t="s">
        <v>9</v>
      </c>
      <c r="C25" s="116">
        <f>SUM(C27:C35)</f>
        <v>110.913</v>
      </c>
      <c r="D25" s="129">
        <f>SUM(D27:D35)</f>
        <v>0</v>
      </c>
      <c r="E25" s="129">
        <f>SUM(E27:E35)</f>
        <v>0</v>
      </c>
      <c r="F25" s="129">
        <f>SUM(F27:F35)</f>
        <v>0</v>
      </c>
      <c r="G25" s="116">
        <f>SUM(G27:G35)</f>
        <v>0</v>
      </c>
    </row>
    <row r="26" spans="1:7" s="38" customFormat="1" ht="15.75">
      <c r="A26" s="95"/>
      <c r="B26" s="177" t="s">
        <v>9</v>
      </c>
      <c r="C26" s="178"/>
      <c r="D26" s="179"/>
      <c r="E26" s="179"/>
      <c r="F26" s="179"/>
      <c r="G26" s="178"/>
    </row>
    <row r="27" spans="1:7" s="38" customFormat="1" ht="15.75">
      <c r="A27" s="102" t="s">
        <v>25</v>
      </c>
      <c r="B27" s="180" t="s">
        <v>26</v>
      </c>
      <c r="C27" s="145">
        <v>6.557</v>
      </c>
      <c r="D27" s="119"/>
      <c r="E27" s="119"/>
      <c r="F27" s="119"/>
      <c r="G27" s="145">
        <f aca="true" t="shared" si="0" ref="G27:G35">SUM(D27:F27)</f>
        <v>0</v>
      </c>
    </row>
    <row r="28" spans="1:7" s="38" customFormat="1" ht="15.75">
      <c r="A28" s="102" t="s">
        <v>363</v>
      </c>
      <c r="B28" s="180" t="s">
        <v>38</v>
      </c>
      <c r="C28" s="145">
        <v>6.477</v>
      </c>
      <c r="D28" s="119"/>
      <c r="E28" s="119"/>
      <c r="F28" s="119"/>
      <c r="G28" s="145">
        <f t="shared" si="0"/>
        <v>0</v>
      </c>
    </row>
    <row r="29" spans="1:7" s="38" customFormat="1" ht="15.75">
      <c r="A29" s="102" t="s">
        <v>364</v>
      </c>
      <c r="B29" s="180" t="s">
        <v>37</v>
      </c>
      <c r="C29" s="145">
        <v>1.35</v>
      </c>
      <c r="D29" s="119"/>
      <c r="E29" s="119"/>
      <c r="F29" s="119"/>
      <c r="G29" s="145">
        <f t="shared" si="0"/>
        <v>0</v>
      </c>
    </row>
    <row r="30" spans="1:7" s="38" customFormat="1" ht="15.75">
      <c r="A30" s="102" t="s">
        <v>365</v>
      </c>
      <c r="B30" s="180" t="s">
        <v>39</v>
      </c>
      <c r="C30" s="145">
        <v>6.987</v>
      </c>
      <c r="D30" s="119"/>
      <c r="E30" s="119"/>
      <c r="F30" s="119"/>
      <c r="G30" s="145">
        <f t="shared" si="0"/>
        <v>0</v>
      </c>
    </row>
    <row r="31" spans="1:7" s="38" customFormat="1" ht="15.75">
      <c r="A31" s="102" t="s">
        <v>31</v>
      </c>
      <c r="B31" s="180" t="s">
        <v>32</v>
      </c>
      <c r="C31" s="145">
        <v>0.426</v>
      </c>
      <c r="D31" s="119"/>
      <c r="E31" s="119"/>
      <c r="F31" s="119"/>
      <c r="G31" s="145">
        <f t="shared" si="0"/>
        <v>0</v>
      </c>
    </row>
    <row r="32" spans="1:7" s="38" customFormat="1" ht="15.75">
      <c r="A32" s="102" t="s">
        <v>369</v>
      </c>
      <c r="B32" s="180" t="s">
        <v>40</v>
      </c>
      <c r="C32" s="145">
        <v>66.23</v>
      </c>
      <c r="D32" s="119"/>
      <c r="E32" s="119"/>
      <c r="F32" s="119"/>
      <c r="G32" s="145">
        <f>SUM(D32:F32)</f>
        <v>0</v>
      </c>
    </row>
    <row r="33" spans="1:7" s="38" customFormat="1" ht="15.75">
      <c r="A33" s="102" t="s">
        <v>33</v>
      </c>
      <c r="B33" s="180" t="s">
        <v>34</v>
      </c>
      <c r="C33" s="145">
        <v>0.326</v>
      </c>
      <c r="D33" s="119"/>
      <c r="E33" s="119"/>
      <c r="F33" s="119"/>
      <c r="G33" s="145">
        <f t="shared" si="0"/>
        <v>0</v>
      </c>
    </row>
    <row r="34" spans="1:7" s="38" customFormat="1" ht="15.75">
      <c r="A34" s="102" t="s">
        <v>367</v>
      </c>
      <c r="B34" s="180" t="s">
        <v>41</v>
      </c>
      <c r="C34" s="145"/>
      <c r="D34" s="119"/>
      <c r="E34" s="119"/>
      <c r="F34" s="119"/>
      <c r="G34" s="145">
        <f t="shared" si="0"/>
        <v>0</v>
      </c>
    </row>
    <row r="35" spans="1:7" s="38" customFormat="1" ht="15.75">
      <c r="A35" s="102" t="s">
        <v>42</v>
      </c>
      <c r="B35" s="180" t="s">
        <v>43</v>
      </c>
      <c r="C35" s="145">
        <v>22.56</v>
      </c>
      <c r="D35" s="119"/>
      <c r="E35" s="119"/>
      <c r="F35" s="119"/>
      <c r="G35" s="145">
        <f t="shared" si="0"/>
        <v>0</v>
      </c>
    </row>
    <row r="36" spans="1:7" s="38" customFormat="1" ht="15.75">
      <c r="A36" s="95"/>
      <c r="B36" s="177"/>
      <c r="C36" s="126"/>
      <c r="D36" s="121"/>
      <c r="E36" s="121"/>
      <c r="F36" s="121"/>
      <c r="G36" s="126"/>
    </row>
    <row r="37" spans="1:7" s="176" customFormat="1" ht="19.5">
      <c r="A37" s="174" t="s">
        <v>44</v>
      </c>
      <c r="B37" s="175"/>
      <c r="C37" s="116">
        <f>C39+C46+C99</f>
        <v>85.62179999999998</v>
      </c>
      <c r="D37" s="129">
        <f>D39+D46+D99</f>
        <v>0</v>
      </c>
      <c r="E37" s="129">
        <f>E39+E46+E99</f>
        <v>0</v>
      </c>
      <c r="F37" s="129">
        <f>F39+F46+F99</f>
        <v>0</v>
      </c>
      <c r="G37" s="116">
        <f>G39+G46+G99</f>
        <v>0</v>
      </c>
    </row>
    <row r="38" spans="1:7" s="38" customFormat="1" ht="15.75">
      <c r="A38" s="95"/>
      <c r="B38" s="177"/>
      <c r="C38" s="126"/>
      <c r="D38" s="121"/>
      <c r="E38" s="121"/>
      <c r="F38" s="121"/>
      <c r="G38" s="126"/>
    </row>
    <row r="39" spans="1:7" s="183" customFormat="1" ht="15.75">
      <c r="A39" s="182" t="s">
        <v>45</v>
      </c>
      <c r="B39" s="175"/>
      <c r="C39" s="135">
        <f>SUM(C40:C44)</f>
        <v>8.505799999999999</v>
      </c>
      <c r="D39" s="47">
        <f>SUM(D40:D44)</f>
        <v>0</v>
      </c>
      <c r="E39" s="47">
        <f>SUM(E40:E44)</f>
        <v>0</v>
      </c>
      <c r="F39" s="47">
        <f>SUM(F40:F44)</f>
        <v>0</v>
      </c>
      <c r="G39" s="135">
        <f>SUM(G40:G44)</f>
        <v>0</v>
      </c>
    </row>
    <row r="40" spans="1:7" s="38" customFormat="1" ht="15.75">
      <c r="A40" s="102" t="s">
        <v>46</v>
      </c>
      <c r="B40" s="175">
        <v>130</v>
      </c>
      <c r="C40" s="145">
        <v>7.818</v>
      </c>
      <c r="D40" s="119"/>
      <c r="E40" s="119"/>
      <c r="F40" s="119"/>
      <c r="G40" s="145">
        <f>SUM(D40:F40)</f>
        <v>0</v>
      </c>
    </row>
    <row r="41" spans="1:7" s="38" customFormat="1" ht="15.75">
      <c r="A41" s="102" t="s">
        <v>47</v>
      </c>
      <c r="B41" s="175">
        <v>142</v>
      </c>
      <c r="C41" s="145">
        <v>0.6878</v>
      </c>
      <c r="D41" s="119"/>
      <c r="E41" s="119"/>
      <c r="F41" s="119"/>
      <c r="G41" s="145">
        <f>SUM(D41:F41)</f>
        <v>0</v>
      </c>
    </row>
    <row r="42" spans="1:7" s="38" customFormat="1" ht="15.75">
      <c r="A42" s="102" t="s">
        <v>49</v>
      </c>
      <c r="B42" s="175">
        <v>136</v>
      </c>
      <c r="C42" s="145"/>
      <c r="D42" s="119"/>
      <c r="E42" s="119"/>
      <c r="F42" s="119"/>
      <c r="G42" s="145">
        <f>SUM(D42:F42)</f>
        <v>0</v>
      </c>
    </row>
    <row r="43" spans="1:7" s="38" customFormat="1" ht="15.75">
      <c r="A43" s="102" t="s">
        <v>50</v>
      </c>
      <c r="B43" s="175">
        <v>139</v>
      </c>
      <c r="C43" s="145"/>
      <c r="D43" s="119"/>
      <c r="E43" s="119"/>
      <c r="F43" s="119"/>
      <c r="G43" s="145">
        <f>SUM(D43:F43)</f>
        <v>0</v>
      </c>
    </row>
    <row r="44" spans="1:7" s="38" customFormat="1" ht="15.75">
      <c r="A44" s="102" t="s">
        <v>51</v>
      </c>
      <c r="B44" s="175">
        <v>189</v>
      </c>
      <c r="C44" s="145"/>
      <c r="D44" s="119"/>
      <c r="E44" s="119"/>
      <c r="F44" s="119"/>
      <c r="G44" s="145">
        <f>SUM(D44:F44)</f>
        <v>0</v>
      </c>
    </row>
    <row r="45" spans="1:7" s="38" customFormat="1" ht="15.75">
      <c r="A45" s="181" t="s">
        <v>52</v>
      </c>
      <c r="B45" s="177" t="s">
        <v>9</v>
      </c>
      <c r="C45" s="126"/>
      <c r="D45" s="121"/>
      <c r="E45" s="121"/>
      <c r="F45" s="121"/>
      <c r="G45" s="126"/>
    </row>
    <row r="46" spans="1:7" s="183" customFormat="1" ht="15.75">
      <c r="A46" s="182" t="s">
        <v>53</v>
      </c>
      <c r="B46" s="175" t="s">
        <v>9</v>
      </c>
      <c r="C46" s="135">
        <f>SUM(C47:C97)</f>
        <v>77.11599999999999</v>
      </c>
      <c r="D46" s="47">
        <f>SUM(D47:D97)</f>
        <v>0</v>
      </c>
      <c r="E46" s="47">
        <f>SUM(E47:E97)</f>
        <v>0</v>
      </c>
      <c r="F46" s="47">
        <f>SUM(F47:F97)</f>
        <v>0</v>
      </c>
      <c r="G46" s="135">
        <f>SUM(G47:G97)</f>
        <v>0</v>
      </c>
    </row>
    <row r="47" spans="1:7" s="38" customFormat="1" ht="15.75">
      <c r="A47" s="102" t="s">
        <v>54</v>
      </c>
      <c r="B47" s="175">
        <v>225</v>
      </c>
      <c r="C47" s="145">
        <v>0.66</v>
      </c>
      <c r="D47" s="119"/>
      <c r="E47" s="119"/>
      <c r="F47" s="119"/>
      <c r="G47" s="145">
        <f aca="true" t="shared" si="1" ref="G47:G97">SUM(D47:F47)</f>
        <v>0</v>
      </c>
    </row>
    <row r="48" spans="1:7" s="38" customFormat="1" ht="15.75">
      <c r="A48" s="102" t="s">
        <v>55</v>
      </c>
      <c r="B48" s="175">
        <v>236</v>
      </c>
      <c r="C48" s="145">
        <v>0.029</v>
      </c>
      <c r="D48" s="119"/>
      <c r="E48" s="119"/>
      <c r="F48" s="119"/>
      <c r="G48" s="145">
        <f t="shared" si="1"/>
        <v>0</v>
      </c>
    </row>
    <row r="49" spans="1:7" s="38" customFormat="1" ht="15.75">
      <c r="A49" s="102" t="s">
        <v>56</v>
      </c>
      <c r="B49" s="175">
        <v>227</v>
      </c>
      <c r="C49" s="145"/>
      <c r="D49" s="119"/>
      <c r="E49" s="119"/>
      <c r="F49" s="119"/>
      <c r="G49" s="145">
        <f t="shared" si="1"/>
        <v>0</v>
      </c>
    </row>
    <row r="50" spans="1:7" s="38" customFormat="1" ht="15.75">
      <c r="A50" s="102" t="s">
        <v>57</v>
      </c>
      <c r="B50" s="175">
        <v>287</v>
      </c>
      <c r="C50" s="145"/>
      <c r="D50" s="119"/>
      <c r="E50" s="119"/>
      <c r="F50" s="119"/>
      <c r="G50" s="145">
        <f t="shared" si="1"/>
        <v>0</v>
      </c>
    </row>
    <row r="51" spans="1:7" s="38" customFormat="1" ht="15.75">
      <c r="A51" s="102" t="s">
        <v>58</v>
      </c>
      <c r="B51" s="175">
        <v>228</v>
      </c>
      <c r="C51" s="145"/>
      <c r="D51" s="119"/>
      <c r="E51" s="119"/>
      <c r="F51" s="119"/>
      <c r="G51" s="145">
        <f t="shared" si="1"/>
        <v>0</v>
      </c>
    </row>
    <row r="52" spans="1:7" s="38" customFormat="1" ht="15.75">
      <c r="A52" s="102" t="s">
        <v>59</v>
      </c>
      <c r="B52" s="175">
        <v>229</v>
      </c>
      <c r="C52" s="145"/>
      <c r="D52" s="119"/>
      <c r="E52" s="119"/>
      <c r="F52" s="119"/>
      <c r="G52" s="145">
        <f t="shared" si="1"/>
        <v>0</v>
      </c>
    </row>
    <row r="53" spans="1:7" s="38" customFormat="1" ht="15.75">
      <c r="A53" s="102" t="s">
        <v>60</v>
      </c>
      <c r="B53" s="175">
        <v>230</v>
      </c>
      <c r="C53" s="145"/>
      <c r="D53" s="119"/>
      <c r="E53" s="119"/>
      <c r="F53" s="119"/>
      <c r="G53" s="145">
        <f t="shared" si="1"/>
        <v>0</v>
      </c>
    </row>
    <row r="54" spans="1:7" s="38" customFormat="1" ht="15.75">
      <c r="A54" s="102" t="s">
        <v>61</v>
      </c>
      <c r="B54" s="175">
        <v>231</v>
      </c>
      <c r="C54" s="145"/>
      <c r="D54" s="119"/>
      <c r="E54" s="119"/>
      <c r="F54" s="119"/>
      <c r="G54" s="145">
        <f t="shared" si="1"/>
        <v>0</v>
      </c>
    </row>
    <row r="55" spans="1:7" s="38" customFormat="1" ht="15.75">
      <c r="A55" s="102" t="s">
        <v>62</v>
      </c>
      <c r="B55" s="175">
        <v>232</v>
      </c>
      <c r="C55" s="145"/>
      <c r="D55" s="119"/>
      <c r="E55" s="119"/>
      <c r="F55" s="119"/>
      <c r="G55" s="145">
        <f t="shared" si="1"/>
        <v>0</v>
      </c>
    </row>
    <row r="56" spans="1:7" s="38" customFormat="1" ht="15.75">
      <c r="A56" s="102" t="s">
        <v>63</v>
      </c>
      <c r="B56" s="175">
        <v>233</v>
      </c>
      <c r="C56" s="145"/>
      <c r="D56" s="119"/>
      <c r="E56" s="119"/>
      <c r="F56" s="119"/>
      <c r="G56" s="145">
        <f t="shared" si="1"/>
        <v>0</v>
      </c>
    </row>
    <row r="57" spans="1:7" s="38" customFormat="1" ht="15.75">
      <c r="A57" s="102" t="s">
        <v>64</v>
      </c>
      <c r="B57" s="175">
        <v>235</v>
      </c>
      <c r="C57" s="145"/>
      <c r="D57" s="119"/>
      <c r="E57" s="119"/>
      <c r="F57" s="119"/>
      <c r="G57" s="145">
        <f t="shared" si="1"/>
        <v>0</v>
      </c>
    </row>
    <row r="58" spans="1:7" s="38" customFormat="1" ht="15.75">
      <c r="A58" s="102" t="s">
        <v>65</v>
      </c>
      <c r="B58" s="175">
        <v>234</v>
      </c>
      <c r="C58" s="145"/>
      <c r="D58" s="119"/>
      <c r="E58" s="119"/>
      <c r="F58" s="119"/>
      <c r="G58" s="145">
        <f t="shared" si="1"/>
        <v>0</v>
      </c>
    </row>
    <row r="59" spans="1:7" s="38" customFormat="1" ht="15.75">
      <c r="A59" s="102" t="s">
        <v>66</v>
      </c>
      <c r="B59" s="175">
        <v>247</v>
      </c>
      <c r="C59" s="145"/>
      <c r="D59" s="119"/>
      <c r="E59" s="119"/>
      <c r="F59" s="119"/>
      <c r="G59" s="145">
        <f t="shared" si="1"/>
        <v>0</v>
      </c>
    </row>
    <row r="60" spans="1:7" s="38" customFormat="1" ht="15.75">
      <c r="A60" s="102" t="s">
        <v>67</v>
      </c>
      <c r="B60" s="175">
        <v>274</v>
      </c>
      <c r="C60" s="145"/>
      <c r="D60" s="119"/>
      <c r="E60" s="119"/>
      <c r="F60" s="119"/>
      <c r="G60" s="145">
        <f t="shared" si="1"/>
        <v>0</v>
      </c>
    </row>
    <row r="61" spans="1:7" s="38" customFormat="1" ht="15.75">
      <c r="A61" s="102" t="s">
        <v>68</v>
      </c>
      <c r="B61" s="175">
        <v>245</v>
      </c>
      <c r="C61" s="145"/>
      <c r="D61" s="119"/>
      <c r="E61" s="119"/>
      <c r="F61" s="119"/>
      <c r="G61" s="145">
        <f t="shared" si="1"/>
        <v>0</v>
      </c>
    </row>
    <row r="62" spans="1:7" s="38" customFormat="1" ht="15.75">
      <c r="A62" s="102" t="s">
        <v>69</v>
      </c>
      <c r="B62" s="175">
        <v>271</v>
      </c>
      <c r="C62" s="145"/>
      <c r="D62" s="119"/>
      <c r="E62" s="119"/>
      <c r="F62" s="119"/>
      <c r="G62" s="145">
        <f t="shared" si="1"/>
        <v>0</v>
      </c>
    </row>
    <row r="63" spans="1:7" s="38" customFormat="1" ht="15.75">
      <c r="A63" s="102" t="s">
        <v>70</v>
      </c>
      <c r="B63" s="175">
        <v>238</v>
      </c>
      <c r="C63" s="145">
        <v>1.078</v>
      </c>
      <c r="D63" s="119"/>
      <c r="E63" s="119"/>
      <c r="F63" s="119"/>
      <c r="G63" s="145">
        <f t="shared" si="1"/>
        <v>0</v>
      </c>
    </row>
    <row r="64" spans="1:7" s="38" customFormat="1" ht="15.75">
      <c r="A64" s="102" t="s">
        <v>71</v>
      </c>
      <c r="B64" s="175">
        <v>239</v>
      </c>
      <c r="C64" s="145"/>
      <c r="D64" s="119"/>
      <c r="E64" s="119"/>
      <c r="F64" s="119"/>
      <c r="G64" s="145">
        <f t="shared" si="1"/>
        <v>0</v>
      </c>
    </row>
    <row r="65" spans="1:7" s="38" customFormat="1" ht="15.75">
      <c r="A65" s="102" t="s">
        <v>72</v>
      </c>
      <c r="B65" s="175">
        <v>240</v>
      </c>
      <c r="C65" s="145"/>
      <c r="D65" s="119"/>
      <c r="E65" s="119"/>
      <c r="F65" s="119"/>
      <c r="G65" s="145">
        <f t="shared" si="1"/>
        <v>0</v>
      </c>
    </row>
    <row r="66" spans="1:7" s="38" customFormat="1" ht="15.75">
      <c r="A66" s="102" t="s">
        <v>73</v>
      </c>
      <c r="B66" s="175">
        <v>241</v>
      </c>
      <c r="C66" s="145">
        <v>0.113</v>
      </c>
      <c r="D66" s="119"/>
      <c r="E66" s="119"/>
      <c r="F66" s="119"/>
      <c r="G66" s="145">
        <f t="shared" si="1"/>
        <v>0</v>
      </c>
    </row>
    <row r="67" spans="1:7" s="38" customFormat="1" ht="15.75">
      <c r="A67" s="102" t="s">
        <v>74</v>
      </c>
      <c r="B67" s="175">
        <v>243</v>
      </c>
      <c r="C67" s="145">
        <v>0.104</v>
      </c>
      <c r="D67" s="119"/>
      <c r="E67" s="119"/>
      <c r="F67" s="119"/>
      <c r="G67" s="145">
        <f t="shared" si="1"/>
        <v>0</v>
      </c>
    </row>
    <row r="68" spans="1:7" s="38" customFormat="1" ht="15.75">
      <c r="A68" s="102" t="s">
        <v>75</v>
      </c>
      <c r="B68" s="175">
        <v>244</v>
      </c>
      <c r="C68" s="145"/>
      <c r="D68" s="119"/>
      <c r="E68" s="119"/>
      <c r="F68" s="119"/>
      <c r="G68" s="145">
        <f t="shared" si="1"/>
        <v>0</v>
      </c>
    </row>
    <row r="69" spans="1:7" s="38" customFormat="1" ht="15.75">
      <c r="A69" s="102" t="s">
        <v>76</v>
      </c>
      <c r="B69" s="175">
        <v>248</v>
      </c>
      <c r="C69" s="145">
        <v>10.41</v>
      </c>
      <c r="D69" s="119"/>
      <c r="E69" s="119"/>
      <c r="F69" s="119"/>
      <c r="G69" s="145">
        <f t="shared" si="1"/>
        <v>0</v>
      </c>
    </row>
    <row r="70" spans="1:7" s="38" customFormat="1" ht="15.75">
      <c r="A70" s="102" t="s">
        <v>77</v>
      </c>
      <c r="B70" s="175">
        <v>249</v>
      </c>
      <c r="C70" s="145"/>
      <c r="D70" s="119"/>
      <c r="E70" s="119"/>
      <c r="F70" s="119"/>
      <c r="G70" s="145">
        <f t="shared" si="1"/>
        <v>0</v>
      </c>
    </row>
    <row r="71" spans="1:7" s="38" customFormat="1" ht="15.75">
      <c r="A71" s="102" t="s">
        <v>78</v>
      </c>
      <c r="B71" s="175">
        <v>251</v>
      </c>
      <c r="C71" s="145"/>
      <c r="D71" s="119"/>
      <c r="E71" s="119"/>
      <c r="F71" s="119"/>
      <c r="G71" s="145">
        <f t="shared" si="1"/>
        <v>0</v>
      </c>
    </row>
    <row r="72" spans="1:7" s="38" customFormat="1" ht="15.75">
      <c r="A72" s="102" t="s">
        <v>79</v>
      </c>
      <c r="B72" s="175">
        <v>252</v>
      </c>
      <c r="C72" s="145"/>
      <c r="D72" s="119"/>
      <c r="E72" s="119"/>
      <c r="F72" s="119"/>
      <c r="G72" s="145">
        <f t="shared" si="1"/>
        <v>0</v>
      </c>
    </row>
    <row r="73" spans="1:7" s="38" customFormat="1" ht="15.75">
      <c r="A73" s="102" t="s">
        <v>80</v>
      </c>
      <c r="B73" s="175">
        <v>253</v>
      </c>
      <c r="C73" s="145"/>
      <c r="D73" s="119"/>
      <c r="E73" s="119"/>
      <c r="F73" s="119"/>
      <c r="G73" s="145">
        <f t="shared" si="1"/>
        <v>0</v>
      </c>
    </row>
    <row r="74" spans="1:7" s="38" customFormat="1" ht="15.75">
      <c r="A74" s="102" t="s">
        <v>81</v>
      </c>
      <c r="B74" s="175">
        <v>255</v>
      </c>
      <c r="C74" s="145">
        <v>0.56</v>
      </c>
      <c r="D74" s="119"/>
      <c r="E74" s="119"/>
      <c r="F74" s="119"/>
      <c r="G74" s="145">
        <f t="shared" si="1"/>
        <v>0</v>
      </c>
    </row>
    <row r="75" spans="1:7" s="38" customFormat="1" ht="15.75">
      <c r="A75" s="102" t="s">
        <v>82</v>
      </c>
      <c r="B75" s="175">
        <v>256</v>
      </c>
      <c r="C75" s="145"/>
      <c r="D75" s="119"/>
      <c r="E75" s="119"/>
      <c r="F75" s="119"/>
      <c r="G75" s="145">
        <f t="shared" si="1"/>
        <v>0</v>
      </c>
    </row>
    <row r="76" spans="1:7" s="38" customFormat="1" ht="15.75">
      <c r="A76" s="102" t="s">
        <v>83</v>
      </c>
      <c r="B76" s="175">
        <v>257</v>
      </c>
      <c r="C76" s="145"/>
      <c r="D76" s="119"/>
      <c r="E76" s="119"/>
      <c r="F76" s="119"/>
      <c r="G76" s="145">
        <f t="shared" si="1"/>
        <v>0</v>
      </c>
    </row>
    <row r="77" spans="1:7" s="38" customFormat="1" ht="15.75">
      <c r="A77" s="102" t="s">
        <v>84</v>
      </c>
      <c r="B77" s="175">
        <v>258</v>
      </c>
      <c r="C77" s="145"/>
      <c r="D77" s="119"/>
      <c r="E77" s="119"/>
      <c r="F77" s="119"/>
      <c r="G77" s="145">
        <f t="shared" si="1"/>
        <v>0</v>
      </c>
    </row>
    <row r="78" spans="1:7" s="38" customFormat="1" ht="15.75">
      <c r="A78" s="102" t="s">
        <v>85</v>
      </c>
      <c r="B78" s="175">
        <v>259</v>
      </c>
      <c r="C78" s="145">
        <v>6.477</v>
      </c>
      <c r="D78" s="119"/>
      <c r="E78" s="119"/>
      <c r="F78" s="119"/>
      <c r="G78" s="145">
        <f t="shared" si="1"/>
        <v>0</v>
      </c>
    </row>
    <row r="79" spans="1:7" s="38" customFormat="1" ht="15.75">
      <c r="A79" s="102" t="s">
        <v>86</v>
      </c>
      <c r="B79" s="175">
        <v>275</v>
      </c>
      <c r="C79" s="145">
        <v>0.08</v>
      </c>
      <c r="D79" s="119"/>
      <c r="E79" s="119"/>
      <c r="F79" s="119"/>
      <c r="G79" s="145">
        <f t="shared" si="1"/>
        <v>0</v>
      </c>
    </row>
    <row r="80" spans="1:7" s="38" customFormat="1" ht="15.75">
      <c r="A80" s="102" t="s">
        <v>87</v>
      </c>
      <c r="B80" s="175">
        <v>260</v>
      </c>
      <c r="C80" s="145">
        <v>0.77</v>
      </c>
      <c r="D80" s="119"/>
      <c r="E80" s="119"/>
      <c r="F80" s="119"/>
      <c r="G80" s="145">
        <f t="shared" si="1"/>
        <v>0</v>
      </c>
    </row>
    <row r="81" spans="1:7" s="38" customFormat="1" ht="15.75">
      <c r="A81" s="102" t="s">
        <v>88</v>
      </c>
      <c r="B81" s="175">
        <v>261</v>
      </c>
      <c r="C81" s="145"/>
      <c r="D81" s="119"/>
      <c r="E81" s="119"/>
      <c r="F81" s="119"/>
      <c r="G81" s="145">
        <f t="shared" si="1"/>
        <v>0</v>
      </c>
    </row>
    <row r="82" spans="1:7" s="38" customFormat="1" ht="15.75">
      <c r="A82" s="102" t="s">
        <v>89</v>
      </c>
      <c r="B82" s="175">
        <v>266</v>
      </c>
      <c r="C82" s="145"/>
      <c r="D82" s="119"/>
      <c r="E82" s="119"/>
      <c r="F82" s="119"/>
      <c r="G82" s="145">
        <f t="shared" si="1"/>
        <v>0</v>
      </c>
    </row>
    <row r="83" spans="1:7" s="38" customFormat="1" ht="15.75">
      <c r="A83" s="100" t="s">
        <v>90</v>
      </c>
      <c r="B83" s="175">
        <v>276</v>
      </c>
      <c r="C83" s="145"/>
      <c r="D83" s="119"/>
      <c r="E83" s="119"/>
      <c r="F83" s="119"/>
      <c r="G83" s="145">
        <f t="shared" si="1"/>
        <v>0</v>
      </c>
    </row>
    <row r="84" spans="1:7" s="38" customFormat="1" ht="15.75">
      <c r="A84" s="102" t="s">
        <v>91</v>
      </c>
      <c r="B84" s="175">
        <v>268</v>
      </c>
      <c r="C84" s="145"/>
      <c r="D84" s="119"/>
      <c r="E84" s="119"/>
      <c r="F84" s="119"/>
      <c r="G84" s="145">
        <f t="shared" si="1"/>
        <v>0</v>
      </c>
    </row>
    <row r="85" spans="1:7" s="38" customFormat="1" ht="15.75">
      <c r="A85" s="102" t="s">
        <v>92</v>
      </c>
      <c r="B85" s="175">
        <v>269</v>
      </c>
      <c r="C85" s="145"/>
      <c r="D85" s="119"/>
      <c r="E85" s="119"/>
      <c r="F85" s="119"/>
      <c r="G85" s="145">
        <f t="shared" si="1"/>
        <v>0</v>
      </c>
    </row>
    <row r="86" spans="1:7" s="38" customFormat="1" ht="15.75">
      <c r="A86" s="102" t="s">
        <v>93</v>
      </c>
      <c r="B86" s="175">
        <v>270</v>
      </c>
      <c r="C86" s="145"/>
      <c r="D86" s="119"/>
      <c r="E86" s="119"/>
      <c r="F86" s="119"/>
      <c r="G86" s="145">
        <f t="shared" si="1"/>
        <v>0</v>
      </c>
    </row>
    <row r="87" spans="1:7" s="38" customFormat="1" ht="15.75">
      <c r="A87" s="102" t="s">
        <v>94</v>
      </c>
      <c r="B87" s="175">
        <v>272</v>
      </c>
      <c r="C87" s="145"/>
      <c r="D87" s="119"/>
      <c r="E87" s="119"/>
      <c r="F87" s="119"/>
      <c r="G87" s="145">
        <f t="shared" si="1"/>
        <v>0</v>
      </c>
    </row>
    <row r="88" spans="1:7" s="38" customFormat="1" ht="15.75">
      <c r="A88" s="102" t="s">
        <v>95</v>
      </c>
      <c r="B88" s="175">
        <v>273</v>
      </c>
      <c r="C88" s="145"/>
      <c r="D88" s="119"/>
      <c r="E88" s="119"/>
      <c r="F88" s="119"/>
      <c r="G88" s="145">
        <f t="shared" si="1"/>
        <v>0</v>
      </c>
    </row>
    <row r="89" spans="1:7" s="38" customFormat="1" ht="15.75">
      <c r="A89" s="102" t="s">
        <v>96</v>
      </c>
      <c r="B89" s="175">
        <v>218</v>
      </c>
      <c r="C89" s="145">
        <v>0.75</v>
      </c>
      <c r="D89" s="119"/>
      <c r="E89" s="119"/>
      <c r="F89" s="119"/>
      <c r="G89" s="145">
        <f t="shared" si="1"/>
        <v>0</v>
      </c>
    </row>
    <row r="90" spans="1:7" s="38" customFormat="1" ht="15.75">
      <c r="A90" s="102" t="s">
        <v>97</v>
      </c>
      <c r="B90" s="175">
        <v>278</v>
      </c>
      <c r="C90" s="145">
        <v>10.267</v>
      </c>
      <c r="D90" s="119"/>
      <c r="E90" s="119"/>
      <c r="F90" s="119"/>
      <c r="G90" s="145">
        <f t="shared" si="1"/>
        <v>0</v>
      </c>
    </row>
    <row r="91" spans="1:7" s="38" customFormat="1" ht="15.75">
      <c r="A91" s="102" t="s">
        <v>98</v>
      </c>
      <c r="B91" s="175">
        <v>280</v>
      </c>
      <c r="C91" s="145"/>
      <c r="D91" s="119"/>
      <c r="E91" s="119"/>
      <c r="F91" s="119"/>
      <c r="G91" s="145">
        <f t="shared" si="1"/>
        <v>0</v>
      </c>
    </row>
    <row r="92" spans="1:7" s="38" customFormat="1" ht="15.75">
      <c r="A92" s="102" t="s">
        <v>99</v>
      </c>
      <c r="B92" s="175">
        <v>282</v>
      </c>
      <c r="C92" s="145"/>
      <c r="D92" s="119"/>
      <c r="E92" s="119"/>
      <c r="F92" s="119"/>
      <c r="G92" s="145">
        <f t="shared" si="1"/>
        <v>0</v>
      </c>
    </row>
    <row r="93" spans="1:7" s="38" customFormat="1" ht="15.75">
      <c r="A93" s="102" t="s">
        <v>100</v>
      </c>
      <c r="B93" s="175">
        <v>283</v>
      </c>
      <c r="C93" s="145"/>
      <c r="D93" s="119"/>
      <c r="E93" s="119"/>
      <c r="F93" s="119"/>
      <c r="G93" s="145">
        <f t="shared" si="1"/>
        <v>0</v>
      </c>
    </row>
    <row r="94" spans="1:7" s="38" customFormat="1" ht="15.75">
      <c r="A94" s="102" t="s">
        <v>101</v>
      </c>
      <c r="B94" s="175">
        <v>285</v>
      </c>
      <c r="C94" s="145">
        <v>0.284</v>
      </c>
      <c r="D94" s="119"/>
      <c r="E94" s="119"/>
      <c r="F94" s="119"/>
      <c r="G94" s="145">
        <f t="shared" si="1"/>
        <v>0</v>
      </c>
    </row>
    <row r="95" spans="1:7" s="38" customFormat="1" ht="15.75">
      <c r="A95" s="102" t="s">
        <v>102</v>
      </c>
      <c r="B95" s="175">
        <v>288</v>
      </c>
      <c r="C95" s="145">
        <v>0.33</v>
      </c>
      <c r="D95" s="119"/>
      <c r="E95" s="119"/>
      <c r="F95" s="119"/>
      <c r="G95" s="145">
        <f t="shared" si="1"/>
        <v>0</v>
      </c>
    </row>
    <row r="96" spans="1:7" s="38" customFormat="1" ht="15.75">
      <c r="A96" s="102" t="s">
        <v>103</v>
      </c>
      <c r="B96" s="175">
        <v>265</v>
      </c>
      <c r="C96" s="145">
        <v>0.084</v>
      </c>
      <c r="D96" s="119"/>
      <c r="E96" s="119"/>
      <c r="F96" s="119"/>
      <c r="G96" s="145">
        <f t="shared" si="1"/>
        <v>0</v>
      </c>
    </row>
    <row r="97" spans="1:7" s="38" customFormat="1" ht="15.75">
      <c r="A97" s="102" t="s">
        <v>104</v>
      </c>
      <c r="B97" s="175">
        <v>289</v>
      </c>
      <c r="C97" s="145">
        <v>45.12</v>
      </c>
      <c r="D97" s="119"/>
      <c r="E97" s="119"/>
      <c r="F97" s="119"/>
      <c r="G97" s="145">
        <f t="shared" si="1"/>
        <v>0</v>
      </c>
    </row>
    <row r="98" spans="1:7" s="38" customFormat="1" ht="15.75">
      <c r="A98" s="95"/>
      <c r="B98" s="184"/>
      <c r="C98" s="178"/>
      <c r="D98" s="179"/>
      <c r="E98" s="179"/>
      <c r="F98" s="179"/>
      <c r="G98" s="178"/>
    </row>
    <row r="99" spans="1:7" s="183" customFormat="1" ht="15.75">
      <c r="A99" s="182" t="s">
        <v>105</v>
      </c>
      <c r="B99" s="175">
        <v>298</v>
      </c>
      <c r="C99" s="145"/>
      <c r="D99" s="119"/>
      <c r="E99" s="119"/>
      <c r="F99" s="119"/>
      <c r="G99" s="145">
        <f>SUM(D99:F99)</f>
        <v>0</v>
      </c>
    </row>
    <row r="100" spans="1:7" s="38" customFormat="1" ht="15.75">
      <c r="A100" s="95"/>
      <c r="B100" s="177"/>
      <c r="C100" s="126"/>
      <c r="D100" s="121"/>
      <c r="E100" s="121"/>
      <c r="F100" s="121"/>
      <c r="G100" s="126"/>
    </row>
    <row r="101" spans="1:7" s="176" customFormat="1" ht="19.5">
      <c r="A101" s="174" t="s">
        <v>106</v>
      </c>
      <c r="B101" s="175"/>
      <c r="C101" s="116">
        <f>C103+C130+C145</f>
        <v>25.049</v>
      </c>
      <c r="D101" s="129">
        <f>D103+D130+D145</f>
        <v>0</v>
      </c>
      <c r="E101" s="129">
        <f>E103+E130+E145</f>
        <v>0</v>
      </c>
      <c r="F101" s="129">
        <f>F103+F130+F145</f>
        <v>0</v>
      </c>
      <c r="G101" s="116">
        <f>G103+G130+G145</f>
        <v>0</v>
      </c>
    </row>
    <row r="102" spans="1:7" s="38" customFormat="1" ht="15.75">
      <c r="A102" s="95"/>
      <c r="B102" s="177"/>
      <c r="C102" s="126"/>
      <c r="D102" s="121"/>
      <c r="E102" s="121"/>
      <c r="F102" s="121"/>
      <c r="G102" s="126"/>
    </row>
    <row r="103" spans="1:7" s="183" customFormat="1" ht="15.75">
      <c r="A103" s="182" t="s">
        <v>107</v>
      </c>
      <c r="B103" s="175"/>
      <c r="C103" s="135">
        <f>SUM(C104:C128)</f>
        <v>22.805</v>
      </c>
      <c r="D103" s="47">
        <f>SUM(D104:D128)</f>
        <v>0</v>
      </c>
      <c r="E103" s="47">
        <f>SUM(E104:E128)</f>
        <v>0</v>
      </c>
      <c r="F103" s="47">
        <f>SUM(F104:F128)</f>
        <v>0</v>
      </c>
      <c r="G103" s="135">
        <f>SUM(G104:G128)</f>
        <v>0</v>
      </c>
    </row>
    <row r="104" spans="1:7" s="38" customFormat="1" ht="15.75">
      <c r="A104" s="102" t="s">
        <v>108</v>
      </c>
      <c r="B104" s="175">
        <v>376</v>
      </c>
      <c r="C104" s="145"/>
      <c r="D104" s="119"/>
      <c r="E104" s="119"/>
      <c r="F104" s="119"/>
      <c r="G104" s="145">
        <f aca="true" t="shared" si="2" ref="G104:G128">SUM(D104:F104)</f>
        <v>0</v>
      </c>
    </row>
    <row r="105" spans="1:7" s="38" customFormat="1" ht="15.75">
      <c r="A105" s="102" t="s">
        <v>109</v>
      </c>
      <c r="B105" s="175">
        <v>377</v>
      </c>
      <c r="C105" s="145"/>
      <c r="D105" s="119"/>
      <c r="E105" s="119"/>
      <c r="F105" s="119"/>
      <c r="G105" s="145">
        <f t="shared" si="2"/>
        <v>0</v>
      </c>
    </row>
    <row r="106" spans="1:7" s="38" customFormat="1" ht="15.75">
      <c r="A106" s="102" t="s">
        <v>111</v>
      </c>
      <c r="B106" s="175">
        <v>329</v>
      </c>
      <c r="C106" s="145"/>
      <c r="D106" s="119"/>
      <c r="E106" s="119"/>
      <c r="F106" s="119"/>
      <c r="G106" s="145">
        <f t="shared" si="2"/>
        <v>0</v>
      </c>
    </row>
    <row r="107" spans="1:7" s="38" customFormat="1" ht="15.75">
      <c r="A107" s="102" t="s">
        <v>112</v>
      </c>
      <c r="B107" s="175">
        <v>352</v>
      </c>
      <c r="C107" s="145"/>
      <c r="D107" s="119"/>
      <c r="E107" s="119"/>
      <c r="F107" s="119"/>
      <c r="G107" s="145">
        <f t="shared" si="2"/>
        <v>0</v>
      </c>
    </row>
    <row r="108" spans="1:7" s="38" customFormat="1" ht="15.75">
      <c r="A108" s="102" t="s">
        <v>113</v>
      </c>
      <c r="B108" s="175">
        <v>336</v>
      </c>
      <c r="C108" s="145"/>
      <c r="D108" s="119"/>
      <c r="E108" s="119"/>
      <c r="F108" s="119"/>
      <c r="G108" s="145">
        <f t="shared" si="2"/>
        <v>0</v>
      </c>
    </row>
    <row r="109" spans="1:7" s="38" customFormat="1" ht="15.75">
      <c r="A109" s="102" t="s">
        <v>114</v>
      </c>
      <c r="B109" s="175">
        <v>338</v>
      </c>
      <c r="C109" s="145">
        <v>0.216</v>
      </c>
      <c r="D109" s="119"/>
      <c r="E109" s="119"/>
      <c r="F109" s="119"/>
      <c r="G109" s="145">
        <f t="shared" si="2"/>
        <v>0</v>
      </c>
    </row>
    <row r="110" spans="1:7" s="38" customFormat="1" ht="15.75">
      <c r="A110" s="102" t="s">
        <v>115</v>
      </c>
      <c r="B110" s="175">
        <v>378</v>
      </c>
      <c r="C110" s="145"/>
      <c r="D110" s="119"/>
      <c r="E110" s="119"/>
      <c r="F110" s="119"/>
      <c r="G110" s="145">
        <f t="shared" si="2"/>
        <v>0</v>
      </c>
    </row>
    <row r="111" spans="1:7" s="38" customFormat="1" ht="15.75">
      <c r="A111" s="102" t="s">
        <v>116</v>
      </c>
      <c r="B111" s="175">
        <v>340</v>
      </c>
      <c r="C111" s="145"/>
      <c r="D111" s="119"/>
      <c r="E111" s="119"/>
      <c r="F111" s="119"/>
      <c r="G111" s="145">
        <f t="shared" si="2"/>
        <v>0</v>
      </c>
    </row>
    <row r="112" spans="1:7" s="38" customFormat="1" ht="15.75">
      <c r="A112" s="102" t="s">
        <v>117</v>
      </c>
      <c r="B112" s="175">
        <v>342</v>
      </c>
      <c r="C112" s="145"/>
      <c r="D112" s="119"/>
      <c r="E112" s="119"/>
      <c r="F112" s="119"/>
      <c r="G112" s="145">
        <f t="shared" si="2"/>
        <v>0</v>
      </c>
    </row>
    <row r="113" spans="1:7" s="38" customFormat="1" ht="15.75">
      <c r="A113" s="102" t="s">
        <v>118</v>
      </c>
      <c r="B113" s="175">
        <v>381</v>
      </c>
      <c r="C113" s="145"/>
      <c r="D113" s="119"/>
      <c r="E113" s="119"/>
      <c r="F113" s="119"/>
      <c r="G113" s="145">
        <f t="shared" si="2"/>
        <v>0</v>
      </c>
    </row>
    <row r="114" spans="1:7" s="38" customFormat="1" ht="15.75">
      <c r="A114" s="102" t="s">
        <v>119</v>
      </c>
      <c r="B114" s="175">
        <v>347</v>
      </c>
      <c r="C114" s="145"/>
      <c r="D114" s="119"/>
      <c r="E114" s="119"/>
      <c r="F114" s="119"/>
      <c r="G114" s="145">
        <f t="shared" si="2"/>
        <v>0</v>
      </c>
    </row>
    <row r="115" spans="1:7" s="38" customFormat="1" ht="15.75">
      <c r="A115" s="102" t="s">
        <v>120</v>
      </c>
      <c r="B115" s="175">
        <v>349</v>
      </c>
      <c r="C115" s="145"/>
      <c r="D115" s="119"/>
      <c r="E115" s="119"/>
      <c r="F115" s="119"/>
      <c r="G115" s="145">
        <f t="shared" si="2"/>
        <v>0</v>
      </c>
    </row>
    <row r="116" spans="1:7" s="38" customFormat="1" ht="15.75">
      <c r="A116" s="102" t="s">
        <v>121</v>
      </c>
      <c r="B116" s="175">
        <v>351</v>
      </c>
      <c r="C116" s="145"/>
      <c r="D116" s="119"/>
      <c r="E116" s="119"/>
      <c r="F116" s="119"/>
      <c r="G116" s="145">
        <f t="shared" si="2"/>
        <v>0</v>
      </c>
    </row>
    <row r="117" spans="1:7" s="38" customFormat="1" ht="15.75">
      <c r="A117" s="102" t="s">
        <v>122</v>
      </c>
      <c r="B117" s="175">
        <v>354</v>
      </c>
      <c r="C117" s="145"/>
      <c r="D117" s="119"/>
      <c r="E117" s="119"/>
      <c r="F117" s="119"/>
      <c r="G117" s="145">
        <f t="shared" si="2"/>
        <v>0</v>
      </c>
    </row>
    <row r="118" spans="1:7" s="38" customFormat="1" ht="15.75">
      <c r="A118" s="102" t="s">
        <v>123</v>
      </c>
      <c r="B118" s="175">
        <v>358</v>
      </c>
      <c r="C118" s="145">
        <v>0.029</v>
      </c>
      <c r="D118" s="119"/>
      <c r="E118" s="119"/>
      <c r="F118" s="119"/>
      <c r="G118" s="145">
        <f t="shared" si="2"/>
        <v>0</v>
      </c>
    </row>
    <row r="119" spans="1:7" s="38" customFormat="1" ht="15.75">
      <c r="A119" s="102" t="s">
        <v>124</v>
      </c>
      <c r="B119" s="175">
        <v>385</v>
      </c>
      <c r="C119" s="145"/>
      <c r="D119" s="119"/>
      <c r="E119" s="119"/>
      <c r="F119" s="119"/>
      <c r="G119" s="145">
        <f t="shared" si="2"/>
        <v>0</v>
      </c>
    </row>
    <row r="120" spans="1:7" s="38" customFormat="1" ht="15.75">
      <c r="A120" s="102" t="s">
        <v>126</v>
      </c>
      <c r="B120" s="175">
        <v>364</v>
      </c>
      <c r="C120" s="145"/>
      <c r="D120" s="119"/>
      <c r="E120" s="119"/>
      <c r="F120" s="119"/>
      <c r="G120" s="145">
        <f t="shared" si="2"/>
        <v>0</v>
      </c>
    </row>
    <row r="121" spans="1:7" s="38" customFormat="1" ht="15.75">
      <c r="A121" s="102" t="s">
        <v>127</v>
      </c>
      <c r="B121" s="175">
        <v>366</v>
      </c>
      <c r="C121" s="145"/>
      <c r="D121" s="119"/>
      <c r="E121" s="119"/>
      <c r="F121" s="119"/>
      <c r="G121" s="145">
        <f t="shared" si="2"/>
        <v>0</v>
      </c>
    </row>
    <row r="122" spans="1:7" s="38" customFormat="1" ht="15.75">
      <c r="A122" s="102" t="s">
        <v>128</v>
      </c>
      <c r="B122" s="175">
        <v>382</v>
      </c>
      <c r="C122" s="145"/>
      <c r="D122" s="119"/>
      <c r="E122" s="119"/>
      <c r="F122" s="119"/>
      <c r="G122" s="145">
        <f t="shared" si="2"/>
        <v>0</v>
      </c>
    </row>
    <row r="123" spans="1:7" s="38" customFormat="1" ht="15.75">
      <c r="A123" s="102" t="s">
        <v>129</v>
      </c>
      <c r="B123" s="175">
        <v>383</v>
      </c>
      <c r="C123" s="145"/>
      <c r="D123" s="119"/>
      <c r="E123" s="119"/>
      <c r="F123" s="119"/>
      <c r="G123" s="145">
        <f t="shared" si="2"/>
        <v>0</v>
      </c>
    </row>
    <row r="124" spans="1:7" s="38" customFormat="1" ht="15.75">
      <c r="A124" s="102" t="s">
        <v>130</v>
      </c>
      <c r="B124" s="175">
        <v>384</v>
      </c>
      <c r="C124" s="145"/>
      <c r="D124" s="119"/>
      <c r="E124" s="119"/>
      <c r="F124" s="119"/>
      <c r="G124" s="145">
        <f t="shared" si="2"/>
        <v>0</v>
      </c>
    </row>
    <row r="125" spans="1:7" s="38" customFormat="1" ht="15.75">
      <c r="A125" s="102" t="s">
        <v>131</v>
      </c>
      <c r="B125" s="175">
        <v>375</v>
      </c>
      <c r="C125" s="145"/>
      <c r="D125" s="119"/>
      <c r="E125" s="119"/>
      <c r="F125" s="119"/>
      <c r="G125" s="145">
        <f t="shared" si="2"/>
        <v>0</v>
      </c>
    </row>
    <row r="126" spans="1:7" s="38" customFormat="1" ht="15.75">
      <c r="A126" s="102" t="s">
        <v>132</v>
      </c>
      <c r="B126" s="175">
        <v>387</v>
      </c>
      <c r="C126" s="145"/>
      <c r="D126" s="119"/>
      <c r="E126" s="119"/>
      <c r="F126" s="119"/>
      <c r="G126" s="145">
        <f t="shared" si="2"/>
        <v>0</v>
      </c>
    </row>
    <row r="127" spans="1:7" s="38" customFormat="1" ht="15.75">
      <c r="A127" s="102" t="s">
        <v>134</v>
      </c>
      <c r="B127" s="175">
        <v>380</v>
      </c>
      <c r="C127" s="145"/>
      <c r="D127" s="119"/>
      <c r="E127" s="119"/>
      <c r="F127" s="119"/>
      <c r="G127" s="145">
        <f t="shared" si="2"/>
        <v>0</v>
      </c>
    </row>
    <row r="128" spans="1:7" s="38" customFormat="1" ht="15.75">
      <c r="A128" s="102" t="s">
        <v>135</v>
      </c>
      <c r="B128" s="175">
        <v>389</v>
      </c>
      <c r="C128" s="145">
        <v>22.56</v>
      </c>
      <c r="D128" s="119"/>
      <c r="E128" s="119"/>
      <c r="F128" s="119"/>
      <c r="G128" s="145">
        <f t="shared" si="2"/>
        <v>0</v>
      </c>
    </row>
    <row r="129" spans="1:7" s="38" customFormat="1" ht="15.75">
      <c r="A129" s="95"/>
      <c r="B129" s="177"/>
      <c r="C129" s="126"/>
      <c r="D129" s="121"/>
      <c r="E129" s="121"/>
      <c r="F129" s="121"/>
      <c r="G129" s="126"/>
    </row>
    <row r="130" spans="1:7" s="183" customFormat="1" ht="15.75">
      <c r="A130" s="182" t="s">
        <v>136</v>
      </c>
      <c r="B130" s="175"/>
      <c r="C130" s="135">
        <f>SUM(C131:C143)</f>
        <v>2.2439999999999998</v>
      </c>
      <c r="D130" s="47">
        <f>SUM(D131:D143)</f>
        <v>0</v>
      </c>
      <c r="E130" s="47">
        <f>SUM(E131:E143)</f>
        <v>0</v>
      </c>
      <c r="F130" s="47">
        <f>SUM(F131:F143)</f>
        <v>0</v>
      </c>
      <c r="G130" s="135">
        <f>SUM(G131:G143)</f>
        <v>0</v>
      </c>
    </row>
    <row r="131" spans="1:7" s="38" customFormat="1" ht="15.75">
      <c r="A131" s="102" t="s">
        <v>137</v>
      </c>
      <c r="B131" s="175">
        <v>425</v>
      </c>
      <c r="C131" s="145">
        <v>0.327</v>
      </c>
      <c r="D131" s="119"/>
      <c r="E131" s="119"/>
      <c r="F131" s="119"/>
      <c r="G131" s="145">
        <f aca="true" t="shared" si="3" ref="G131:G143">SUM(D131:F131)</f>
        <v>0</v>
      </c>
    </row>
    <row r="132" spans="1:7" s="38" customFormat="1" ht="15.75">
      <c r="A132" s="102" t="s">
        <v>138</v>
      </c>
      <c r="B132" s="175">
        <v>428</v>
      </c>
      <c r="C132" s="145">
        <v>0.084</v>
      </c>
      <c r="D132" s="119"/>
      <c r="E132" s="119"/>
      <c r="F132" s="119"/>
      <c r="G132" s="145">
        <f t="shared" si="3"/>
        <v>0</v>
      </c>
    </row>
    <row r="133" spans="1:7" s="38" customFormat="1" ht="15.75">
      <c r="A133" s="102" t="s">
        <v>139</v>
      </c>
      <c r="B133" s="175">
        <v>431</v>
      </c>
      <c r="C133" s="145">
        <v>0.084</v>
      </c>
      <c r="D133" s="119"/>
      <c r="E133" s="119"/>
      <c r="F133" s="119"/>
      <c r="G133" s="145">
        <f t="shared" si="3"/>
        <v>0</v>
      </c>
    </row>
    <row r="134" spans="1:7" s="38" customFormat="1" ht="15.75">
      <c r="A134" s="102" t="s">
        <v>140</v>
      </c>
      <c r="B134" s="175">
        <v>434</v>
      </c>
      <c r="C134" s="145">
        <v>0.179</v>
      </c>
      <c r="D134" s="119"/>
      <c r="E134" s="119"/>
      <c r="F134" s="119"/>
      <c r="G134" s="145">
        <f t="shared" si="3"/>
        <v>0</v>
      </c>
    </row>
    <row r="135" spans="1:7" s="38" customFormat="1" ht="15.75">
      <c r="A135" s="102" t="s">
        <v>141</v>
      </c>
      <c r="B135" s="175">
        <v>437</v>
      </c>
      <c r="C135" s="145">
        <v>0.68</v>
      </c>
      <c r="D135" s="119"/>
      <c r="E135" s="119"/>
      <c r="F135" s="119"/>
      <c r="G135" s="145">
        <f t="shared" si="3"/>
        <v>0</v>
      </c>
    </row>
    <row r="136" spans="1:7" s="38" customFormat="1" ht="15.75">
      <c r="A136" s="102" t="s">
        <v>142</v>
      </c>
      <c r="B136" s="175">
        <v>440</v>
      </c>
      <c r="C136" s="145">
        <v>0.353</v>
      </c>
      <c r="D136" s="119"/>
      <c r="E136" s="119"/>
      <c r="F136" s="119"/>
      <c r="G136" s="145">
        <f t="shared" si="3"/>
        <v>0</v>
      </c>
    </row>
    <row r="137" spans="1:7" s="38" customFormat="1" ht="15.75">
      <c r="A137" s="102" t="s">
        <v>143</v>
      </c>
      <c r="B137" s="175">
        <v>446</v>
      </c>
      <c r="C137" s="145"/>
      <c r="D137" s="119"/>
      <c r="E137" s="119"/>
      <c r="F137" s="119"/>
      <c r="G137" s="145">
        <f t="shared" si="3"/>
        <v>0</v>
      </c>
    </row>
    <row r="138" spans="1:7" s="38" customFormat="1" ht="15.75">
      <c r="A138" s="102" t="s">
        <v>144</v>
      </c>
      <c r="B138" s="175">
        <v>451</v>
      </c>
      <c r="C138" s="145">
        <v>0.142</v>
      </c>
      <c r="D138" s="119"/>
      <c r="E138" s="119"/>
      <c r="F138" s="119"/>
      <c r="G138" s="145">
        <f t="shared" si="3"/>
        <v>0</v>
      </c>
    </row>
    <row r="139" spans="1:7" s="38" customFormat="1" ht="15.75">
      <c r="A139" s="102" t="s">
        <v>145</v>
      </c>
      <c r="B139" s="175">
        <v>454</v>
      </c>
      <c r="C139" s="145">
        <v>0.395</v>
      </c>
      <c r="D139" s="119"/>
      <c r="E139" s="119"/>
      <c r="F139" s="119"/>
      <c r="G139" s="145">
        <f t="shared" si="3"/>
        <v>0</v>
      </c>
    </row>
    <row r="140" spans="1:7" s="38" customFormat="1" ht="15.75">
      <c r="A140" s="102" t="s">
        <v>146</v>
      </c>
      <c r="B140" s="175">
        <v>457</v>
      </c>
      <c r="C140" s="145"/>
      <c r="D140" s="119"/>
      <c r="E140" s="119"/>
      <c r="F140" s="119"/>
      <c r="G140" s="145">
        <f t="shared" si="3"/>
        <v>0</v>
      </c>
    </row>
    <row r="141" spans="1:7" s="38" customFormat="1" ht="15.75">
      <c r="A141" s="102" t="s">
        <v>147</v>
      </c>
      <c r="B141" s="175">
        <v>460</v>
      </c>
      <c r="C141" s="145"/>
      <c r="D141" s="119"/>
      <c r="E141" s="119"/>
      <c r="F141" s="119"/>
      <c r="G141" s="145">
        <f t="shared" si="3"/>
        <v>0</v>
      </c>
    </row>
    <row r="142" spans="1:7" s="38" customFormat="1" ht="15.75">
      <c r="A142" s="102" t="s">
        <v>148</v>
      </c>
      <c r="B142" s="175">
        <v>463</v>
      </c>
      <c r="C142" s="145"/>
      <c r="D142" s="119"/>
      <c r="E142" s="119"/>
      <c r="F142" s="119"/>
      <c r="G142" s="145">
        <f t="shared" si="3"/>
        <v>0</v>
      </c>
    </row>
    <row r="143" spans="1:7" s="38" customFormat="1" ht="15.75">
      <c r="A143" s="102" t="s">
        <v>149</v>
      </c>
      <c r="B143" s="175">
        <v>489</v>
      </c>
      <c r="C143" s="145"/>
      <c r="D143" s="119"/>
      <c r="E143" s="119"/>
      <c r="F143" s="119"/>
      <c r="G143" s="145">
        <f t="shared" si="3"/>
        <v>0</v>
      </c>
    </row>
    <row r="144" spans="1:7" s="38" customFormat="1" ht="15.75">
      <c r="A144" s="95"/>
      <c r="B144" s="177"/>
      <c r="C144" s="126"/>
      <c r="D144" s="121"/>
      <c r="E144" s="121"/>
      <c r="F144" s="121"/>
      <c r="G144" s="126"/>
    </row>
    <row r="145" spans="1:7" s="183" customFormat="1" ht="15.75">
      <c r="A145" s="182" t="s">
        <v>150</v>
      </c>
      <c r="B145" s="175">
        <v>498</v>
      </c>
      <c r="C145" s="145"/>
      <c r="D145" s="119"/>
      <c r="E145" s="119"/>
      <c r="F145" s="119"/>
      <c r="G145" s="145">
        <f>SUM(D145:F145)</f>
        <v>0</v>
      </c>
    </row>
    <row r="146" spans="1:7" s="38" customFormat="1" ht="15.75">
      <c r="A146" s="95"/>
      <c r="B146" s="177"/>
      <c r="C146" s="126"/>
      <c r="D146" s="121"/>
      <c r="E146" s="121"/>
      <c r="F146" s="121"/>
      <c r="G146" s="126"/>
    </row>
    <row r="147" spans="1:7" s="176" customFormat="1" ht="19.5">
      <c r="A147" s="174" t="s">
        <v>151</v>
      </c>
      <c r="B147" s="175"/>
      <c r="C147" s="116">
        <f>C149+C162+C182+C196</f>
        <v>85.36200000000001</v>
      </c>
      <c r="D147" s="129">
        <f>D149+D162+D182+D196</f>
        <v>0</v>
      </c>
      <c r="E147" s="129">
        <f>E149+E162+E182+E196</f>
        <v>0</v>
      </c>
      <c r="F147" s="129">
        <f>F149+F162+F182+F196</f>
        <v>0</v>
      </c>
      <c r="G147" s="116">
        <f>G149+G162+G182+G196</f>
        <v>0</v>
      </c>
    </row>
    <row r="148" spans="1:7" s="38" customFormat="1" ht="15.75">
      <c r="A148" s="95"/>
      <c r="B148" s="177"/>
      <c r="C148" s="126"/>
      <c r="D148" s="121"/>
      <c r="E148" s="121"/>
      <c r="F148" s="121"/>
      <c r="G148" s="126"/>
    </row>
    <row r="149" spans="1:7" s="183" customFormat="1" ht="15.75">
      <c r="A149" s="182" t="s">
        <v>152</v>
      </c>
      <c r="B149" s="175"/>
      <c r="C149" s="135">
        <f>SUM(C150:C160)</f>
        <v>36.416</v>
      </c>
      <c r="D149" s="47">
        <f>SUM(D150:D160)</f>
        <v>0</v>
      </c>
      <c r="E149" s="47">
        <f>SUM(E150:E160)</f>
        <v>0</v>
      </c>
      <c r="F149" s="47">
        <f>SUM(F150:F160)</f>
        <v>0</v>
      </c>
      <c r="G149" s="135">
        <f>SUM(G150:G160)</f>
        <v>0</v>
      </c>
    </row>
    <row r="150" spans="1:7" s="38" customFormat="1" ht="15.75">
      <c r="A150" s="102" t="s">
        <v>153</v>
      </c>
      <c r="B150" s="175">
        <v>530</v>
      </c>
      <c r="C150" s="145"/>
      <c r="D150" s="119"/>
      <c r="E150" s="119"/>
      <c r="F150" s="119"/>
      <c r="G150" s="145">
        <f aca="true" t="shared" si="4" ref="G150:G160">SUM(D150:F150)</f>
        <v>0</v>
      </c>
    </row>
    <row r="151" spans="1:7" s="38" customFormat="1" ht="15.75">
      <c r="A151" s="102" t="s">
        <v>154</v>
      </c>
      <c r="B151" s="175">
        <v>540</v>
      </c>
      <c r="C151" s="145">
        <v>2.17</v>
      </c>
      <c r="D151" s="119"/>
      <c r="E151" s="119"/>
      <c r="F151" s="119"/>
      <c r="G151" s="145">
        <f t="shared" si="4"/>
        <v>0</v>
      </c>
    </row>
    <row r="152" spans="1:7" s="38" customFormat="1" ht="15.75">
      <c r="A152" s="102" t="s">
        <v>155</v>
      </c>
      <c r="B152" s="175">
        <v>543</v>
      </c>
      <c r="C152" s="145">
        <v>30.32</v>
      </c>
      <c r="D152" s="119"/>
      <c r="E152" s="119"/>
      <c r="F152" s="119"/>
      <c r="G152" s="145">
        <f t="shared" si="4"/>
        <v>0</v>
      </c>
    </row>
    <row r="153" spans="1:7" s="38" customFormat="1" ht="15.75">
      <c r="A153" s="102" t="s">
        <v>156</v>
      </c>
      <c r="B153" s="175">
        <v>549</v>
      </c>
      <c r="C153" s="145">
        <v>0.153</v>
      </c>
      <c r="D153" s="119"/>
      <c r="E153" s="119"/>
      <c r="F153" s="119"/>
      <c r="G153" s="145">
        <f t="shared" si="4"/>
        <v>0</v>
      </c>
    </row>
    <row r="154" spans="1:7" s="38" customFormat="1" ht="15.75">
      <c r="A154" s="102" t="s">
        <v>157</v>
      </c>
      <c r="B154" s="175">
        <v>555</v>
      </c>
      <c r="C154" s="145"/>
      <c r="D154" s="119"/>
      <c r="E154" s="119"/>
      <c r="F154" s="119"/>
      <c r="G154" s="145">
        <f t="shared" si="4"/>
        <v>0</v>
      </c>
    </row>
    <row r="155" spans="1:7" s="38" customFormat="1" ht="15.75">
      <c r="A155" s="102" t="s">
        <v>158</v>
      </c>
      <c r="B155" s="175">
        <v>558</v>
      </c>
      <c r="C155" s="145"/>
      <c r="D155" s="119"/>
      <c r="E155" s="119"/>
      <c r="F155" s="119"/>
      <c r="G155" s="145">
        <f t="shared" si="4"/>
        <v>0</v>
      </c>
    </row>
    <row r="156" spans="1:7" s="38" customFormat="1" ht="15.75">
      <c r="A156" s="100" t="s">
        <v>159</v>
      </c>
      <c r="B156" s="175">
        <v>550</v>
      </c>
      <c r="C156" s="185">
        <v>1.815</v>
      </c>
      <c r="D156" s="160"/>
      <c r="E156" s="160"/>
      <c r="F156" s="160"/>
      <c r="G156" s="145">
        <f t="shared" si="4"/>
        <v>0</v>
      </c>
    </row>
    <row r="157" spans="1:7" s="38" customFormat="1" ht="15.75">
      <c r="A157" s="102" t="s">
        <v>160</v>
      </c>
      <c r="B157" s="175">
        <v>566</v>
      </c>
      <c r="C157" s="145"/>
      <c r="D157" s="119"/>
      <c r="E157" s="119"/>
      <c r="F157" s="119"/>
      <c r="G157" s="145">
        <f t="shared" si="4"/>
        <v>0</v>
      </c>
    </row>
    <row r="158" spans="1:7" s="38" customFormat="1" ht="15.75">
      <c r="A158" s="102" t="s">
        <v>161</v>
      </c>
      <c r="B158" s="175">
        <v>573</v>
      </c>
      <c r="C158" s="145">
        <v>0.79</v>
      </c>
      <c r="D158" s="119"/>
      <c r="E158" s="119"/>
      <c r="F158" s="119"/>
      <c r="G158" s="145">
        <f t="shared" si="4"/>
        <v>0</v>
      </c>
    </row>
    <row r="159" spans="1:7" s="38" customFormat="1" ht="15.75">
      <c r="A159" s="102" t="s">
        <v>162</v>
      </c>
      <c r="B159" s="175">
        <v>580</v>
      </c>
      <c r="C159" s="145">
        <v>0.65</v>
      </c>
      <c r="D159" s="119"/>
      <c r="E159" s="119"/>
      <c r="F159" s="119"/>
      <c r="G159" s="145">
        <f t="shared" si="4"/>
        <v>0</v>
      </c>
    </row>
    <row r="160" spans="1:7" s="38" customFormat="1" ht="15.75">
      <c r="A160" s="102" t="s">
        <v>163</v>
      </c>
      <c r="B160" s="175">
        <v>589</v>
      </c>
      <c r="C160" s="145">
        <v>0.518</v>
      </c>
      <c r="D160" s="119"/>
      <c r="E160" s="119"/>
      <c r="F160" s="119"/>
      <c r="G160" s="145">
        <f t="shared" si="4"/>
        <v>0</v>
      </c>
    </row>
    <row r="161" spans="1:7" s="38" customFormat="1" ht="15.75">
      <c r="A161" s="95"/>
      <c r="B161" s="177" t="s">
        <v>9</v>
      </c>
      <c r="C161" s="178"/>
      <c r="D161" s="179"/>
      <c r="E161" s="179"/>
      <c r="F161" s="179"/>
      <c r="G161" s="178"/>
    </row>
    <row r="162" spans="1:7" s="183" customFormat="1" ht="15.75">
      <c r="A162" s="182" t="s">
        <v>164</v>
      </c>
      <c r="B162" s="175" t="s">
        <v>9</v>
      </c>
      <c r="C162" s="135">
        <f>SUM(C163:C180)</f>
        <v>37.698</v>
      </c>
      <c r="D162" s="47">
        <f>SUM(D163:D180)</f>
        <v>0</v>
      </c>
      <c r="E162" s="47">
        <f>SUM(E163:E180)</f>
        <v>0</v>
      </c>
      <c r="F162" s="47">
        <f>SUM(F163:F180)</f>
        <v>0</v>
      </c>
      <c r="G162" s="135">
        <f>SUM(G163:G180)</f>
        <v>0</v>
      </c>
    </row>
    <row r="163" spans="1:7" s="38" customFormat="1" ht="15.75">
      <c r="A163" s="102" t="s">
        <v>165</v>
      </c>
      <c r="B163" s="175">
        <v>625</v>
      </c>
      <c r="C163" s="145">
        <v>6.477</v>
      </c>
      <c r="D163" s="119"/>
      <c r="E163" s="119"/>
      <c r="F163" s="119"/>
      <c r="G163" s="145">
        <f aca="true" t="shared" si="5" ref="G163:G180">SUM(D163:F163)</f>
        <v>0</v>
      </c>
    </row>
    <row r="164" spans="1:7" s="38" customFormat="1" ht="15.75">
      <c r="A164" s="102" t="s">
        <v>166</v>
      </c>
      <c r="B164" s="180" t="s">
        <v>167</v>
      </c>
      <c r="C164" s="145">
        <v>0.766</v>
      </c>
      <c r="D164" s="119"/>
      <c r="E164" s="119"/>
      <c r="F164" s="119"/>
      <c r="G164" s="145">
        <f t="shared" si="5"/>
        <v>0</v>
      </c>
    </row>
    <row r="165" spans="1:7" s="38" customFormat="1" ht="15.75">
      <c r="A165" s="102" t="s">
        <v>168</v>
      </c>
      <c r="B165" s="175">
        <v>520</v>
      </c>
      <c r="C165" s="145">
        <v>0.225</v>
      </c>
      <c r="D165" s="119"/>
      <c r="E165" s="119"/>
      <c r="F165" s="119"/>
      <c r="G165" s="145">
        <f t="shared" si="5"/>
        <v>0</v>
      </c>
    </row>
    <row r="166" spans="1:7" s="38" customFormat="1" ht="15.75">
      <c r="A166" s="102" t="s">
        <v>169</v>
      </c>
      <c r="B166" s="175">
        <v>666</v>
      </c>
      <c r="C166" s="145">
        <v>0.053</v>
      </c>
      <c r="D166" s="119"/>
      <c r="E166" s="119"/>
      <c r="F166" s="119"/>
      <c r="G166" s="145">
        <f t="shared" si="5"/>
        <v>0</v>
      </c>
    </row>
    <row r="167" spans="1:7" s="38" customFormat="1" ht="15.75">
      <c r="A167" s="102" t="s">
        <v>170</v>
      </c>
      <c r="B167" s="175">
        <v>630</v>
      </c>
      <c r="C167" s="145"/>
      <c r="D167" s="119"/>
      <c r="E167" s="119"/>
      <c r="F167" s="119"/>
      <c r="G167" s="145">
        <f t="shared" si="5"/>
        <v>0</v>
      </c>
    </row>
    <row r="168" spans="1:7" s="38" customFormat="1" ht="15.75">
      <c r="A168" s="102" t="s">
        <v>171</v>
      </c>
      <c r="B168" s="180" t="s">
        <v>172</v>
      </c>
      <c r="C168" s="145">
        <v>0.301</v>
      </c>
      <c r="D168" s="119"/>
      <c r="E168" s="119"/>
      <c r="F168" s="119"/>
      <c r="G168" s="145">
        <f t="shared" si="5"/>
        <v>0</v>
      </c>
    </row>
    <row r="169" spans="1:7" s="38" customFormat="1" ht="15.75">
      <c r="A169" s="102" t="s">
        <v>173</v>
      </c>
      <c r="B169" s="175">
        <v>645</v>
      </c>
      <c r="C169" s="145">
        <v>0.394</v>
      </c>
      <c r="D169" s="119"/>
      <c r="E169" s="119"/>
      <c r="F169" s="119"/>
      <c r="G169" s="145">
        <f t="shared" si="5"/>
        <v>0</v>
      </c>
    </row>
    <row r="170" spans="1:7" s="38" customFormat="1" ht="15.75">
      <c r="A170" s="102" t="s">
        <v>174</v>
      </c>
      <c r="B170" s="180">
        <v>521</v>
      </c>
      <c r="C170" s="185">
        <v>7.077</v>
      </c>
      <c r="D170" s="160"/>
      <c r="E170" s="160"/>
      <c r="F170" s="160"/>
      <c r="G170" s="145">
        <f t="shared" si="5"/>
        <v>0</v>
      </c>
    </row>
    <row r="171" spans="1:7" s="38" customFormat="1" ht="15.75">
      <c r="A171" s="102" t="s">
        <v>175</v>
      </c>
      <c r="B171" s="180">
        <v>522</v>
      </c>
      <c r="C171" s="185">
        <v>7.017</v>
      </c>
      <c r="D171" s="160"/>
      <c r="E171" s="160"/>
      <c r="F171" s="160"/>
      <c r="G171" s="145">
        <f t="shared" si="5"/>
        <v>0</v>
      </c>
    </row>
    <row r="172" spans="1:7" s="38" customFormat="1" ht="15.75">
      <c r="A172" s="102" t="s">
        <v>176</v>
      </c>
      <c r="B172" s="175">
        <v>655</v>
      </c>
      <c r="C172" s="145">
        <v>0.113</v>
      </c>
      <c r="D172" s="119"/>
      <c r="E172" s="119"/>
      <c r="F172" s="119"/>
      <c r="G172" s="145">
        <f t="shared" si="5"/>
        <v>0</v>
      </c>
    </row>
    <row r="173" spans="1:7" s="38" customFormat="1" ht="15.75">
      <c r="A173" s="102" t="s">
        <v>177</v>
      </c>
      <c r="B173" s="175">
        <v>635</v>
      </c>
      <c r="C173" s="185"/>
      <c r="D173" s="160"/>
      <c r="E173" s="160"/>
      <c r="F173" s="160"/>
      <c r="G173" s="145">
        <f t="shared" si="5"/>
        <v>0</v>
      </c>
    </row>
    <row r="174" spans="1:7" s="38" customFormat="1" ht="15.75">
      <c r="A174" s="102" t="s">
        <v>178</v>
      </c>
      <c r="B174" s="175">
        <v>660</v>
      </c>
      <c r="C174" s="145">
        <v>0.66</v>
      </c>
      <c r="D174" s="119"/>
      <c r="E174" s="119"/>
      <c r="F174" s="119"/>
      <c r="G174" s="145">
        <f t="shared" si="5"/>
        <v>0</v>
      </c>
    </row>
    <row r="175" spans="1:7" s="38" customFormat="1" ht="15.75">
      <c r="A175" s="102" t="s">
        <v>179</v>
      </c>
      <c r="B175" s="175">
        <v>665</v>
      </c>
      <c r="C175" s="145">
        <v>0.46</v>
      </c>
      <c r="D175" s="119"/>
      <c r="E175" s="119"/>
      <c r="F175" s="119"/>
      <c r="G175" s="145">
        <f t="shared" si="5"/>
        <v>0</v>
      </c>
    </row>
    <row r="176" spans="1:7" s="38" customFormat="1" ht="15.75">
      <c r="A176" s="102" t="s">
        <v>180</v>
      </c>
      <c r="B176" s="175">
        <v>640</v>
      </c>
      <c r="C176" s="145"/>
      <c r="D176" s="119"/>
      <c r="E176" s="119"/>
      <c r="F176" s="119"/>
      <c r="G176" s="145">
        <f t="shared" si="5"/>
        <v>0</v>
      </c>
    </row>
    <row r="177" spans="1:7" s="38" customFormat="1" ht="15.75">
      <c r="A177" s="102" t="s">
        <v>181</v>
      </c>
      <c r="B177" s="175">
        <v>524</v>
      </c>
      <c r="C177" s="185">
        <v>6.56</v>
      </c>
      <c r="D177" s="160"/>
      <c r="E177" s="160"/>
      <c r="F177" s="160"/>
      <c r="G177" s="145">
        <f t="shared" si="5"/>
        <v>0</v>
      </c>
    </row>
    <row r="178" spans="1:7" s="38" customFormat="1" ht="15.75">
      <c r="A178" s="102" t="s">
        <v>182</v>
      </c>
      <c r="B178" s="175">
        <v>525</v>
      </c>
      <c r="C178" s="185"/>
      <c r="D178" s="160"/>
      <c r="E178" s="160"/>
      <c r="F178" s="160"/>
      <c r="G178" s="145">
        <f t="shared" si="5"/>
        <v>0</v>
      </c>
    </row>
    <row r="179" spans="1:7" s="38" customFormat="1" ht="15.75">
      <c r="A179" s="102" t="s">
        <v>183</v>
      </c>
      <c r="B179" s="175">
        <v>523</v>
      </c>
      <c r="C179" s="185">
        <v>7.077</v>
      </c>
      <c r="D179" s="160"/>
      <c r="E179" s="160"/>
      <c r="F179" s="160"/>
      <c r="G179" s="145">
        <f t="shared" si="5"/>
        <v>0</v>
      </c>
    </row>
    <row r="180" spans="1:7" s="38" customFormat="1" ht="15.75">
      <c r="A180" s="86" t="s">
        <v>184</v>
      </c>
      <c r="B180" s="175">
        <v>689</v>
      </c>
      <c r="C180" s="185">
        <v>0.518</v>
      </c>
      <c r="D180" s="160"/>
      <c r="E180" s="160"/>
      <c r="F180" s="160"/>
      <c r="G180" s="145">
        <f t="shared" si="5"/>
        <v>0</v>
      </c>
    </row>
    <row r="181" spans="1:7" s="38" customFormat="1" ht="15.75">
      <c r="A181" s="95"/>
      <c r="B181" s="177"/>
      <c r="C181" s="126"/>
      <c r="D181" s="121"/>
      <c r="E181" s="121"/>
      <c r="F181" s="121"/>
      <c r="G181" s="126"/>
    </row>
    <row r="182" spans="1:7" s="183" customFormat="1" ht="15.75">
      <c r="A182" s="182" t="s">
        <v>185</v>
      </c>
      <c r="B182" s="175"/>
      <c r="C182" s="135">
        <f>SUM(C183:C194)</f>
        <v>11.248</v>
      </c>
      <c r="D182" s="47">
        <f>SUM(D183:D194)</f>
        <v>0</v>
      </c>
      <c r="E182" s="47">
        <f>SUM(E183:E194)</f>
        <v>0</v>
      </c>
      <c r="F182" s="47">
        <f>SUM(F183:F194)</f>
        <v>0</v>
      </c>
      <c r="G182" s="135">
        <f>SUM(G183:G194)</f>
        <v>0</v>
      </c>
    </row>
    <row r="183" spans="1:7" s="38" customFormat="1" ht="15.75">
      <c r="A183" s="102" t="s">
        <v>186</v>
      </c>
      <c r="B183" s="175">
        <v>728</v>
      </c>
      <c r="C183" s="145"/>
      <c r="D183" s="119"/>
      <c r="E183" s="119"/>
      <c r="F183" s="119"/>
      <c r="G183" s="145">
        <f aca="true" t="shared" si="6" ref="G183:G194">SUM(D183:F183)</f>
        <v>0</v>
      </c>
    </row>
    <row r="184" spans="1:7" s="38" customFormat="1" ht="15.75">
      <c r="A184" s="102" t="s">
        <v>187</v>
      </c>
      <c r="B184" s="175">
        <v>730</v>
      </c>
      <c r="C184" s="145">
        <v>0.144</v>
      </c>
      <c r="D184" s="119"/>
      <c r="E184" s="119"/>
      <c r="F184" s="119"/>
      <c r="G184" s="145">
        <f t="shared" si="6"/>
        <v>0</v>
      </c>
    </row>
    <row r="185" spans="1:7" s="38" customFormat="1" ht="15.75">
      <c r="A185" s="102" t="s">
        <v>188</v>
      </c>
      <c r="B185" s="175">
        <v>738</v>
      </c>
      <c r="C185" s="145">
        <v>0.095</v>
      </c>
      <c r="D185" s="119"/>
      <c r="E185" s="119"/>
      <c r="F185" s="119"/>
      <c r="G185" s="145">
        <f t="shared" si="6"/>
        <v>0</v>
      </c>
    </row>
    <row r="186" spans="1:7" s="38" customFormat="1" ht="15.75">
      <c r="A186" s="102" t="s">
        <v>189</v>
      </c>
      <c r="B186" s="175">
        <v>740</v>
      </c>
      <c r="C186" s="145"/>
      <c r="D186" s="119"/>
      <c r="E186" s="119"/>
      <c r="F186" s="119"/>
      <c r="G186" s="145">
        <f t="shared" si="6"/>
        <v>0</v>
      </c>
    </row>
    <row r="187" spans="1:7" s="38" customFormat="1" ht="15.75">
      <c r="A187" s="102" t="s">
        <v>190</v>
      </c>
      <c r="B187" s="175">
        <v>745</v>
      </c>
      <c r="C187" s="145">
        <v>0.87</v>
      </c>
      <c r="D187" s="119"/>
      <c r="E187" s="119"/>
      <c r="F187" s="119"/>
      <c r="G187" s="145">
        <f t="shared" si="6"/>
        <v>0</v>
      </c>
    </row>
    <row r="188" spans="1:7" s="38" customFormat="1" ht="15.75">
      <c r="A188" s="102" t="s">
        <v>192</v>
      </c>
      <c r="B188" s="175">
        <v>751</v>
      </c>
      <c r="C188" s="145"/>
      <c r="D188" s="119"/>
      <c r="E188" s="119"/>
      <c r="F188" s="119"/>
      <c r="G188" s="145">
        <f t="shared" si="6"/>
        <v>0</v>
      </c>
    </row>
    <row r="189" spans="1:7" s="38" customFormat="1" ht="15.75">
      <c r="A189" s="102" t="s">
        <v>193</v>
      </c>
      <c r="B189" s="175">
        <v>753</v>
      </c>
      <c r="C189" s="145">
        <v>6.477</v>
      </c>
      <c r="D189" s="119"/>
      <c r="E189" s="119"/>
      <c r="F189" s="119"/>
      <c r="G189" s="145">
        <f t="shared" si="6"/>
        <v>0</v>
      </c>
    </row>
    <row r="190" spans="1:7" s="38" customFormat="1" ht="15.75">
      <c r="A190" s="102" t="s">
        <v>194</v>
      </c>
      <c r="B190" s="175">
        <v>755</v>
      </c>
      <c r="C190" s="145"/>
      <c r="D190" s="119"/>
      <c r="E190" s="119"/>
      <c r="F190" s="119"/>
      <c r="G190" s="145">
        <f t="shared" si="6"/>
        <v>0</v>
      </c>
    </row>
    <row r="191" spans="1:7" s="38" customFormat="1" ht="15.75">
      <c r="A191" s="102" t="s">
        <v>195</v>
      </c>
      <c r="B191" s="175">
        <v>764</v>
      </c>
      <c r="C191" s="145">
        <v>0.058</v>
      </c>
      <c r="D191" s="119"/>
      <c r="E191" s="119"/>
      <c r="F191" s="119"/>
      <c r="G191" s="145">
        <f t="shared" si="6"/>
        <v>0</v>
      </c>
    </row>
    <row r="192" spans="1:7" s="38" customFormat="1" ht="15.75">
      <c r="A192" s="102" t="s">
        <v>397</v>
      </c>
      <c r="B192" s="175">
        <v>765</v>
      </c>
      <c r="C192" s="145">
        <v>2.76</v>
      </c>
      <c r="D192" s="119"/>
      <c r="E192" s="119"/>
      <c r="F192" s="119"/>
      <c r="G192" s="145">
        <f>SUM(D192:F192)</f>
        <v>0</v>
      </c>
    </row>
    <row r="193" spans="1:7" s="38" customFormat="1" ht="15.75">
      <c r="A193" s="102" t="s">
        <v>196</v>
      </c>
      <c r="B193" s="175">
        <v>769</v>
      </c>
      <c r="C193" s="145">
        <v>0.844</v>
      </c>
      <c r="D193" s="119"/>
      <c r="E193" s="119"/>
      <c r="F193" s="119"/>
      <c r="G193" s="145">
        <f t="shared" si="6"/>
        <v>0</v>
      </c>
    </row>
    <row r="194" spans="1:7" s="38" customFormat="1" ht="15.75">
      <c r="A194" s="102" t="s">
        <v>197</v>
      </c>
      <c r="B194" s="175">
        <v>789</v>
      </c>
      <c r="C194" s="145"/>
      <c r="D194" s="119"/>
      <c r="E194" s="119"/>
      <c r="F194" s="119"/>
      <c r="G194" s="145">
        <f t="shared" si="6"/>
        <v>0</v>
      </c>
    </row>
    <row r="195" spans="1:7" s="38" customFormat="1" ht="15.75">
      <c r="A195" s="95"/>
      <c r="B195" s="177"/>
      <c r="C195" s="126"/>
      <c r="D195" s="121"/>
      <c r="E195" s="121"/>
      <c r="F195" s="121"/>
      <c r="G195" s="126"/>
    </row>
    <row r="196" spans="1:7" s="183" customFormat="1" ht="15.75">
      <c r="A196" s="182" t="s">
        <v>198</v>
      </c>
      <c r="B196" s="175">
        <v>798</v>
      </c>
      <c r="C196" s="145"/>
      <c r="D196" s="119"/>
      <c r="E196" s="119"/>
      <c r="F196" s="119"/>
      <c r="G196" s="145">
        <f>SUM(D196:F196)</f>
        <v>0</v>
      </c>
    </row>
    <row r="197" spans="1:7" s="38" customFormat="1" ht="15.75">
      <c r="A197" s="95"/>
      <c r="B197" s="177"/>
      <c r="C197" s="126"/>
      <c r="D197" s="121"/>
      <c r="E197" s="121"/>
      <c r="F197" s="121"/>
      <c r="G197" s="126"/>
    </row>
    <row r="198" spans="1:7" s="176" customFormat="1" ht="19.5">
      <c r="A198" s="174" t="s">
        <v>199</v>
      </c>
      <c r="B198" s="175"/>
      <c r="C198" s="116">
        <f>SUM(C200:C216)</f>
        <v>0</v>
      </c>
      <c r="D198" s="129">
        <f>SUM(D200:D216)</f>
        <v>0</v>
      </c>
      <c r="E198" s="129">
        <f>SUM(E200:E216)</f>
        <v>0</v>
      </c>
      <c r="F198" s="129">
        <f>SUM(F200:F216)</f>
        <v>0</v>
      </c>
      <c r="G198" s="116">
        <f>SUM(G200:G216)</f>
        <v>0</v>
      </c>
    </row>
    <row r="199" spans="1:7" s="38" customFormat="1" ht="15.75">
      <c r="A199" s="95"/>
      <c r="B199" s="177"/>
      <c r="C199" s="126"/>
      <c r="D199" s="121"/>
      <c r="E199" s="121"/>
      <c r="F199" s="121"/>
      <c r="G199" s="126"/>
    </row>
    <row r="200" spans="1:7" s="38" customFormat="1" ht="15.75">
      <c r="A200" s="102" t="s">
        <v>200</v>
      </c>
      <c r="B200" s="175">
        <v>831</v>
      </c>
      <c r="C200" s="145"/>
      <c r="D200" s="119"/>
      <c r="E200" s="119"/>
      <c r="F200" s="119"/>
      <c r="G200" s="145">
        <f aca="true" t="shared" si="7" ref="G200:G216">SUM(D200:F200)</f>
        <v>0</v>
      </c>
    </row>
    <row r="201" spans="1:7" s="38" customFormat="1" ht="15.75">
      <c r="A201" s="102" t="s">
        <v>201</v>
      </c>
      <c r="B201" s="175">
        <v>832</v>
      </c>
      <c r="C201" s="145"/>
      <c r="D201" s="119"/>
      <c r="E201" s="119"/>
      <c r="F201" s="119"/>
      <c r="G201" s="145">
        <f t="shared" si="7"/>
        <v>0</v>
      </c>
    </row>
    <row r="202" spans="1:7" s="38" customFormat="1" ht="15.75">
      <c r="A202" s="102" t="s">
        <v>203</v>
      </c>
      <c r="B202" s="175">
        <v>836</v>
      </c>
      <c r="C202" s="145"/>
      <c r="D202" s="119"/>
      <c r="E202" s="119"/>
      <c r="F202" s="119"/>
      <c r="G202" s="145">
        <f t="shared" si="7"/>
        <v>0</v>
      </c>
    </row>
    <row r="203" spans="1:7" s="38" customFormat="1" ht="15.75">
      <c r="A203" s="102" t="s">
        <v>204</v>
      </c>
      <c r="B203" s="175">
        <v>859</v>
      </c>
      <c r="C203" s="185"/>
      <c r="D203" s="160"/>
      <c r="E203" s="160"/>
      <c r="F203" s="160"/>
      <c r="G203" s="145">
        <f t="shared" si="7"/>
        <v>0</v>
      </c>
    </row>
    <row r="204" spans="1:7" s="38" customFormat="1" ht="15.75">
      <c r="A204" s="102" t="s">
        <v>205</v>
      </c>
      <c r="B204" s="175">
        <v>860</v>
      </c>
      <c r="C204" s="185"/>
      <c r="D204" s="160"/>
      <c r="E204" s="160"/>
      <c r="F204" s="160"/>
      <c r="G204" s="145">
        <f t="shared" si="7"/>
        <v>0</v>
      </c>
    </row>
    <row r="205" spans="1:7" s="38" customFormat="1" ht="15.75">
      <c r="A205" s="102" t="s">
        <v>206</v>
      </c>
      <c r="B205" s="175">
        <v>845</v>
      </c>
      <c r="C205" s="145"/>
      <c r="D205" s="119"/>
      <c r="E205" s="119"/>
      <c r="F205" s="119"/>
      <c r="G205" s="145">
        <f t="shared" si="7"/>
        <v>0</v>
      </c>
    </row>
    <row r="206" spans="1:7" s="38" customFormat="1" ht="15.75">
      <c r="A206" s="102" t="s">
        <v>208</v>
      </c>
      <c r="B206" s="175">
        <v>856</v>
      </c>
      <c r="C206" s="145"/>
      <c r="D206" s="119"/>
      <c r="E206" s="119"/>
      <c r="F206" s="119"/>
      <c r="G206" s="145">
        <f t="shared" si="7"/>
        <v>0</v>
      </c>
    </row>
    <row r="207" spans="1:7" s="38" customFormat="1" ht="15.75">
      <c r="A207" s="102" t="s">
        <v>209</v>
      </c>
      <c r="B207" s="175">
        <v>861</v>
      </c>
      <c r="C207" s="145"/>
      <c r="D207" s="119"/>
      <c r="E207" s="119"/>
      <c r="F207" s="119"/>
      <c r="G207" s="145">
        <f t="shared" si="7"/>
        <v>0</v>
      </c>
    </row>
    <row r="208" spans="1:7" s="38" customFormat="1" ht="15.75">
      <c r="A208" s="102" t="s">
        <v>210</v>
      </c>
      <c r="B208" s="175">
        <v>862</v>
      </c>
      <c r="C208" s="145"/>
      <c r="D208" s="119"/>
      <c r="E208" s="119"/>
      <c r="F208" s="119"/>
      <c r="G208" s="145">
        <f t="shared" si="7"/>
        <v>0</v>
      </c>
    </row>
    <row r="209" spans="1:7" s="38" customFormat="1" ht="15.75">
      <c r="A209" s="102" t="s">
        <v>211</v>
      </c>
      <c r="B209" s="175">
        <v>880</v>
      </c>
      <c r="C209" s="145"/>
      <c r="D209" s="119"/>
      <c r="E209" s="119"/>
      <c r="F209" s="119"/>
      <c r="G209" s="145">
        <f>SUM(D209:F209)</f>
        <v>0</v>
      </c>
    </row>
    <row r="210" spans="1:7" s="38" customFormat="1" ht="15.75">
      <c r="A210" s="102" t="s">
        <v>212</v>
      </c>
      <c r="B210" s="175">
        <v>866</v>
      </c>
      <c r="C210" s="145"/>
      <c r="D210" s="119"/>
      <c r="E210" s="119"/>
      <c r="F210" s="119"/>
      <c r="G210" s="145">
        <f t="shared" si="7"/>
        <v>0</v>
      </c>
    </row>
    <row r="211" spans="1:7" s="38" customFormat="1" ht="15.75">
      <c r="A211" s="102" t="s">
        <v>213</v>
      </c>
      <c r="B211" s="175">
        <v>868</v>
      </c>
      <c r="C211" s="145"/>
      <c r="D211" s="119"/>
      <c r="E211" s="119"/>
      <c r="F211" s="119"/>
      <c r="G211" s="145">
        <f t="shared" si="7"/>
        <v>0</v>
      </c>
    </row>
    <row r="212" spans="1:7" s="38" customFormat="1" ht="15.75">
      <c r="A212" s="102" t="s">
        <v>214</v>
      </c>
      <c r="B212" s="175">
        <v>870</v>
      </c>
      <c r="C212" s="145"/>
      <c r="D212" s="119"/>
      <c r="E212" s="119"/>
      <c r="F212" s="119"/>
      <c r="G212" s="145">
        <f t="shared" si="7"/>
        <v>0</v>
      </c>
    </row>
    <row r="213" spans="1:7" s="38" customFormat="1" ht="15.75">
      <c r="A213" s="102" t="s">
        <v>215</v>
      </c>
      <c r="B213" s="175">
        <v>872</v>
      </c>
      <c r="C213" s="145"/>
      <c r="D213" s="119"/>
      <c r="E213" s="119"/>
      <c r="F213" s="119"/>
      <c r="G213" s="145">
        <f t="shared" si="7"/>
        <v>0</v>
      </c>
    </row>
    <row r="214" spans="1:7" s="38" customFormat="1" ht="15.75">
      <c r="A214" s="102" t="s">
        <v>216</v>
      </c>
      <c r="B214" s="175">
        <v>854</v>
      </c>
      <c r="C214" s="145"/>
      <c r="D214" s="119"/>
      <c r="E214" s="119"/>
      <c r="F214" s="119"/>
      <c r="G214" s="145">
        <f t="shared" si="7"/>
        <v>0</v>
      </c>
    </row>
    <row r="215" spans="1:7" s="38" customFormat="1" ht="15.75">
      <c r="A215" s="102" t="s">
        <v>217</v>
      </c>
      <c r="B215" s="175">
        <v>876</v>
      </c>
      <c r="C215" s="145"/>
      <c r="D215" s="119"/>
      <c r="E215" s="119"/>
      <c r="F215" s="119"/>
      <c r="G215" s="145">
        <f t="shared" si="7"/>
        <v>0</v>
      </c>
    </row>
    <row r="216" spans="1:7" s="38" customFormat="1" ht="15.75">
      <c r="A216" s="102" t="s">
        <v>218</v>
      </c>
      <c r="B216" s="175">
        <v>889</v>
      </c>
      <c r="C216" s="145"/>
      <c r="D216" s="119"/>
      <c r="E216" s="119"/>
      <c r="F216" s="119"/>
      <c r="G216" s="145">
        <f t="shared" si="7"/>
        <v>0</v>
      </c>
    </row>
    <row r="217" spans="1:7" s="38" customFormat="1" ht="15.75">
      <c r="A217" s="95"/>
      <c r="B217" s="177"/>
      <c r="C217" s="126"/>
      <c r="D217" s="121"/>
      <c r="E217" s="121"/>
      <c r="F217" s="121"/>
      <c r="G217" s="126"/>
    </row>
    <row r="218" spans="1:7" s="176" customFormat="1" ht="19.5">
      <c r="A218" s="162" t="s">
        <v>219</v>
      </c>
      <c r="B218" s="175">
        <v>998</v>
      </c>
      <c r="C218" s="186"/>
      <c r="D218" s="187"/>
      <c r="E218" s="187"/>
      <c r="F218" s="187"/>
      <c r="G218" s="186">
        <f>SUM(D218:F218)</f>
        <v>0</v>
      </c>
    </row>
    <row r="219" spans="1:14" s="71" customFormat="1" ht="19.5">
      <c r="A219" s="161"/>
      <c r="B219" s="66"/>
      <c r="C219" s="244"/>
      <c r="D219" s="68"/>
      <c r="E219" s="68"/>
      <c r="F219" s="69"/>
      <c r="G219" s="75"/>
      <c r="H219" s="67"/>
      <c r="I219" s="67"/>
      <c r="J219" s="67"/>
      <c r="K219" s="67"/>
      <c r="L219" s="67"/>
      <c r="M219" s="70"/>
      <c r="N219" s="67"/>
    </row>
    <row r="220" spans="1:14" s="71" customFormat="1" ht="19.5">
      <c r="A220" s="161" t="s">
        <v>220</v>
      </c>
      <c r="B220" s="66"/>
      <c r="C220" s="245"/>
      <c r="D220" s="68"/>
      <c r="E220" s="68"/>
      <c r="F220" s="69"/>
      <c r="G220" s="76"/>
      <c r="H220" s="67"/>
      <c r="I220" s="67"/>
      <c r="J220" s="67"/>
      <c r="K220" s="67"/>
      <c r="L220" s="67"/>
      <c r="M220" s="70"/>
      <c r="N220" s="67"/>
    </row>
    <row r="221" spans="1:14" s="71" customFormat="1" ht="19.5">
      <c r="A221" s="162" t="s">
        <v>221</v>
      </c>
      <c r="B221" s="72" t="s">
        <v>222</v>
      </c>
      <c r="C221" s="246" t="s">
        <v>223</v>
      </c>
      <c r="D221" s="73" t="s">
        <v>9</v>
      </c>
      <c r="E221" s="73" t="s">
        <v>35</v>
      </c>
      <c r="F221" s="73" t="s">
        <v>35</v>
      </c>
      <c r="G221" s="116" t="str">
        <f>D221</f>
        <v> </v>
      </c>
      <c r="H221" s="67"/>
      <c r="I221" s="67"/>
      <c r="J221" s="67"/>
      <c r="K221" s="67"/>
      <c r="L221" s="67"/>
      <c r="M221" s="74"/>
      <c r="N221" s="67"/>
    </row>
    <row r="222" spans="1:14" s="71" customFormat="1" ht="19.5">
      <c r="A222" s="161"/>
      <c r="B222" s="66"/>
      <c r="C222" s="188"/>
      <c r="D222" s="77"/>
      <c r="E222" s="77"/>
      <c r="F222" s="77"/>
      <c r="G222" s="78"/>
      <c r="H222" s="67"/>
      <c r="I222" s="67"/>
      <c r="J222" s="67"/>
      <c r="K222" s="67"/>
      <c r="L222" s="67"/>
      <c r="M222" s="74"/>
      <c r="N222" s="67"/>
    </row>
    <row r="223" spans="1:7" s="183" customFormat="1" ht="19.5">
      <c r="A223" s="169" t="s">
        <v>224</v>
      </c>
      <c r="B223" s="177"/>
      <c r="C223" s="189"/>
      <c r="D223" s="190"/>
      <c r="E223" s="190"/>
      <c r="F223" s="190"/>
      <c r="G223" s="189"/>
    </row>
    <row r="224" spans="1:7" s="195" customFormat="1" ht="19.5">
      <c r="A224" s="191" t="s">
        <v>225</v>
      </c>
      <c r="B224" s="192">
        <v>1000</v>
      </c>
      <c r="C224" s="247">
        <f>C25+C37+C101+C147+C198+C218+C226</f>
        <v>313.34579999999994</v>
      </c>
      <c r="D224" s="201">
        <f>D25+D37+D101+D147+D198+D218+D221</f>
        <v>0</v>
      </c>
      <c r="E224" s="193">
        <f>E25+E37+E101+E147+E198+E218</f>
        <v>0</v>
      </c>
      <c r="F224" s="193">
        <f>F25+F37+F101+F147+F198+F218</f>
        <v>0</v>
      </c>
      <c r="G224" s="194">
        <f>G25+G37+G101+G147+G198+G218+G221</f>
        <v>0</v>
      </c>
    </row>
    <row r="225" spans="1:7" s="38" customFormat="1" ht="15.75">
      <c r="A225" s="96" t="s">
        <v>226</v>
      </c>
      <c r="B225" s="177"/>
      <c r="C225" s="189"/>
      <c r="D225" s="190"/>
      <c r="E225" s="190"/>
      <c r="F225" s="190"/>
      <c r="G225" s="189"/>
    </row>
    <row r="226" spans="1:7" s="38" customFormat="1" ht="19.5">
      <c r="A226" s="97" t="s">
        <v>227</v>
      </c>
      <c r="B226" s="192">
        <v>118</v>
      </c>
      <c r="C226" s="150">
        <v>6.4</v>
      </c>
      <c r="D226" s="151"/>
      <c r="E226" s="73" t="s">
        <v>35</v>
      </c>
      <c r="F226" s="73" t="s">
        <v>35</v>
      </c>
      <c r="G226" s="145">
        <f>D226</f>
        <v>0</v>
      </c>
    </row>
    <row r="227" spans="1:7" s="38" customFormat="1" ht="15.75">
      <c r="A227" s="181"/>
      <c r="B227" s="177"/>
      <c r="C227" s="189">
        <v>6.41</v>
      </c>
      <c r="D227" s="190"/>
      <c r="E227" s="190"/>
      <c r="F227" s="190"/>
      <c r="G227" s="189"/>
    </row>
    <row r="228" spans="1:7" s="36" customFormat="1" ht="15.75">
      <c r="A228" s="163" t="s">
        <v>228</v>
      </c>
      <c r="B228" s="66"/>
      <c r="C228" s="189"/>
      <c r="D228" s="196"/>
      <c r="E228" s="196"/>
      <c r="F228" s="196"/>
      <c r="G228" s="197"/>
    </row>
    <row r="229" spans="1:18" s="38" customFormat="1" ht="15.75">
      <c r="A229" s="164" t="s">
        <v>229</v>
      </c>
      <c r="B229" s="107">
        <v>992</v>
      </c>
      <c r="C229" s="140">
        <f>SUM(C230:C236)</f>
        <v>63.559999999999995</v>
      </c>
      <c r="D229" s="141">
        <f>SUM(D230:D236)</f>
        <v>0</v>
      </c>
      <c r="E229" s="141">
        <f>SUM(E230:E236)</f>
        <v>0</v>
      </c>
      <c r="F229" s="141">
        <f>SUM(F230:F236)</f>
        <v>0</v>
      </c>
      <c r="G229" s="140">
        <f>SUM(G230:G236)</f>
        <v>0</v>
      </c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</row>
    <row r="230" spans="1:18" s="38" customFormat="1" ht="15.75">
      <c r="A230" s="91" t="s">
        <v>230</v>
      </c>
      <c r="B230" s="108">
        <v>959</v>
      </c>
      <c r="C230" s="143">
        <v>17.849</v>
      </c>
      <c r="D230" s="144"/>
      <c r="E230" s="144"/>
      <c r="F230" s="144"/>
      <c r="G230" s="145">
        <f aca="true" t="shared" si="8" ref="G230:G235">SUM(D230:F230)</f>
        <v>0</v>
      </c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</row>
    <row r="231" spans="1:18" s="38" customFormat="1" ht="15.75">
      <c r="A231" s="91" t="s">
        <v>231</v>
      </c>
      <c r="B231" s="108">
        <v>963</v>
      </c>
      <c r="C231" s="143">
        <v>0.412</v>
      </c>
      <c r="D231" s="144"/>
      <c r="E231" s="144"/>
      <c r="F231" s="144"/>
      <c r="G231" s="145">
        <f t="shared" si="8"/>
        <v>0</v>
      </c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</row>
    <row r="232" spans="1:18" s="38" customFormat="1" ht="15.75">
      <c r="A232" s="91" t="s">
        <v>232</v>
      </c>
      <c r="B232" s="108">
        <v>964</v>
      </c>
      <c r="C232" s="143">
        <v>0</v>
      </c>
      <c r="D232" s="144"/>
      <c r="E232" s="144"/>
      <c r="F232" s="144"/>
      <c r="G232" s="145">
        <f t="shared" si="8"/>
        <v>0</v>
      </c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</row>
    <row r="233" spans="1:18" s="38" customFormat="1" ht="15.75">
      <c r="A233" s="91" t="s">
        <v>233</v>
      </c>
      <c r="B233" s="108">
        <v>966</v>
      </c>
      <c r="C233" s="143">
        <v>0.588</v>
      </c>
      <c r="D233" s="144"/>
      <c r="E233" s="144"/>
      <c r="F233" s="144"/>
      <c r="G233" s="145">
        <f t="shared" si="8"/>
        <v>0</v>
      </c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</row>
    <row r="234" spans="1:18" s="38" customFormat="1" ht="15.75">
      <c r="A234" s="91" t="s">
        <v>234</v>
      </c>
      <c r="B234" s="108">
        <v>967</v>
      </c>
      <c r="C234" s="143">
        <v>0.412</v>
      </c>
      <c r="D234" s="144"/>
      <c r="E234" s="144"/>
      <c r="F234" s="144"/>
      <c r="G234" s="145">
        <f t="shared" si="8"/>
        <v>0</v>
      </c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</row>
    <row r="235" spans="1:8" s="38" customFormat="1" ht="15.75">
      <c r="A235" s="91" t="s">
        <v>235</v>
      </c>
      <c r="B235" s="108">
        <v>974</v>
      </c>
      <c r="C235" s="154">
        <v>0.206</v>
      </c>
      <c r="D235" s="226"/>
      <c r="E235" s="144"/>
      <c r="F235" s="144"/>
      <c r="G235" s="145">
        <f t="shared" si="8"/>
        <v>0</v>
      </c>
      <c r="H235" s="36"/>
    </row>
    <row r="236" spans="1:14" s="36" customFormat="1" ht="15" customHeight="1">
      <c r="A236" s="100" t="s">
        <v>236</v>
      </c>
      <c r="B236" s="72">
        <v>975</v>
      </c>
      <c r="C236" s="117">
        <f>SUM(C239:C248)</f>
        <v>44.092999999999996</v>
      </c>
      <c r="D236" s="227">
        <f>SUM(D239:D248)</f>
        <v>0</v>
      </c>
      <c r="E236" s="139">
        <f>SUM(E239:E248)</f>
        <v>0</v>
      </c>
      <c r="F236" s="47">
        <f>SUM(F239:F248)</f>
        <v>0</v>
      </c>
      <c r="G236" s="125">
        <f>SUM(G239:G248)</f>
        <v>0</v>
      </c>
      <c r="H236" s="120"/>
      <c r="I236" s="120"/>
      <c r="J236" s="120"/>
      <c r="K236" s="120"/>
      <c r="L236" s="120"/>
      <c r="M236" s="120"/>
      <c r="N236" s="120"/>
    </row>
    <row r="237" spans="1:17" s="38" customFormat="1" ht="15.75">
      <c r="A237" s="165" t="s">
        <v>237</v>
      </c>
      <c r="B237" s="223"/>
      <c r="C237" s="122"/>
      <c r="D237" s="228"/>
      <c r="E237" s="50"/>
      <c r="F237" s="121"/>
      <c r="G237" s="126"/>
      <c r="H237" s="120"/>
      <c r="I237" s="120"/>
      <c r="J237" s="120"/>
      <c r="K237" s="120"/>
      <c r="L237" s="120"/>
      <c r="M237" s="122"/>
      <c r="N237" s="120"/>
      <c r="Q237" s="48"/>
    </row>
    <row r="238" spans="1:17" s="38" customFormat="1" ht="15.75">
      <c r="A238" s="166" t="s">
        <v>238</v>
      </c>
      <c r="B238" s="224"/>
      <c r="C238" s="122"/>
      <c r="D238" s="228"/>
      <c r="E238" s="50"/>
      <c r="F238" s="121"/>
      <c r="G238" s="126"/>
      <c r="H238" s="120"/>
      <c r="I238" s="120"/>
      <c r="J238" s="120"/>
      <c r="K238" s="120"/>
      <c r="L238" s="120"/>
      <c r="M238" s="122"/>
      <c r="N238" s="120"/>
      <c r="Q238" s="48"/>
    </row>
    <row r="239" spans="1:17" s="38" customFormat="1" ht="15.75">
      <c r="A239" s="167" t="s">
        <v>405</v>
      </c>
      <c r="B239" s="225" t="s">
        <v>239</v>
      </c>
      <c r="C239" s="123">
        <v>3.867</v>
      </c>
      <c r="D239" s="229"/>
      <c r="E239" s="47"/>
      <c r="F239" s="119"/>
      <c r="G239" s="145">
        <f aca="true" t="shared" si="9" ref="G239:G247">SUM(D239:F239)</f>
        <v>0</v>
      </c>
      <c r="H239" s="120"/>
      <c r="I239" s="120"/>
      <c r="J239" s="120"/>
      <c r="K239" s="120"/>
      <c r="L239" s="120"/>
      <c r="M239" s="122"/>
      <c r="N239" s="120"/>
      <c r="Q239" s="48"/>
    </row>
    <row r="240" spans="1:17" s="38" customFormat="1" ht="15.75">
      <c r="A240" s="167" t="s">
        <v>406</v>
      </c>
      <c r="B240" s="225" t="s">
        <v>240</v>
      </c>
      <c r="C240" s="123">
        <v>0.227</v>
      </c>
      <c r="D240" s="229"/>
      <c r="E240" s="47"/>
      <c r="F240" s="119"/>
      <c r="G240" s="145">
        <f t="shared" si="9"/>
        <v>0</v>
      </c>
      <c r="H240" s="120"/>
      <c r="I240" s="120"/>
      <c r="J240" s="120"/>
      <c r="K240" s="120"/>
      <c r="L240" s="120"/>
      <c r="M240" s="122"/>
      <c r="N240" s="120"/>
      <c r="Q240" s="48"/>
    </row>
    <row r="241" spans="1:17" s="38" customFormat="1" ht="15.75">
      <c r="A241" s="167" t="s">
        <v>398</v>
      </c>
      <c r="B241" s="225" t="s">
        <v>241</v>
      </c>
      <c r="C241" s="123">
        <v>4.06</v>
      </c>
      <c r="D241" s="229"/>
      <c r="E241" s="47"/>
      <c r="F241" s="119"/>
      <c r="G241" s="145">
        <f t="shared" si="9"/>
        <v>0</v>
      </c>
      <c r="H241" s="120"/>
      <c r="I241" s="120"/>
      <c r="J241" s="120"/>
      <c r="K241" s="120"/>
      <c r="L241" s="120"/>
      <c r="M241" s="122"/>
      <c r="N241" s="120"/>
      <c r="Q241" s="48"/>
    </row>
    <row r="242" spans="1:17" s="38" customFormat="1" ht="15.75">
      <c r="A242" s="167" t="s">
        <v>402</v>
      </c>
      <c r="B242" s="225" t="s">
        <v>242</v>
      </c>
      <c r="C242" s="123">
        <v>0.021</v>
      </c>
      <c r="D242" s="229"/>
      <c r="E242" s="47"/>
      <c r="F242" s="119"/>
      <c r="G242" s="145">
        <f t="shared" si="9"/>
        <v>0</v>
      </c>
      <c r="H242" s="120"/>
      <c r="I242" s="120"/>
      <c r="J242" s="120"/>
      <c r="K242" s="120"/>
      <c r="L242" s="120"/>
      <c r="M242" s="122"/>
      <c r="N242" s="120"/>
      <c r="Q242" s="48"/>
    </row>
    <row r="243" spans="1:17" s="38" customFormat="1" ht="15.75">
      <c r="A243" s="167" t="s">
        <v>401</v>
      </c>
      <c r="B243" s="225" t="s">
        <v>243</v>
      </c>
      <c r="C243" s="123">
        <v>0.636</v>
      </c>
      <c r="D243" s="229"/>
      <c r="E243" s="47"/>
      <c r="F243" s="119"/>
      <c r="G243" s="145">
        <f t="shared" si="9"/>
        <v>0</v>
      </c>
      <c r="H243" s="120"/>
      <c r="I243" s="120"/>
      <c r="J243" s="120"/>
      <c r="K243" s="120"/>
      <c r="L243" s="120"/>
      <c r="M243" s="122"/>
      <c r="N243" s="120"/>
      <c r="Q243" s="48"/>
    </row>
    <row r="244" spans="1:17" s="38" customFormat="1" ht="15.75">
      <c r="A244" s="167" t="s">
        <v>399</v>
      </c>
      <c r="B244" s="225" t="s">
        <v>244</v>
      </c>
      <c r="C244" s="123">
        <v>0.564</v>
      </c>
      <c r="D244" s="229"/>
      <c r="E244" s="47"/>
      <c r="F244" s="119"/>
      <c r="G244" s="145">
        <f t="shared" si="9"/>
        <v>0</v>
      </c>
      <c r="H244" s="120"/>
      <c r="I244" s="120"/>
      <c r="J244" s="120"/>
      <c r="K244" s="120"/>
      <c r="L244" s="120"/>
      <c r="M244" s="122"/>
      <c r="N244" s="120"/>
      <c r="Q244" s="48"/>
    </row>
    <row r="245" spans="1:17" s="38" customFormat="1" ht="15.75">
      <c r="A245" s="167" t="s">
        <v>400</v>
      </c>
      <c r="B245" s="225" t="s">
        <v>245</v>
      </c>
      <c r="C245" s="123">
        <v>0.766</v>
      </c>
      <c r="D245" s="229"/>
      <c r="E245" s="47"/>
      <c r="F245" s="119"/>
      <c r="G245" s="145">
        <f t="shared" si="9"/>
        <v>0</v>
      </c>
      <c r="H245" s="120"/>
      <c r="I245" s="120"/>
      <c r="J245" s="120"/>
      <c r="K245" s="120"/>
      <c r="L245" s="120"/>
      <c r="M245" s="122"/>
      <c r="N245" s="120"/>
      <c r="Q245" s="48"/>
    </row>
    <row r="246" spans="1:17" s="38" customFormat="1" ht="15.75">
      <c r="A246" s="167" t="s">
        <v>403</v>
      </c>
      <c r="B246" s="225" t="s">
        <v>246</v>
      </c>
      <c r="C246" s="123">
        <v>1.44</v>
      </c>
      <c r="D246" s="229"/>
      <c r="E246" s="47"/>
      <c r="F246" s="119"/>
      <c r="G246" s="145">
        <f t="shared" si="9"/>
        <v>0</v>
      </c>
      <c r="H246" s="120"/>
      <c r="I246" s="120"/>
      <c r="J246" s="120"/>
      <c r="K246" s="120"/>
      <c r="L246" s="120"/>
      <c r="M246" s="122"/>
      <c r="N246" s="120"/>
      <c r="Q246" s="48"/>
    </row>
    <row r="247" spans="1:17" s="38" customFormat="1" ht="15.75">
      <c r="A247" s="167" t="s">
        <v>404</v>
      </c>
      <c r="B247" s="225" t="s">
        <v>247</v>
      </c>
      <c r="C247" s="123">
        <v>2.682</v>
      </c>
      <c r="D247" s="229"/>
      <c r="E247" s="47"/>
      <c r="F247" s="119"/>
      <c r="G247" s="145">
        <f t="shared" si="9"/>
        <v>0</v>
      </c>
      <c r="H247" s="120"/>
      <c r="I247" s="120"/>
      <c r="J247" s="120"/>
      <c r="K247" s="120"/>
      <c r="L247" s="120"/>
      <c r="M247" s="122"/>
      <c r="N247" s="120"/>
      <c r="Q247" s="48"/>
    </row>
    <row r="248" spans="1:17" s="38" customFormat="1" ht="15.75">
      <c r="A248" s="97" t="s">
        <v>248</v>
      </c>
      <c r="B248" s="72" t="s">
        <v>249</v>
      </c>
      <c r="C248" s="123">
        <v>29.83</v>
      </c>
      <c r="D248" s="229"/>
      <c r="E248" s="47"/>
      <c r="F248" s="119"/>
      <c r="G248" s="145">
        <f>SUM(D248:F248)</f>
        <v>0</v>
      </c>
      <c r="H248" s="120"/>
      <c r="I248" s="120"/>
      <c r="J248" s="120"/>
      <c r="K248" s="120"/>
      <c r="L248" s="120"/>
      <c r="M248" s="122"/>
      <c r="N248" s="120"/>
      <c r="Q248" s="48"/>
    </row>
    <row r="249" spans="1:18" s="38" customFormat="1" ht="15.75">
      <c r="A249" s="89"/>
      <c r="B249" s="66"/>
      <c r="C249" s="122"/>
      <c r="D249" s="230"/>
      <c r="E249" s="121"/>
      <c r="F249" s="121"/>
      <c r="G249" s="12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</row>
    <row r="250" spans="1:18" s="38" customFormat="1" ht="15.75">
      <c r="A250" s="90" t="s">
        <v>250</v>
      </c>
      <c r="B250" s="107"/>
      <c r="C250" s="140">
        <f>SUM(C251:C253)</f>
        <v>0</v>
      </c>
      <c r="D250" s="141">
        <f>SUM(D251:D253)</f>
        <v>0</v>
      </c>
      <c r="E250" s="141">
        <f>SUM(E251:E253)</f>
        <v>0</v>
      </c>
      <c r="F250" s="141">
        <f>SUM(F251:F253)</f>
        <v>0</v>
      </c>
      <c r="G250" s="140">
        <f>SUM(G251:G253)</f>
        <v>0</v>
      </c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</row>
    <row r="251" spans="1:18" s="38" customFormat="1" ht="15.75">
      <c r="A251" s="91" t="s">
        <v>251</v>
      </c>
      <c r="B251" s="108">
        <v>918</v>
      </c>
      <c r="C251" s="143"/>
      <c r="D251" s="144"/>
      <c r="E251" s="144"/>
      <c r="F251" s="144"/>
      <c r="G251" s="145">
        <f>SUM(D251:F251)</f>
        <v>0</v>
      </c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</row>
    <row r="252" spans="1:18" s="38" customFormat="1" ht="15.75">
      <c r="A252" s="91" t="s">
        <v>252</v>
      </c>
      <c r="B252" s="108">
        <v>917</v>
      </c>
      <c r="C252" s="143"/>
      <c r="D252" s="144"/>
      <c r="E252" s="144"/>
      <c r="F252" s="144"/>
      <c r="G252" s="145">
        <f>SUM(D252:F252)</f>
        <v>0</v>
      </c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</row>
    <row r="253" spans="1:18" s="38" customFormat="1" ht="15.75">
      <c r="A253" s="91" t="s">
        <v>253</v>
      </c>
      <c r="B253" s="108">
        <v>919</v>
      </c>
      <c r="C253" s="143"/>
      <c r="D253" s="144"/>
      <c r="E253" s="144"/>
      <c r="F253" s="144"/>
      <c r="G253" s="145">
        <f>SUM(D253:F253)</f>
        <v>0</v>
      </c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</row>
    <row r="254" spans="1:18" s="38" customFormat="1" ht="15.75">
      <c r="A254" s="89"/>
      <c r="B254" s="66"/>
      <c r="C254" s="126"/>
      <c r="D254" s="121"/>
      <c r="E254" s="121"/>
      <c r="F254" s="121"/>
      <c r="G254" s="12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</row>
    <row r="255" spans="1:18" s="38" customFormat="1" ht="15.75">
      <c r="A255" s="90" t="s">
        <v>254</v>
      </c>
      <c r="B255" s="107"/>
      <c r="C255" s="140">
        <f>SUM(C256:C259)</f>
        <v>177.48499999999999</v>
      </c>
      <c r="D255" s="141">
        <f>SUM(D256:D259)</f>
        <v>0</v>
      </c>
      <c r="E255" s="141">
        <f>SUM(E256:E259)</f>
        <v>0</v>
      </c>
      <c r="F255" s="141">
        <f>SUM(F256:F259)</f>
        <v>0</v>
      </c>
      <c r="G255" s="140">
        <f>SUM(G256:G259)</f>
        <v>0</v>
      </c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</row>
    <row r="256" spans="1:18" s="38" customFormat="1" ht="15.75">
      <c r="A256" s="91" t="s">
        <v>255</v>
      </c>
      <c r="B256" s="108">
        <v>901</v>
      </c>
      <c r="C256" s="143">
        <v>141.939</v>
      </c>
      <c r="D256" s="144"/>
      <c r="E256" s="144"/>
      <c r="F256" s="144"/>
      <c r="G256" s="145">
        <f>SUM(D256:F256)</f>
        <v>0</v>
      </c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</row>
    <row r="257" spans="1:18" s="38" customFormat="1" ht="15.75">
      <c r="A257" s="91" t="s">
        <v>256</v>
      </c>
      <c r="B257" s="108">
        <v>905</v>
      </c>
      <c r="C257" s="143">
        <v>35.546</v>
      </c>
      <c r="D257" s="144"/>
      <c r="E257" s="144"/>
      <c r="F257" s="144"/>
      <c r="G257" s="145">
        <f>SUM(D257:F257)</f>
        <v>0</v>
      </c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</row>
    <row r="258" spans="1:18" s="38" customFormat="1" ht="15.75">
      <c r="A258" s="91" t="s">
        <v>257</v>
      </c>
      <c r="B258" s="108">
        <v>903</v>
      </c>
      <c r="C258" s="143"/>
      <c r="D258" s="144"/>
      <c r="E258" s="144"/>
      <c r="F258" s="144"/>
      <c r="G258" s="145">
        <f>SUM(D258:F258)</f>
        <v>0</v>
      </c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</row>
    <row r="259" spans="1:18" s="38" customFormat="1" ht="15.75">
      <c r="A259" s="91" t="s">
        <v>258</v>
      </c>
      <c r="B259" s="108" t="s">
        <v>259</v>
      </c>
      <c r="C259" s="143"/>
      <c r="D259" s="144"/>
      <c r="E259" s="144"/>
      <c r="F259" s="144"/>
      <c r="G259" s="145">
        <f>SUM(D259:F259)</f>
        <v>0</v>
      </c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</row>
    <row r="260" spans="1:18" s="38" customFormat="1" ht="15.75">
      <c r="A260" s="89"/>
      <c r="B260" s="66"/>
      <c r="C260" s="126"/>
      <c r="D260" s="121"/>
      <c r="E260" s="121"/>
      <c r="F260" s="121"/>
      <c r="G260" s="12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</row>
    <row r="261" spans="1:18" s="38" customFormat="1" ht="15.75">
      <c r="A261" s="90" t="s">
        <v>260</v>
      </c>
      <c r="B261" s="107"/>
      <c r="C261" s="140">
        <f>SUM(C262:C272)</f>
        <v>0</v>
      </c>
      <c r="D261" s="141">
        <f>SUM(D262:D272)</f>
        <v>0</v>
      </c>
      <c r="E261" s="141">
        <f>SUM(E262:E272)</f>
        <v>0</v>
      </c>
      <c r="F261" s="141">
        <f>SUM(F262:F272)</f>
        <v>0</v>
      </c>
      <c r="G261" s="140">
        <f>SUM(G262:G272)</f>
        <v>0</v>
      </c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</row>
    <row r="262" spans="1:18" s="38" customFormat="1" ht="15.75">
      <c r="A262" s="91" t="s">
        <v>261</v>
      </c>
      <c r="B262" s="108">
        <v>915</v>
      </c>
      <c r="C262" s="143"/>
      <c r="D262" s="144"/>
      <c r="E262" s="144"/>
      <c r="F262" s="144"/>
      <c r="G262" s="145">
        <f aca="true" t="shared" si="10" ref="G262:G270">SUM(D262:F262)</f>
        <v>0</v>
      </c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</row>
    <row r="263" spans="1:18" s="38" customFormat="1" ht="15.75">
      <c r="A263" s="91" t="s">
        <v>262</v>
      </c>
      <c r="B263" s="108">
        <v>916</v>
      </c>
      <c r="C263" s="143"/>
      <c r="D263" s="144"/>
      <c r="E263" s="144"/>
      <c r="F263" s="144"/>
      <c r="G263" s="145">
        <f t="shared" si="10"/>
        <v>0</v>
      </c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</row>
    <row r="264" spans="1:18" s="38" customFormat="1" ht="15.75">
      <c r="A264" s="91" t="s">
        <v>263</v>
      </c>
      <c r="B264" s="108">
        <v>909</v>
      </c>
      <c r="C264" s="143"/>
      <c r="D264" s="144"/>
      <c r="E264" s="144"/>
      <c r="F264" s="144"/>
      <c r="G264" s="145">
        <f t="shared" si="10"/>
        <v>0</v>
      </c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</row>
    <row r="265" spans="1:18" s="38" customFormat="1" ht="15.75">
      <c r="A265" s="91" t="s">
        <v>264</v>
      </c>
      <c r="B265" s="108">
        <v>912</v>
      </c>
      <c r="C265" s="143"/>
      <c r="D265" s="144"/>
      <c r="E265" s="144"/>
      <c r="F265" s="144"/>
      <c r="G265" s="145">
        <f t="shared" si="10"/>
        <v>0</v>
      </c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</row>
    <row r="266" spans="1:18" s="38" customFormat="1" ht="15.75">
      <c r="A266" s="91" t="s">
        <v>265</v>
      </c>
      <c r="B266" s="108">
        <v>913</v>
      </c>
      <c r="C266" s="143"/>
      <c r="D266" s="144"/>
      <c r="E266" s="144"/>
      <c r="F266" s="144"/>
      <c r="G266" s="145">
        <f t="shared" si="10"/>
        <v>0</v>
      </c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</row>
    <row r="267" spans="1:18" s="38" customFormat="1" ht="15.75">
      <c r="A267" s="91" t="s">
        <v>266</v>
      </c>
      <c r="B267" s="108">
        <v>914</v>
      </c>
      <c r="C267" s="143"/>
      <c r="D267" s="144"/>
      <c r="E267" s="144"/>
      <c r="F267" s="144"/>
      <c r="G267" s="145">
        <f t="shared" si="10"/>
        <v>0</v>
      </c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</row>
    <row r="268" spans="1:18" s="38" customFormat="1" ht="15.75">
      <c r="A268" s="91" t="s">
        <v>267</v>
      </c>
      <c r="B268" s="108">
        <v>906</v>
      </c>
      <c r="C268" s="143"/>
      <c r="D268" s="144"/>
      <c r="E268" s="144"/>
      <c r="F268" s="144"/>
      <c r="G268" s="145">
        <f t="shared" si="10"/>
        <v>0</v>
      </c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</row>
    <row r="269" spans="1:18" s="38" customFormat="1" ht="15.75">
      <c r="A269" s="91" t="s">
        <v>268</v>
      </c>
      <c r="B269" s="108">
        <v>910</v>
      </c>
      <c r="C269" s="143"/>
      <c r="D269" s="144"/>
      <c r="E269" s="144"/>
      <c r="F269" s="144"/>
      <c r="G269" s="145">
        <f t="shared" si="10"/>
        <v>0</v>
      </c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</row>
    <row r="270" spans="1:18" s="38" customFormat="1" ht="15.75">
      <c r="A270" s="91" t="s">
        <v>269</v>
      </c>
      <c r="B270" s="108">
        <v>972</v>
      </c>
      <c r="C270" s="143"/>
      <c r="D270" s="144"/>
      <c r="E270" s="144"/>
      <c r="F270" s="144"/>
      <c r="G270" s="145">
        <f t="shared" si="10"/>
        <v>0</v>
      </c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</row>
    <row r="271" spans="1:7" s="36" customFormat="1" ht="15.75">
      <c r="A271" s="92" t="s">
        <v>270</v>
      </c>
      <c r="B271" s="109"/>
      <c r="C271" s="148"/>
      <c r="D271" s="149"/>
      <c r="E271" s="149"/>
      <c r="F271" s="149"/>
      <c r="G271" s="148"/>
    </row>
    <row r="272" spans="1:18" s="38" customFormat="1" ht="15.75">
      <c r="A272" s="93" t="s">
        <v>271</v>
      </c>
      <c r="B272" s="110" t="s">
        <v>272</v>
      </c>
      <c r="C272" s="150"/>
      <c r="D272" s="151"/>
      <c r="E272" s="151"/>
      <c r="F272" s="151"/>
      <c r="G272" s="145">
        <f>SUM(D272:F272)</f>
        <v>0</v>
      </c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</row>
    <row r="273" spans="1:7" s="38" customFormat="1" ht="15.75">
      <c r="A273" s="87" t="s">
        <v>273</v>
      </c>
      <c r="B273" s="111"/>
      <c r="C273" s="152"/>
      <c r="D273" s="227"/>
      <c r="E273" s="51"/>
      <c r="F273" s="153"/>
      <c r="G273" s="145">
        <f>SUM(D273:F273)</f>
        <v>0</v>
      </c>
    </row>
    <row r="274" spans="1:7" s="38" customFormat="1" ht="15.75">
      <c r="A274" s="94"/>
      <c r="B274" s="111"/>
      <c r="C274" s="123"/>
      <c r="D274" s="229"/>
      <c r="E274" s="47"/>
      <c r="F274" s="119"/>
      <c r="G274" s="145">
        <f>SUM(D274:F274)</f>
        <v>0</v>
      </c>
    </row>
    <row r="275" spans="1:7" s="38" customFormat="1" ht="15.75">
      <c r="A275" s="88"/>
      <c r="B275" s="111"/>
      <c r="C275" s="123"/>
      <c r="D275" s="229"/>
      <c r="E275" s="47"/>
      <c r="F275" s="119"/>
      <c r="G275" s="145">
        <f>SUM(D275:F275)</f>
        <v>0</v>
      </c>
    </row>
    <row r="276" spans="1:7" s="38" customFormat="1" ht="15.75">
      <c r="A276" s="94"/>
      <c r="B276" s="111"/>
      <c r="C276" s="123"/>
      <c r="D276" s="229"/>
      <c r="E276" s="47"/>
      <c r="F276" s="119"/>
      <c r="G276" s="145">
        <f>SUM(D276:F276)</f>
        <v>0</v>
      </c>
    </row>
    <row r="277" spans="1:7" s="38" customFormat="1" ht="15.75">
      <c r="A277" s="95"/>
      <c r="B277" s="112"/>
      <c r="C277" s="122"/>
      <c r="D277" s="230"/>
      <c r="E277" s="121"/>
      <c r="F277" s="121"/>
      <c r="G277" s="126"/>
    </row>
    <row r="278" spans="1:7" s="38" customFormat="1" ht="15.75">
      <c r="A278" s="90" t="s">
        <v>274</v>
      </c>
      <c r="B278" s="107"/>
      <c r="C278" s="142">
        <f>C279+C280+C284</f>
        <v>0</v>
      </c>
      <c r="D278" s="232">
        <f>D279+D280+D284</f>
        <v>0</v>
      </c>
      <c r="E278" s="141">
        <f>E279+E280+E284</f>
        <v>0</v>
      </c>
      <c r="F278" s="141">
        <f>F279+F280+F284</f>
        <v>0</v>
      </c>
      <c r="G278" s="140">
        <f>G279+G280+G284</f>
        <v>0</v>
      </c>
    </row>
    <row r="279" spans="1:7" s="38" customFormat="1" ht="15.75">
      <c r="A279" s="91" t="s">
        <v>275</v>
      </c>
      <c r="B279" s="108">
        <v>988</v>
      </c>
      <c r="C279" s="154"/>
      <c r="D279" s="226"/>
      <c r="E279" s="144"/>
      <c r="F279" s="144"/>
      <c r="G279" s="145">
        <f>SUM(D279:F279)</f>
        <v>0</v>
      </c>
    </row>
    <row r="280" spans="1:7" s="38" customFormat="1" ht="15.75">
      <c r="A280" s="91" t="s">
        <v>276</v>
      </c>
      <c r="B280" s="108">
        <v>907</v>
      </c>
      <c r="C280" s="154"/>
      <c r="D280" s="226"/>
      <c r="E280" s="144"/>
      <c r="F280" s="144"/>
      <c r="G280" s="145">
        <f>SUM(D280:F280)</f>
        <v>0</v>
      </c>
    </row>
    <row r="281" spans="1:7" s="38" customFormat="1" ht="15.75">
      <c r="A281" s="96" t="s">
        <v>277</v>
      </c>
      <c r="B281" s="66" t="s">
        <v>9</v>
      </c>
      <c r="C281" s="122"/>
      <c r="D281" s="230"/>
      <c r="E281" s="121"/>
      <c r="F281" s="121"/>
      <c r="G281" s="126"/>
    </row>
    <row r="282" spans="1:7" s="38" customFormat="1" ht="15.75">
      <c r="A282" s="97" t="s">
        <v>359</v>
      </c>
      <c r="B282" s="107" t="s">
        <v>360</v>
      </c>
      <c r="C282" s="155"/>
      <c r="D282" s="233"/>
      <c r="E282" s="151"/>
      <c r="F282" s="151"/>
      <c r="G282" s="145">
        <f>SUM(D282:F282)</f>
        <v>0</v>
      </c>
    </row>
    <row r="283" spans="1:7" s="38" customFormat="1" ht="15.75">
      <c r="A283" s="91" t="s">
        <v>361</v>
      </c>
      <c r="B283" s="108" t="s">
        <v>362</v>
      </c>
      <c r="C283" s="154"/>
      <c r="D283" s="226"/>
      <c r="E283" s="144"/>
      <c r="F283" s="144"/>
      <c r="G283" s="145">
        <f>SUM(D283:F283)</f>
        <v>0</v>
      </c>
    </row>
    <row r="284" spans="1:7" s="38" customFormat="1" ht="15.75">
      <c r="A284" s="98" t="s">
        <v>278</v>
      </c>
      <c r="B284" s="108">
        <v>989</v>
      </c>
      <c r="C284" s="154"/>
      <c r="D284" s="226"/>
      <c r="E284" s="144"/>
      <c r="F284" s="144"/>
      <c r="G284" s="145">
        <f>SUM(D284:F284)</f>
        <v>0</v>
      </c>
    </row>
    <row r="285" spans="1:7" s="38" customFormat="1" ht="15.75">
      <c r="A285" s="99" t="s">
        <v>277</v>
      </c>
      <c r="B285" s="113"/>
      <c r="C285" s="156"/>
      <c r="D285" s="234"/>
      <c r="E285" s="49"/>
      <c r="F285" s="157"/>
      <c r="G285" s="158"/>
    </row>
    <row r="286" spans="1:7" s="38" customFormat="1" ht="15.75">
      <c r="A286" s="100" t="s">
        <v>408</v>
      </c>
      <c r="B286" s="114">
        <v>811</v>
      </c>
      <c r="C286" s="159"/>
      <c r="D286" s="229"/>
      <c r="E286" s="47"/>
      <c r="F286" s="160"/>
      <c r="G286" s="145">
        <f>SUM(D286:F286)</f>
        <v>0</v>
      </c>
    </row>
    <row r="287" spans="1:7" s="38" customFormat="1" ht="15.75">
      <c r="A287" s="100" t="s">
        <v>279</v>
      </c>
      <c r="B287" s="115">
        <v>812</v>
      </c>
      <c r="C287" s="159"/>
      <c r="D287" s="229"/>
      <c r="E287" s="47"/>
      <c r="F287" s="160"/>
      <c r="G287" s="145">
        <f>SUM(D287:F287)</f>
        <v>0</v>
      </c>
    </row>
    <row r="288" spans="1:7" s="38" customFormat="1" ht="15.75">
      <c r="A288" s="101" t="s">
        <v>280</v>
      </c>
      <c r="B288" s="111"/>
      <c r="C288" s="159"/>
      <c r="D288" s="229"/>
      <c r="E288" s="47"/>
      <c r="F288" s="160"/>
      <c r="G288" s="145">
        <f>SUM(D288:F288)</f>
        <v>0</v>
      </c>
    </row>
    <row r="289" spans="1:7" s="38" customFormat="1" ht="15.75">
      <c r="A289" s="101"/>
      <c r="B289" s="111"/>
      <c r="C289" s="159"/>
      <c r="D289" s="229"/>
      <c r="E289" s="47"/>
      <c r="F289" s="160"/>
      <c r="G289" s="145">
        <f>SUM(D289:F289)</f>
        <v>0</v>
      </c>
    </row>
    <row r="290" spans="1:7" s="38" customFormat="1" ht="15.75">
      <c r="A290" s="101"/>
      <c r="B290" s="111"/>
      <c r="C290" s="159"/>
      <c r="D290" s="229"/>
      <c r="E290" s="47"/>
      <c r="F290" s="160"/>
      <c r="G290" s="145">
        <f>SUM(D290:F290)</f>
        <v>0</v>
      </c>
    </row>
    <row r="291" spans="1:17" s="38" customFormat="1" ht="15.75">
      <c r="A291" s="168"/>
      <c r="B291" s="236"/>
      <c r="C291" s="137"/>
      <c r="D291" s="228"/>
      <c r="E291" s="50"/>
      <c r="F291" s="136"/>
      <c r="G291" s="138"/>
      <c r="H291" s="120"/>
      <c r="I291" s="120"/>
      <c r="J291" s="120"/>
      <c r="K291" s="120"/>
      <c r="L291" s="120"/>
      <c r="M291" s="137"/>
      <c r="N291" s="120"/>
      <c r="Q291" s="48"/>
    </row>
    <row r="292" spans="1:14" s="36" customFormat="1" ht="15.75" customHeight="1">
      <c r="A292" s="163" t="s">
        <v>281</v>
      </c>
      <c r="B292" s="237"/>
      <c r="C292" s="122"/>
      <c r="D292" s="235"/>
      <c r="E292" s="69"/>
      <c r="F292" s="121"/>
      <c r="G292" s="126"/>
      <c r="H292" s="120"/>
      <c r="I292" s="120"/>
      <c r="J292" s="120"/>
      <c r="K292" s="120"/>
      <c r="L292" s="120"/>
      <c r="M292" s="122"/>
      <c r="N292" s="120"/>
    </row>
    <row r="293" spans="1:14" s="36" customFormat="1" ht="15.75" customHeight="1">
      <c r="A293" s="173" t="s">
        <v>282</v>
      </c>
      <c r="B293" s="72" t="s">
        <v>283</v>
      </c>
      <c r="C293" s="231" t="s">
        <v>35</v>
      </c>
      <c r="D293" s="229"/>
      <c r="E293" s="118" t="s">
        <v>35</v>
      </c>
      <c r="F293" s="118" t="s">
        <v>35</v>
      </c>
      <c r="G293" s="135">
        <f>D293</f>
        <v>0</v>
      </c>
      <c r="H293" s="120"/>
      <c r="I293" s="120"/>
      <c r="J293" s="120"/>
      <c r="K293" s="120"/>
      <c r="L293" s="120"/>
      <c r="M293" s="124"/>
      <c r="N293" s="120"/>
    </row>
    <row r="294" spans="1:18" s="38" customFormat="1" ht="15.75">
      <c r="A294" s="95"/>
      <c r="B294" s="112"/>
      <c r="C294" s="178"/>
      <c r="D294" s="179"/>
      <c r="E294" s="196"/>
      <c r="F294" s="196"/>
      <c r="G294" s="197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</row>
    <row r="295" spans="1:18" s="38" customFormat="1" ht="19.5">
      <c r="A295" s="161" t="s">
        <v>284</v>
      </c>
      <c r="B295" s="112"/>
      <c r="C295" s="198"/>
      <c r="D295" s="199"/>
      <c r="E295" s="199"/>
      <c r="F295" s="199"/>
      <c r="G295" s="198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</row>
    <row r="296" spans="1:18" s="38" customFormat="1" ht="19.5">
      <c r="A296" s="191" t="s">
        <v>285</v>
      </c>
      <c r="B296" s="200" t="s">
        <v>286</v>
      </c>
      <c r="C296" s="194">
        <f>C229+C250+C255+C261+C278</f>
        <v>241.045</v>
      </c>
      <c r="D296" s="201">
        <f>D229+D250+D255+D261+D278+D293</f>
        <v>0</v>
      </c>
      <c r="E296" s="193">
        <f>E229+E250+E255+E261+E278</f>
        <v>0</v>
      </c>
      <c r="F296" s="193">
        <f>F229+F250+F255+F261+F278</f>
        <v>0</v>
      </c>
      <c r="G296" s="194">
        <f>G229+G250+G255+G261+G278+G293</f>
        <v>0</v>
      </c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</row>
    <row r="297" spans="1:18" s="38" customFormat="1" ht="15.75">
      <c r="A297" s="89"/>
      <c r="B297" s="112"/>
      <c r="C297" s="178"/>
      <c r="D297" s="179"/>
      <c r="E297" s="179"/>
      <c r="F297" s="179"/>
      <c r="G297" s="178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</row>
    <row r="298" spans="1:18" s="38" customFormat="1" ht="15.75">
      <c r="A298" s="171"/>
      <c r="B298" s="112"/>
      <c r="C298" s="178"/>
      <c r="D298" s="179"/>
      <c r="E298" s="179"/>
      <c r="F298" s="179"/>
      <c r="G298" s="178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</row>
    <row r="299" spans="1:18" s="38" customFormat="1" ht="19.5">
      <c r="A299" s="161" t="s">
        <v>287</v>
      </c>
      <c r="B299" s="112"/>
      <c r="C299" s="198"/>
      <c r="D299" s="199"/>
      <c r="E299" s="199"/>
      <c r="F299" s="199"/>
      <c r="G299" s="198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</row>
    <row r="300" spans="1:18" s="38" customFormat="1" ht="20.25" thickBot="1">
      <c r="A300" s="202" t="s">
        <v>288</v>
      </c>
      <c r="B300" s="203"/>
      <c r="C300" s="204">
        <f>C224+C296</f>
        <v>554.3907999999999</v>
      </c>
      <c r="D300" s="205">
        <f>D224+D296</f>
        <v>0</v>
      </c>
      <c r="E300" s="205">
        <f>E224+E296</f>
        <v>0</v>
      </c>
      <c r="F300" s="205">
        <f>F224+F296</f>
        <v>0</v>
      </c>
      <c r="G300" s="204">
        <f>G224+G296</f>
        <v>0</v>
      </c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</row>
    <row r="301" spans="1:18" s="38" customFormat="1" ht="16.5" thickTop="1">
      <c r="A301" s="206"/>
      <c r="B301" s="112"/>
      <c r="C301" s="197"/>
      <c r="D301" s="196"/>
      <c r="E301" s="196"/>
      <c r="F301" s="196"/>
      <c r="G301" s="197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</row>
    <row r="302" spans="1:18" s="38" customFormat="1" ht="15.75">
      <c r="A302" s="166"/>
      <c r="B302" s="112"/>
      <c r="C302" s="178"/>
      <c r="D302" s="179"/>
      <c r="E302" s="179"/>
      <c r="F302" s="179"/>
      <c r="G302" s="178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</row>
    <row r="303" spans="1:18" s="38" customFormat="1" ht="19.5">
      <c r="A303" s="207" t="s">
        <v>289</v>
      </c>
      <c r="B303" s="112"/>
      <c r="C303" s="178"/>
      <c r="D303" s="179"/>
      <c r="E303" s="179"/>
      <c r="F303" s="179"/>
      <c r="G303" s="178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</row>
    <row r="304" spans="1:18" s="38" customFormat="1" ht="15.75">
      <c r="A304" s="89"/>
      <c r="B304" s="112"/>
      <c r="C304" s="178"/>
      <c r="D304" s="179"/>
      <c r="E304" s="179"/>
      <c r="F304" s="179"/>
      <c r="G304" s="178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</row>
    <row r="305" spans="1:18" s="38" customFormat="1" ht="19.5">
      <c r="A305" s="169" t="s">
        <v>290</v>
      </c>
      <c r="B305" s="66"/>
      <c r="C305" s="208"/>
      <c r="D305" s="209"/>
      <c r="E305" s="209"/>
      <c r="F305" s="209"/>
      <c r="G305" s="208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</row>
    <row r="306" spans="1:18" s="38" customFormat="1" ht="19.5">
      <c r="A306" s="191" t="s">
        <v>291</v>
      </c>
      <c r="B306" s="107"/>
      <c r="C306" s="210">
        <f>SUM(C308:C332)</f>
        <v>17.188000000000002</v>
      </c>
      <c r="D306" s="211">
        <f>SUM(D308:D332)</f>
        <v>0</v>
      </c>
      <c r="E306" s="211">
        <f>SUM(E308:E332)</f>
        <v>0</v>
      </c>
      <c r="F306" s="211">
        <f>SUM(F308:F332)</f>
        <v>0</v>
      </c>
      <c r="G306" s="210">
        <f>SUM(G308:G332)</f>
        <v>0</v>
      </c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</row>
    <row r="307" spans="1:7" s="36" customFormat="1" ht="15.75">
      <c r="A307" s="171"/>
      <c r="B307" s="66"/>
      <c r="C307" s="212"/>
      <c r="D307" s="50"/>
      <c r="E307" s="50"/>
      <c r="F307" s="50"/>
      <c r="G307" s="212"/>
    </row>
    <row r="308" spans="1:7" s="38" customFormat="1" ht="15.75">
      <c r="A308" s="102" t="s">
        <v>110</v>
      </c>
      <c r="B308" s="175">
        <v>373</v>
      </c>
      <c r="C308" s="145"/>
      <c r="D308" s="119"/>
      <c r="E308" s="119"/>
      <c r="F308" s="119"/>
      <c r="G308" s="145">
        <f>SUM(D308:F308)</f>
        <v>0</v>
      </c>
    </row>
    <row r="309" spans="1:18" s="38" customFormat="1" ht="15.75">
      <c r="A309" s="97" t="s">
        <v>292</v>
      </c>
      <c r="B309" s="107">
        <v>328</v>
      </c>
      <c r="C309" s="140"/>
      <c r="D309" s="141"/>
      <c r="E309" s="141"/>
      <c r="F309" s="141"/>
      <c r="G309" s="145">
        <f>SUM(D309:F309)</f>
        <v>0</v>
      </c>
      <c r="H309" s="214"/>
      <c r="I309" s="214"/>
      <c r="J309" s="214"/>
      <c r="K309" s="214"/>
      <c r="L309" s="36"/>
      <c r="M309" s="36"/>
      <c r="N309" s="36"/>
      <c r="O309" s="36"/>
      <c r="P309" s="36"/>
      <c r="Q309" s="36"/>
      <c r="R309" s="36"/>
    </row>
    <row r="310" spans="1:18" s="38" customFormat="1" ht="15.75">
      <c r="A310" s="91" t="s">
        <v>293</v>
      </c>
      <c r="B310" s="108">
        <v>331</v>
      </c>
      <c r="C310" s="215"/>
      <c r="D310" s="216"/>
      <c r="E310" s="216"/>
      <c r="F310" s="216"/>
      <c r="G310" s="145">
        <f aca="true" t="shared" si="11" ref="G310:G330">SUM(D310:F310)</f>
        <v>0</v>
      </c>
      <c r="H310" s="213"/>
      <c r="I310" s="213"/>
      <c r="J310" s="213"/>
      <c r="K310" s="213"/>
      <c r="L310" s="36"/>
      <c r="M310" s="36"/>
      <c r="N310" s="36"/>
      <c r="O310" s="36"/>
      <c r="P310" s="36"/>
      <c r="Q310" s="36"/>
      <c r="R310" s="36"/>
    </row>
    <row r="311" spans="1:18" s="38" customFormat="1" ht="15.75">
      <c r="A311" s="91" t="s">
        <v>294</v>
      </c>
      <c r="B311" s="108">
        <v>725</v>
      </c>
      <c r="C311" s="215"/>
      <c r="D311" s="216"/>
      <c r="E311" s="216"/>
      <c r="F311" s="216"/>
      <c r="G311" s="145">
        <f t="shared" si="11"/>
        <v>0</v>
      </c>
      <c r="H311" s="213"/>
      <c r="I311" s="213"/>
      <c r="J311" s="213"/>
      <c r="K311" s="213"/>
      <c r="L311" s="36"/>
      <c r="M311" s="36"/>
      <c r="N311" s="36"/>
      <c r="O311" s="36"/>
      <c r="P311" s="36"/>
      <c r="Q311" s="36"/>
      <c r="R311" s="36"/>
    </row>
    <row r="312" spans="1:18" s="38" customFormat="1" ht="15.75">
      <c r="A312" s="91" t="s">
        <v>295</v>
      </c>
      <c r="B312" s="108">
        <v>386</v>
      </c>
      <c r="C312" s="215"/>
      <c r="D312" s="216"/>
      <c r="E312" s="216"/>
      <c r="F312" s="216"/>
      <c r="G312" s="145">
        <f>SUM(D312:F312)</f>
        <v>0</v>
      </c>
      <c r="H312" s="213"/>
      <c r="I312" s="213"/>
      <c r="J312" s="213"/>
      <c r="K312" s="213"/>
      <c r="L312" s="36"/>
      <c r="M312" s="36"/>
      <c r="N312" s="36"/>
      <c r="O312" s="36"/>
      <c r="P312" s="36"/>
      <c r="Q312" s="36"/>
      <c r="R312" s="36"/>
    </row>
    <row r="313" spans="1:18" s="38" customFormat="1" ht="15.75">
      <c r="A313" s="91" t="s">
        <v>296</v>
      </c>
      <c r="B313" s="108">
        <v>732</v>
      </c>
      <c r="C313" s="215"/>
      <c r="D313" s="216"/>
      <c r="E313" s="216"/>
      <c r="F313" s="216"/>
      <c r="G313" s="145">
        <f t="shared" si="11"/>
        <v>0</v>
      </c>
      <c r="H313" s="213"/>
      <c r="I313" s="213"/>
      <c r="J313" s="213"/>
      <c r="K313" s="213"/>
      <c r="L313" s="36"/>
      <c r="M313" s="36"/>
      <c r="N313" s="36"/>
      <c r="O313" s="36"/>
      <c r="P313" s="36"/>
      <c r="Q313" s="36"/>
      <c r="R313" s="36"/>
    </row>
    <row r="314" spans="1:18" s="38" customFormat="1" ht="15.75">
      <c r="A314" s="91" t="s">
        <v>297</v>
      </c>
      <c r="B314" s="217" t="s">
        <v>298</v>
      </c>
      <c r="C314" s="215"/>
      <c r="D314" s="216"/>
      <c r="E314" s="216"/>
      <c r="F314" s="216"/>
      <c r="G314" s="145">
        <f t="shared" si="11"/>
        <v>0</v>
      </c>
      <c r="H314" s="213"/>
      <c r="I314" s="213"/>
      <c r="J314" s="213"/>
      <c r="K314" s="213"/>
      <c r="L314" s="36"/>
      <c r="M314" s="36"/>
      <c r="N314" s="36"/>
      <c r="O314" s="36"/>
      <c r="P314" s="36"/>
      <c r="Q314" s="36"/>
      <c r="R314" s="36"/>
    </row>
    <row r="315" spans="1:18" s="38" customFormat="1" ht="15.75">
      <c r="A315" s="91" t="s">
        <v>299</v>
      </c>
      <c r="B315" s="108">
        <v>443</v>
      </c>
      <c r="C315" s="215"/>
      <c r="D315" s="216"/>
      <c r="E315" s="216"/>
      <c r="F315" s="216"/>
      <c r="G315" s="145">
        <f t="shared" si="11"/>
        <v>0</v>
      </c>
      <c r="H315" s="213"/>
      <c r="I315" s="213"/>
      <c r="J315" s="213"/>
      <c r="K315" s="213"/>
      <c r="L315" s="36"/>
      <c r="M315" s="36"/>
      <c r="N315" s="36"/>
      <c r="O315" s="36"/>
      <c r="P315" s="36"/>
      <c r="Q315" s="36"/>
      <c r="R315" s="36"/>
    </row>
    <row r="316" spans="1:7" s="38" customFormat="1" ht="15.75">
      <c r="A316" s="100" t="s">
        <v>202</v>
      </c>
      <c r="B316" s="175">
        <v>840</v>
      </c>
      <c r="C316" s="145"/>
      <c r="D316" s="119"/>
      <c r="E316" s="119"/>
      <c r="F316" s="119"/>
      <c r="G316" s="145">
        <f>SUM(D316:F316)</f>
        <v>0</v>
      </c>
    </row>
    <row r="317" spans="1:7" s="38" customFormat="1" ht="15.75">
      <c r="A317" s="102" t="s">
        <v>27</v>
      </c>
      <c r="B317" s="180" t="s">
        <v>28</v>
      </c>
      <c r="C317" s="145"/>
      <c r="D317" s="119"/>
      <c r="E317" s="119"/>
      <c r="F317" s="119"/>
      <c r="G317" s="145">
        <f>SUM(D317:F317)</f>
        <v>0</v>
      </c>
    </row>
    <row r="318" spans="1:18" s="38" customFormat="1" ht="15.75">
      <c r="A318" s="91" t="s">
        <v>300</v>
      </c>
      <c r="B318" s="108">
        <v>735</v>
      </c>
      <c r="C318" s="215"/>
      <c r="D318" s="216"/>
      <c r="E318" s="216"/>
      <c r="F318" s="216"/>
      <c r="G318" s="145">
        <f t="shared" si="11"/>
        <v>0</v>
      </c>
      <c r="H318" s="213"/>
      <c r="I318" s="213"/>
      <c r="J318" s="213"/>
      <c r="K318" s="213"/>
      <c r="L318" s="36"/>
      <c r="M318" s="36"/>
      <c r="N318" s="36"/>
      <c r="O318" s="36"/>
      <c r="P318" s="36"/>
      <c r="Q318" s="36"/>
      <c r="R318" s="36"/>
    </row>
    <row r="319" spans="1:18" s="38" customFormat="1" ht="15.75">
      <c r="A319" s="91" t="s">
        <v>301</v>
      </c>
      <c r="B319" s="108">
        <v>546</v>
      </c>
      <c r="C319" s="215">
        <v>0.169</v>
      </c>
      <c r="D319" s="216"/>
      <c r="E319" s="216"/>
      <c r="F319" s="216"/>
      <c r="G319" s="145">
        <f t="shared" si="11"/>
        <v>0</v>
      </c>
      <c r="H319" s="213"/>
      <c r="I319" s="213"/>
      <c r="J319" s="213"/>
      <c r="K319" s="213"/>
      <c r="L319" s="36"/>
      <c r="M319" s="36"/>
      <c r="N319" s="36"/>
      <c r="O319" s="36"/>
      <c r="P319" s="36"/>
      <c r="Q319" s="36"/>
      <c r="R319" s="36"/>
    </row>
    <row r="320" spans="1:7" s="38" customFormat="1" ht="15.75">
      <c r="A320" s="102" t="s">
        <v>358</v>
      </c>
      <c r="B320" s="175">
        <v>742</v>
      </c>
      <c r="C320" s="145">
        <v>0.175</v>
      </c>
      <c r="D320" s="119"/>
      <c r="E320" s="119"/>
      <c r="F320" s="119"/>
      <c r="G320" s="145">
        <f>SUM(D320:F320)</f>
        <v>0</v>
      </c>
    </row>
    <row r="321" spans="1:18" s="38" customFormat="1" ht="15.75">
      <c r="A321" s="91" t="s">
        <v>302</v>
      </c>
      <c r="B321" s="108">
        <v>552</v>
      </c>
      <c r="C321" s="215"/>
      <c r="D321" s="216"/>
      <c r="E321" s="216"/>
      <c r="F321" s="216"/>
      <c r="G321" s="145">
        <f t="shared" si="11"/>
        <v>0</v>
      </c>
      <c r="H321" s="213"/>
      <c r="I321" s="213"/>
      <c r="J321" s="213"/>
      <c r="K321" s="213"/>
      <c r="L321" s="36"/>
      <c r="M321" s="36"/>
      <c r="N321" s="36"/>
      <c r="O321" s="36"/>
      <c r="P321" s="36"/>
      <c r="Q321" s="36"/>
      <c r="R321" s="36"/>
    </row>
    <row r="322" spans="1:7" s="38" customFormat="1" ht="15.75">
      <c r="A322" s="102" t="s">
        <v>48</v>
      </c>
      <c r="B322" s="175">
        <v>133</v>
      </c>
      <c r="C322" s="145">
        <v>0.222</v>
      </c>
      <c r="D322" s="119"/>
      <c r="E322" s="119"/>
      <c r="F322" s="119"/>
      <c r="G322" s="145">
        <f>SUM(D322:F322)</f>
        <v>0</v>
      </c>
    </row>
    <row r="323" spans="1:7" s="38" customFormat="1" ht="15.75">
      <c r="A323" s="102" t="s">
        <v>191</v>
      </c>
      <c r="B323" s="175">
        <v>748</v>
      </c>
      <c r="C323" s="145"/>
      <c r="D323" s="119"/>
      <c r="E323" s="119"/>
      <c r="F323" s="119"/>
      <c r="G323" s="145">
        <f>SUM(D323:F323)</f>
        <v>0</v>
      </c>
    </row>
    <row r="324" spans="1:7" s="38" customFormat="1" ht="15.75">
      <c r="A324" s="102" t="s">
        <v>29</v>
      </c>
      <c r="B324" s="180" t="s">
        <v>30</v>
      </c>
      <c r="C324" s="145"/>
      <c r="D324" s="119"/>
      <c r="E324" s="119"/>
      <c r="F324" s="119"/>
      <c r="G324" s="145">
        <f>SUM(D324:F324)</f>
        <v>0</v>
      </c>
    </row>
    <row r="325" spans="1:7" s="38" customFormat="1" ht="15.75">
      <c r="A325" s="100" t="s">
        <v>125</v>
      </c>
      <c r="B325" s="175">
        <v>361</v>
      </c>
      <c r="C325" s="145"/>
      <c r="D325" s="119"/>
      <c r="E325" s="119"/>
      <c r="F325" s="119"/>
      <c r="G325" s="145">
        <f>SUM(D325:F325)</f>
        <v>0</v>
      </c>
    </row>
    <row r="326" spans="1:7" s="38" customFormat="1" ht="15.75">
      <c r="A326" s="102" t="s">
        <v>207</v>
      </c>
      <c r="B326" s="175">
        <v>850</v>
      </c>
      <c r="C326" s="145"/>
      <c r="D326" s="119"/>
      <c r="E326" s="119"/>
      <c r="F326" s="119"/>
      <c r="G326" s="145">
        <f>SUM(D326:F326)</f>
        <v>0</v>
      </c>
    </row>
    <row r="327" spans="1:18" s="38" customFormat="1" ht="15.75">
      <c r="A327" s="91" t="s">
        <v>303</v>
      </c>
      <c r="B327" s="108">
        <v>561</v>
      </c>
      <c r="C327" s="215"/>
      <c r="D327" s="216"/>
      <c r="E327" s="216"/>
      <c r="F327" s="216"/>
      <c r="G327" s="145">
        <f t="shared" si="11"/>
        <v>0</v>
      </c>
      <c r="H327" s="36"/>
      <c r="I327" s="36"/>
      <c r="J327" s="36"/>
      <c r="K327" s="36"/>
      <c r="L327" s="214"/>
      <c r="M327" s="36"/>
      <c r="N327" s="36"/>
      <c r="O327" s="36"/>
      <c r="P327" s="36"/>
      <c r="Q327" s="36"/>
      <c r="R327" s="36"/>
    </row>
    <row r="328" spans="1:18" s="38" customFormat="1" ht="15.75">
      <c r="A328" s="91" t="s">
        <v>304</v>
      </c>
      <c r="B328" s="108">
        <v>761</v>
      </c>
      <c r="C328" s="215"/>
      <c r="D328" s="216"/>
      <c r="E328" s="216"/>
      <c r="F328" s="216"/>
      <c r="G328" s="145">
        <f t="shared" si="11"/>
        <v>0</v>
      </c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</row>
    <row r="329" spans="1:7" s="38" customFormat="1" ht="15.75">
      <c r="A329" s="102" t="s">
        <v>366</v>
      </c>
      <c r="B329" s="180" t="s">
        <v>36</v>
      </c>
      <c r="C329" s="145">
        <v>0.162</v>
      </c>
      <c r="D329" s="119"/>
      <c r="E329" s="119"/>
      <c r="F329" s="119"/>
      <c r="G329" s="145">
        <f>SUM(D329:F329)</f>
        <v>0</v>
      </c>
    </row>
    <row r="330" spans="1:18" s="38" customFormat="1" ht="15.75">
      <c r="A330" s="218" t="s">
        <v>305</v>
      </c>
      <c r="B330" s="108">
        <v>576</v>
      </c>
      <c r="C330" s="215"/>
      <c r="D330" s="216"/>
      <c r="E330" s="216"/>
      <c r="F330" s="216"/>
      <c r="G330" s="145">
        <f t="shared" si="11"/>
        <v>0</v>
      </c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</row>
    <row r="331" spans="1:7" s="38" customFormat="1" ht="15.75">
      <c r="A331" s="102" t="s">
        <v>133</v>
      </c>
      <c r="B331" s="175">
        <v>388</v>
      </c>
      <c r="C331" s="145"/>
      <c r="D331" s="119"/>
      <c r="E331" s="119"/>
      <c r="F331" s="119"/>
      <c r="G331" s="145">
        <f>SUM(D331:F331)</f>
        <v>0</v>
      </c>
    </row>
    <row r="332" spans="1:18" s="38" customFormat="1" ht="15.75">
      <c r="A332" s="91" t="s">
        <v>306</v>
      </c>
      <c r="B332" s="108">
        <v>105</v>
      </c>
      <c r="C332" s="215">
        <v>16.46</v>
      </c>
      <c r="D332" s="216"/>
      <c r="E332" s="216"/>
      <c r="F332" s="216"/>
      <c r="G332" s="145">
        <f>SUM(D332:F332)</f>
        <v>0</v>
      </c>
      <c r="H332" s="36"/>
      <c r="I332" s="36"/>
      <c r="J332" s="36"/>
      <c r="K332" s="36"/>
      <c r="L332" s="214"/>
      <c r="M332" s="36"/>
      <c r="N332" s="36"/>
      <c r="O332" s="36"/>
      <c r="P332" s="36"/>
      <c r="Q332" s="36"/>
      <c r="R332" s="36"/>
    </row>
    <row r="333" spans="1:18" s="38" customFormat="1" ht="15.75">
      <c r="A333" s="171"/>
      <c r="B333" s="66"/>
      <c r="C333" s="212"/>
      <c r="D333" s="50"/>
      <c r="E333" s="50"/>
      <c r="F333" s="50"/>
      <c r="G333" s="212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</row>
    <row r="334" spans="1:18" s="38" customFormat="1" ht="19.5">
      <c r="A334" s="191" t="s">
        <v>307</v>
      </c>
      <c r="B334" s="200"/>
      <c r="C334" s="210">
        <f>SUM(C336:C350)</f>
        <v>53.47</v>
      </c>
      <c r="D334" s="211">
        <f>SUM(D336:D350)</f>
        <v>0</v>
      </c>
      <c r="E334" s="211">
        <f>SUM(E336:E350)</f>
        <v>0</v>
      </c>
      <c r="F334" s="211">
        <f>SUM(F336:F350)</f>
        <v>0</v>
      </c>
      <c r="G334" s="210">
        <f>SUM(G336:G350)</f>
        <v>0</v>
      </c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</row>
    <row r="335" spans="1:7" s="36" customFormat="1" ht="15.75">
      <c r="A335" s="171"/>
      <c r="B335" s="66"/>
      <c r="C335" s="212"/>
      <c r="D335" s="50"/>
      <c r="E335" s="50"/>
      <c r="F335" s="50"/>
      <c r="G335" s="212"/>
    </row>
    <row r="336" spans="1:18" s="38" customFormat="1" ht="15.75">
      <c r="A336" s="219" t="s">
        <v>308</v>
      </c>
      <c r="B336" s="220" t="s">
        <v>309</v>
      </c>
      <c r="C336" s="150">
        <v>0.945</v>
      </c>
      <c r="D336" s="151"/>
      <c r="E336" s="151"/>
      <c r="F336" s="151"/>
      <c r="G336" s="145">
        <f aca="true" t="shared" si="12" ref="G336:G350">SUM(D336:F336)</f>
        <v>0</v>
      </c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</row>
    <row r="337" spans="1:18" s="38" customFormat="1" ht="15.75">
      <c r="A337" s="98" t="s">
        <v>310</v>
      </c>
      <c r="B337" s="221" t="s">
        <v>311</v>
      </c>
      <c r="C337" s="143">
        <v>2.428</v>
      </c>
      <c r="D337" s="144"/>
      <c r="E337" s="144"/>
      <c r="F337" s="144"/>
      <c r="G337" s="145">
        <f t="shared" si="12"/>
        <v>0</v>
      </c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</row>
    <row r="338" spans="1:18" s="38" customFormat="1" ht="15.75">
      <c r="A338" s="98" t="s">
        <v>312</v>
      </c>
      <c r="B338" s="221" t="s">
        <v>313</v>
      </c>
      <c r="C338" s="143">
        <v>0.887</v>
      </c>
      <c r="D338" s="144"/>
      <c r="E338" s="144"/>
      <c r="F338" s="144"/>
      <c r="G338" s="145">
        <f t="shared" si="12"/>
        <v>0</v>
      </c>
      <c r="H338" s="36"/>
      <c r="I338" s="36"/>
      <c r="J338" s="36"/>
      <c r="K338" s="36"/>
      <c r="L338" s="214"/>
      <c r="M338" s="36"/>
      <c r="N338" s="36"/>
      <c r="O338" s="36"/>
      <c r="P338" s="36"/>
      <c r="Q338" s="36"/>
      <c r="R338" s="36"/>
    </row>
    <row r="339" spans="1:18" s="38" customFormat="1" ht="15.75">
      <c r="A339" s="98" t="s">
        <v>314</v>
      </c>
      <c r="B339" s="221" t="s">
        <v>315</v>
      </c>
      <c r="C339" s="143"/>
      <c r="D339" s="144"/>
      <c r="E339" s="144"/>
      <c r="F339" s="144"/>
      <c r="G339" s="145">
        <f t="shared" si="12"/>
        <v>0</v>
      </c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</row>
    <row r="340" spans="1:18" s="38" customFormat="1" ht="15.75">
      <c r="A340" s="98" t="s">
        <v>316</v>
      </c>
      <c r="B340" s="221" t="s">
        <v>317</v>
      </c>
      <c r="C340" s="143">
        <v>9.562</v>
      </c>
      <c r="D340" s="144"/>
      <c r="E340" s="144"/>
      <c r="F340" s="144"/>
      <c r="G340" s="145">
        <f t="shared" si="12"/>
        <v>0</v>
      </c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</row>
    <row r="341" spans="1:18" s="38" customFormat="1" ht="15.75">
      <c r="A341" s="98" t="s">
        <v>318</v>
      </c>
      <c r="B341" s="221" t="s">
        <v>319</v>
      </c>
      <c r="C341" s="143">
        <v>0.09</v>
      </c>
      <c r="D341" s="144"/>
      <c r="E341" s="144"/>
      <c r="F341" s="144"/>
      <c r="G341" s="145">
        <f t="shared" si="12"/>
        <v>0</v>
      </c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</row>
    <row r="342" spans="1:18" s="38" customFormat="1" ht="15.75">
      <c r="A342" s="98" t="s">
        <v>320</v>
      </c>
      <c r="B342" s="221" t="s">
        <v>321</v>
      </c>
      <c r="C342" s="143">
        <v>0.23</v>
      </c>
      <c r="D342" s="144"/>
      <c r="E342" s="144"/>
      <c r="F342" s="144"/>
      <c r="G342" s="145">
        <f t="shared" si="12"/>
        <v>0</v>
      </c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</row>
    <row r="343" spans="1:18" s="38" customFormat="1" ht="15.75">
      <c r="A343" s="98" t="s">
        <v>322</v>
      </c>
      <c r="B343" s="221" t="s">
        <v>323</v>
      </c>
      <c r="C343" s="143">
        <v>4.21</v>
      </c>
      <c r="D343" s="144"/>
      <c r="E343" s="144"/>
      <c r="F343" s="144"/>
      <c r="G343" s="145">
        <f t="shared" si="12"/>
        <v>0</v>
      </c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</row>
    <row r="344" spans="1:18" s="38" customFormat="1" ht="15.75">
      <c r="A344" s="98" t="s">
        <v>324</v>
      </c>
      <c r="B344" s="221" t="s">
        <v>325</v>
      </c>
      <c r="C344" s="143">
        <v>13.243</v>
      </c>
      <c r="D344" s="144"/>
      <c r="E344" s="144"/>
      <c r="F344" s="144"/>
      <c r="G344" s="145">
        <f>SUM(D344:F344)</f>
        <v>0</v>
      </c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</row>
    <row r="345" spans="1:18" s="38" customFormat="1" ht="15.75">
      <c r="A345" s="98" t="s">
        <v>326</v>
      </c>
      <c r="B345" s="221" t="s">
        <v>327</v>
      </c>
      <c r="C345" s="143">
        <v>2.045</v>
      </c>
      <c r="D345" s="144"/>
      <c r="E345" s="144"/>
      <c r="F345" s="144"/>
      <c r="G345" s="145">
        <f t="shared" si="12"/>
        <v>0</v>
      </c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</row>
    <row r="346" spans="1:18" s="38" customFormat="1" ht="15.75">
      <c r="A346" s="98" t="s">
        <v>328</v>
      </c>
      <c r="B346" s="221" t="s">
        <v>329</v>
      </c>
      <c r="C346" s="143"/>
      <c r="D346" s="144"/>
      <c r="E346" s="144"/>
      <c r="F346" s="144"/>
      <c r="G346" s="145">
        <f t="shared" si="12"/>
        <v>0</v>
      </c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</row>
    <row r="347" spans="1:18" s="38" customFormat="1" ht="15.75">
      <c r="A347" s="98" t="s">
        <v>330</v>
      </c>
      <c r="B347" s="221" t="s">
        <v>331</v>
      </c>
      <c r="C347" s="143">
        <v>11.6</v>
      </c>
      <c r="D347" s="144"/>
      <c r="E347" s="144"/>
      <c r="F347" s="144"/>
      <c r="G347" s="145">
        <f t="shared" si="12"/>
        <v>0</v>
      </c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</row>
    <row r="348" spans="1:18" s="38" customFormat="1" ht="15.75">
      <c r="A348" s="98" t="s">
        <v>332</v>
      </c>
      <c r="B348" s="221" t="s">
        <v>333</v>
      </c>
      <c r="C348" s="143">
        <v>8.23</v>
      </c>
      <c r="D348" s="144"/>
      <c r="E348" s="144"/>
      <c r="F348" s="144"/>
      <c r="G348" s="145">
        <f t="shared" si="12"/>
        <v>0</v>
      </c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</row>
    <row r="349" spans="1:18" s="38" customFormat="1" ht="15.75">
      <c r="A349" s="98" t="s">
        <v>334</v>
      </c>
      <c r="B349" s="221" t="s">
        <v>335</v>
      </c>
      <c r="C349" s="143"/>
      <c r="D349" s="144"/>
      <c r="E349" s="144"/>
      <c r="F349" s="144"/>
      <c r="G349" s="145">
        <f t="shared" si="12"/>
        <v>0</v>
      </c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</row>
    <row r="350" spans="1:18" s="38" customFormat="1" ht="15.75">
      <c r="A350" s="98" t="s">
        <v>336</v>
      </c>
      <c r="B350" s="221" t="s">
        <v>337</v>
      </c>
      <c r="C350" s="143"/>
      <c r="D350" s="144"/>
      <c r="E350" s="144"/>
      <c r="F350" s="144"/>
      <c r="G350" s="145">
        <f t="shared" si="12"/>
        <v>0</v>
      </c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</row>
    <row r="351" spans="1:18" s="38" customFormat="1" ht="15.75">
      <c r="A351" s="89"/>
      <c r="B351" s="127"/>
      <c r="C351" s="126"/>
      <c r="D351" s="121"/>
      <c r="E351" s="121"/>
      <c r="F351" s="121"/>
      <c r="G351" s="12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</row>
    <row r="352" spans="1:18" s="38" customFormat="1" ht="19.5">
      <c r="A352" s="191" t="s">
        <v>338</v>
      </c>
      <c r="B352" s="200">
        <v>106</v>
      </c>
      <c r="C352" s="210"/>
      <c r="D352" s="211"/>
      <c r="E352" s="211"/>
      <c r="F352" s="211"/>
      <c r="G352" s="186">
        <f>SUM(D352:F352)</f>
        <v>0</v>
      </c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</row>
    <row r="353" spans="1:14" s="36" customFormat="1" ht="15.75" customHeight="1">
      <c r="A353" s="89"/>
      <c r="B353" s="127"/>
      <c r="C353" s="122"/>
      <c r="D353" s="242"/>
      <c r="E353" s="121"/>
      <c r="F353" s="50"/>
      <c r="G353" s="130"/>
      <c r="H353" s="122"/>
      <c r="I353" s="122"/>
      <c r="J353" s="122"/>
      <c r="K353" s="122"/>
      <c r="L353" s="122"/>
      <c r="M353" s="122"/>
      <c r="N353" s="122"/>
    </row>
    <row r="354" spans="1:14" s="36" customFormat="1" ht="15.75" customHeight="1">
      <c r="A354" s="169" t="s">
        <v>339</v>
      </c>
      <c r="B354" s="127"/>
      <c r="C354" s="122"/>
      <c r="D354" s="230"/>
      <c r="E354" s="121"/>
      <c r="F354" s="50"/>
      <c r="G354" s="126"/>
      <c r="H354" s="122"/>
      <c r="I354" s="122"/>
      <c r="J354" s="122"/>
      <c r="K354" s="122"/>
      <c r="L354" s="122"/>
      <c r="M354" s="122"/>
      <c r="N354" s="122"/>
    </row>
    <row r="355" spans="1:14" s="71" customFormat="1" ht="19.5">
      <c r="A355" s="162" t="s">
        <v>221</v>
      </c>
      <c r="B355" s="128" t="s">
        <v>340</v>
      </c>
      <c r="C355" s="241" t="s">
        <v>35</v>
      </c>
      <c r="D355" s="243"/>
      <c r="E355" s="73" t="s">
        <v>35</v>
      </c>
      <c r="F355" s="73" t="s">
        <v>35</v>
      </c>
      <c r="G355" s="116">
        <f>D355</f>
        <v>0</v>
      </c>
      <c r="H355" s="67"/>
      <c r="I355" s="67"/>
      <c r="J355" s="67"/>
      <c r="K355" s="67"/>
      <c r="L355" s="67"/>
      <c r="M355" s="74"/>
      <c r="N355" s="67"/>
    </row>
    <row r="356" spans="1:18" s="38" customFormat="1" ht="15.75">
      <c r="A356" s="89"/>
      <c r="B356" s="127"/>
      <c r="C356" s="126"/>
      <c r="D356" s="121"/>
      <c r="E356" s="121"/>
      <c r="F356" s="121"/>
      <c r="G356" s="12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</row>
    <row r="357" spans="1:18" s="38" customFormat="1" ht="19.5">
      <c r="A357" s="169" t="s">
        <v>341</v>
      </c>
      <c r="B357" s="127"/>
      <c r="C357" s="76"/>
      <c r="D357" s="68"/>
      <c r="E357" s="68"/>
      <c r="F357" s="68"/>
      <c r="G357" s="7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</row>
    <row r="358" spans="1:18" s="38" customFormat="1" ht="19.5">
      <c r="A358" s="191" t="s">
        <v>342</v>
      </c>
      <c r="B358" s="107" t="s">
        <v>343</v>
      </c>
      <c r="C358" s="194">
        <f>+C306+C334+C352</f>
        <v>70.658</v>
      </c>
      <c r="D358" s="201">
        <f>+D306+D334+D352+D355</f>
        <v>0</v>
      </c>
      <c r="E358" s="193">
        <f>+E306+E334+E352</f>
        <v>0</v>
      </c>
      <c r="F358" s="193">
        <f>+F306+F334+F352</f>
        <v>0</v>
      </c>
      <c r="G358" s="194">
        <f>+G306+G334+G352+G355</f>
        <v>0</v>
      </c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</row>
    <row r="359" spans="1:7" s="38" customFormat="1" ht="15.75">
      <c r="A359" s="99" t="s">
        <v>226</v>
      </c>
      <c r="B359" s="109"/>
      <c r="C359" s="148"/>
      <c r="D359" s="149"/>
      <c r="E359" s="149"/>
      <c r="F359" s="52"/>
      <c r="G359" s="148"/>
    </row>
    <row r="360" spans="1:7" s="38" customFormat="1" ht="15.75">
      <c r="A360" s="102" t="s">
        <v>227</v>
      </c>
      <c r="B360" s="72" t="s">
        <v>344</v>
      </c>
      <c r="C360" s="145"/>
      <c r="D360" s="119"/>
      <c r="E360" s="118" t="s">
        <v>35</v>
      </c>
      <c r="F360" s="118" t="s">
        <v>35</v>
      </c>
      <c r="G360" s="145">
        <f>D360</f>
        <v>0</v>
      </c>
    </row>
    <row r="361" spans="1:18" s="38" customFormat="1" ht="15.75">
      <c r="A361" s="89"/>
      <c r="B361" s="127"/>
      <c r="C361" s="126"/>
      <c r="D361" s="121"/>
      <c r="E361" s="121"/>
      <c r="F361" s="121"/>
      <c r="G361" s="12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</row>
    <row r="362" spans="1:18" s="38" customFormat="1" ht="15.75">
      <c r="A362" s="219" t="s">
        <v>345</v>
      </c>
      <c r="B362" s="220" t="s">
        <v>346</v>
      </c>
      <c r="C362" s="150">
        <v>49.218</v>
      </c>
      <c r="D362" s="151"/>
      <c r="E362" s="151"/>
      <c r="F362" s="151"/>
      <c r="G362" s="145">
        <f>SUM(D362:F362)</f>
        <v>0</v>
      </c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</row>
    <row r="363" spans="1:18" s="38" customFormat="1" ht="15.75">
      <c r="A363" s="98" t="s">
        <v>368</v>
      </c>
      <c r="B363" s="221" t="s">
        <v>347</v>
      </c>
      <c r="C363" s="143"/>
      <c r="D363" s="144"/>
      <c r="E363" s="144"/>
      <c r="F363" s="144"/>
      <c r="G363" s="145">
        <f>SUM(D363:F363)</f>
        <v>0</v>
      </c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</row>
    <row r="364" spans="1:18" s="38" customFormat="1" ht="15.75">
      <c r="A364" s="98" t="s">
        <v>407</v>
      </c>
      <c r="B364" s="221" t="s">
        <v>348</v>
      </c>
      <c r="C364" s="143"/>
      <c r="D364" s="144"/>
      <c r="E364" s="144"/>
      <c r="F364" s="144"/>
      <c r="G364" s="145">
        <f>SUM(D364:F364)</f>
        <v>0</v>
      </c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</row>
    <row r="365" spans="1:18" s="38" customFormat="1" ht="15.75">
      <c r="A365" s="98" t="s">
        <v>349</v>
      </c>
      <c r="B365" s="221" t="s">
        <v>350</v>
      </c>
      <c r="C365" s="143"/>
      <c r="D365" s="149"/>
      <c r="E365" s="144"/>
      <c r="F365" s="144"/>
      <c r="G365" s="145">
        <f>SUM(D365:F365)</f>
        <v>0</v>
      </c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</row>
    <row r="366" spans="1:14" s="36" customFormat="1" ht="12" customHeight="1">
      <c r="A366" s="170"/>
      <c r="B366" s="127"/>
      <c r="C366" s="122"/>
      <c r="D366" s="238"/>
      <c r="E366" s="134"/>
      <c r="F366" s="121"/>
      <c r="G366" s="132"/>
      <c r="H366" s="122"/>
      <c r="I366" s="122"/>
      <c r="J366" s="122"/>
      <c r="K366" s="122"/>
      <c r="L366" s="122"/>
      <c r="M366" s="122"/>
      <c r="N366" s="122"/>
    </row>
    <row r="367" spans="1:14" s="131" customFormat="1" ht="15.75" customHeight="1">
      <c r="A367" s="171" t="s">
        <v>351</v>
      </c>
      <c r="B367" s="127"/>
      <c r="C367" s="122"/>
      <c r="D367" s="239"/>
      <c r="E367" s="133"/>
      <c r="F367" s="121"/>
      <c r="G367" s="126"/>
      <c r="H367" s="122"/>
      <c r="I367" s="122"/>
      <c r="J367" s="122"/>
      <c r="K367" s="122"/>
      <c r="L367" s="122"/>
      <c r="M367" s="122"/>
      <c r="N367" s="122"/>
    </row>
    <row r="368" spans="1:14" s="131" customFormat="1" ht="15.75" customHeight="1">
      <c r="A368" s="172" t="s">
        <v>352</v>
      </c>
      <c r="B368" s="128" t="s">
        <v>353</v>
      </c>
      <c r="C368" s="231" t="s">
        <v>35</v>
      </c>
      <c r="D368" s="232"/>
      <c r="E368" s="118" t="s">
        <v>35</v>
      </c>
      <c r="F368" s="118" t="s">
        <v>35</v>
      </c>
      <c r="G368" s="135">
        <f>D368</f>
        <v>0</v>
      </c>
      <c r="H368" s="120"/>
      <c r="I368" s="120"/>
      <c r="J368" s="120"/>
      <c r="K368" s="120"/>
      <c r="L368" s="120"/>
      <c r="M368" s="124"/>
      <c r="N368" s="120"/>
    </row>
    <row r="369" spans="1:18" s="38" customFormat="1" ht="15.75">
      <c r="A369" s="89"/>
      <c r="B369" s="127"/>
      <c r="C369" s="126"/>
      <c r="D369" s="121"/>
      <c r="E369" s="121"/>
      <c r="F369" s="121"/>
      <c r="G369" s="12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</row>
    <row r="370" spans="1:18" s="38" customFormat="1" ht="19.5">
      <c r="A370" s="169" t="s">
        <v>354</v>
      </c>
      <c r="B370" s="112"/>
      <c r="C370" s="208"/>
      <c r="D370" s="209"/>
      <c r="E370" s="209"/>
      <c r="F370" s="209"/>
      <c r="G370" s="208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</row>
    <row r="371" spans="1:18" s="38" customFormat="1" ht="19.5">
      <c r="A371" s="191" t="s">
        <v>355</v>
      </c>
      <c r="B371" s="200" t="s">
        <v>356</v>
      </c>
      <c r="C371" s="194">
        <f>SUM(C362:C365)</f>
        <v>49.218</v>
      </c>
      <c r="D371" s="201">
        <f>SUM(D362:D365)+D368</f>
        <v>0</v>
      </c>
      <c r="E371" s="193">
        <f>SUM(E362:E365)</f>
        <v>0</v>
      </c>
      <c r="F371" s="193">
        <f>SUM(F362:F365)</f>
        <v>0</v>
      </c>
      <c r="G371" s="194">
        <f>SUM(G362:G365)+G368</f>
        <v>0</v>
      </c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</row>
    <row r="372" spans="1:18" s="38" customFormat="1" ht="15.75">
      <c r="A372" s="89"/>
      <c r="B372" s="127"/>
      <c r="C372" s="126"/>
      <c r="D372" s="121"/>
      <c r="E372" s="121"/>
      <c r="F372" s="121"/>
      <c r="G372" s="12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</row>
    <row r="373" spans="1:18" s="38" customFormat="1" ht="15.75">
      <c r="A373" s="89"/>
      <c r="B373" s="127"/>
      <c r="C373" s="126"/>
      <c r="D373" s="121"/>
      <c r="E373" s="121"/>
      <c r="F373" s="121"/>
      <c r="G373" s="12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</row>
    <row r="374" spans="1:18" s="38" customFormat="1" ht="19.5">
      <c r="A374" s="161" t="s">
        <v>287</v>
      </c>
      <c r="B374" s="112"/>
      <c r="C374" s="198"/>
      <c r="D374" s="199"/>
      <c r="E374" s="199"/>
      <c r="F374" s="199"/>
      <c r="G374" s="198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</row>
    <row r="375" spans="1:18" s="38" customFormat="1" ht="20.25" thickBot="1">
      <c r="A375" s="202" t="s">
        <v>357</v>
      </c>
      <c r="B375" s="203"/>
      <c r="C375" s="204">
        <f>C358+C371</f>
        <v>119.876</v>
      </c>
      <c r="D375" s="205">
        <f>D358+D371</f>
        <v>0</v>
      </c>
      <c r="E375" s="205">
        <f>E358+E371</f>
        <v>0</v>
      </c>
      <c r="F375" s="205">
        <f>F358+F371</f>
        <v>0</v>
      </c>
      <c r="G375" s="204">
        <f>G358+G371</f>
        <v>0</v>
      </c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</row>
    <row r="376" spans="1:18" s="38" customFormat="1" ht="16.5" thickTop="1">
      <c r="A376" s="36"/>
      <c r="B376" s="222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</row>
    <row r="377" spans="1:18" s="38" customFormat="1" ht="15.75">
      <c r="A377" s="36"/>
      <c r="B377" s="222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</row>
    <row r="378" spans="1:18" s="38" customFormat="1" ht="15.75">
      <c r="A378" s="36"/>
      <c r="B378" s="222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</row>
    <row r="379" spans="1:18" s="38" customFormat="1" ht="15.75">
      <c r="A379" s="36"/>
      <c r="B379" s="222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</row>
    <row r="380" spans="1:18" s="38" customFormat="1" ht="15.75">
      <c r="A380" s="36"/>
      <c r="B380" s="222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</row>
    <row r="381" spans="1:18" s="38" customFormat="1" ht="15.75">
      <c r="A381" s="36"/>
      <c r="B381" s="222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</row>
    <row r="382" spans="1:18" s="38" customFormat="1" ht="15.75">
      <c r="A382" s="36"/>
      <c r="B382" s="222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</row>
    <row r="383" spans="1:18" s="38" customFormat="1" ht="15.75">
      <c r="A383" s="36"/>
      <c r="B383" s="222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</row>
    <row r="384" spans="1:18" s="38" customFormat="1" ht="15.75">
      <c r="A384" s="36"/>
      <c r="B384" s="222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</row>
    <row r="385" spans="1:18" s="38" customFormat="1" ht="15.75">
      <c r="A385" s="36"/>
      <c r="B385" s="222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</row>
    <row r="386" spans="1:18" ht="15.75">
      <c r="A386" s="9"/>
      <c r="B386" s="54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</row>
    <row r="387" spans="1:18" ht="15.75">
      <c r="A387" s="9"/>
      <c r="B387" s="54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</row>
    <row r="388" spans="1:18" ht="15.75">
      <c r="A388" s="9"/>
      <c r="B388" s="54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</row>
    <row r="389" spans="1:18" ht="15.75">
      <c r="A389" s="9"/>
      <c r="B389" s="54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</row>
    <row r="390" spans="1:18" ht="15.75">
      <c r="A390" s="9"/>
      <c r="B390" s="54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</row>
    <row r="391" spans="1:18" ht="15.75">
      <c r="A391" s="9"/>
      <c r="B391" s="54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</row>
    <row r="392" spans="1:18" ht="15.75">
      <c r="A392" s="9"/>
      <c r="B392" s="54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</row>
    <row r="393" spans="1:18" ht="15.75">
      <c r="A393" s="9"/>
      <c r="B393" s="54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</row>
    <row r="394" spans="1:18" ht="15.75">
      <c r="A394" s="9"/>
      <c r="B394" s="54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</row>
    <row r="395" spans="1:18" ht="15.75">
      <c r="A395" s="9"/>
      <c r="B395" s="54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</row>
    <row r="396" spans="1:18" ht="15.75">
      <c r="A396" s="9"/>
      <c r="B396" s="54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</row>
    <row r="397" spans="1:18" ht="15.75">
      <c r="A397" s="9"/>
      <c r="B397" s="54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</row>
    <row r="398" spans="1:18" ht="15.75">
      <c r="A398" s="9"/>
      <c r="B398" s="54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</row>
    <row r="399" spans="1:18" ht="15.75">
      <c r="A399" s="9"/>
      <c r="B399" s="54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</row>
    <row r="400" spans="1:18" ht="15.75">
      <c r="A400" s="9"/>
      <c r="B400" s="54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</row>
    <row r="401" spans="1:18" ht="15.75">
      <c r="A401" s="9"/>
      <c r="B401" s="54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</row>
    <row r="402" spans="1:18" ht="15.75">
      <c r="A402" s="9"/>
      <c r="B402" s="54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</row>
    <row r="403" spans="1:18" ht="15.75">
      <c r="A403" s="9"/>
      <c r="B403" s="54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</row>
    <row r="404" spans="1:18" ht="15.75">
      <c r="A404" s="9"/>
      <c r="B404" s="54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</row>
    <row r="405" spans="1:18" ht="15.75">
      <c r="A405" s="9"/>
      <c r="B405" s="54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</row>
    <row r="406" spans="1:18" ht="15.75">
      <c r="A406" s="9"/>
      <c r="B406" s="54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</row>
    <row r="407" spans="1:18" ht="15.75">
      <c r="A407" s="9"/>
      <c r="B407" s="54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</row>
    <row r="408" spans="1:18" ht="15.75">
      <c r="A408" s="9"/>
      <c r="B408" s="54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</row>
    <row r="409" spans="1:18" ht="15.75">
      <c r="A409" s="9"/>
      <c r="B409" s="54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</row>
    <row r="410" spans="1:18" ht="15.75">
      <c r="A410" s="9"/>
      <c r="B410" s="54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</row>
    <row r="411" spans="1:18" ht="15.75">
      <c r="A411" s="9"/>
      <c r="B411" s="54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</row>
    <row r="412" spans="1:18" ht="15.75">
      <c r="A412" s="9"/>
      <c r="B412" s="54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</row>
    <row r="413" spans="1:18" ht="15.75">
      <c r="A413" s="9"/>
      <c r="B413" s="54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</row>
    <row r="414" spans="1:18" ht="15.75">
      <c r="A414" s="9"/>
      <c r="B414" s="54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</row>
    <row r="415" spans="1:18" ht="15.75">
      <c r="A415" s="9"/>
      <c r="B415" s="54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</row>
    <row r="416" spans="1:18" ht="15.75">
      <c r="A416" s="9"/>
      <c r="B416" s="54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</row>
    <row r="417" spans="1:18" ht="15.75">
      <c r="A417" s="9"/>
      <c r="B417" s="54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</row>
    <row r="418" spans="1:18" ht="15.75">
      <c r="A418" s="9"/>
      <c r="B418" s="54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</row>
    <row r="419" spans="1:18" ht="15.75">
      <c r="A419" s="9"/>
      <c r="B419" s="54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</row>
    <row r="420" spans="1:18" ht="15.75">
      <c r="A420" s="9"/>
      <c r="B420" s="54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</row>
    <row r="421" spans="1:18" ht="15.75">
      <c r="A421" s="9"/>
      <c r="B421" s="54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</row>
    <row r="422" spans="1:18" ht="15.75">
      <c r="A422" s="9"/>
      <c r="B422" s="54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</row>
    <row r="423" spans="1:18" ht="15.75">
      <c r="A423" s="9"/>
      <c r="B423" s="54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</row>
    <row r="424" spans="1:18" ht="15.75">
      <c r="A424" s="9"/>
      <c r="B424" s="54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</row>
    <row r="425" spans="1:18" ht="15.75">
      <c r="A425" s="9"/>
      <c r="B425" s="54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</row>
    <row r="426" spans="1:18" ht="15.75">
      <c r="A426" s="9"/>
      <c r="B426" s="54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</row>
    <row r="427" spans="1:18" ht="15.75">
      <c r="A427" s="9"/>
      <c r="B427" s="54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</row>
    <row r="428" spans="1:18" ht="15.75">
      <c r="A428" s="9"/>
      <c r="B428" s="54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</row>
    <row r="429" spans="1:18" ht="15.75">
      <c r="A429" s="9"/>
      <c r="B429" s="54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</row>
    <row r="430" spans="1:18" ht="15.75">
      <c r="A430" s="9"/>
      <c r="B430" s="54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</row>
    <row r="431" spans="1:18" ht="15.75">
      <c r="A431" s="9"/>
      <c r="B431" s="54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</row>
    <row r="432" spans="1:18" ht="15.75">
      <c r="A432" s="9"/>
      <c r="B432" s="54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</row>
    <row r="433" spans="1:18" ht="15.75">
      <c r="A433" s="9"/>
      <c r="B433" s="54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</row>
    <row r="434" spans="1:18" ht="15.75">
      <c r="A434" s="9"/>
      <c r="B434" s="54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</row>
    <row r="435" spans="1:18" ht="15.75">
      <c r="A435" s="9"/>
      <c r="B435" s="54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</row>
    <row r="436" spans="1:18" ht="15.75">
      <c r="A436" s="9"/>
      <c r="B436" s="54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</row>
    <row r="437" spans="1:18" ht="15.75">
      <c r="A437" s="9"/>
      <c r="B437" s="54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</row>
    <row r="438" spans="1:18" ht="15.75">
      <c r="A438" s="9"/>
      <c r="B438" s="54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</row>
    <row r="439" spans="1:18" ht="15.75">
      <c r="A439" s="9"/>
      <c r="B439" s="54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</row>
    <row r="440" spans="1:18" ht="15.75">
      <c r="A440" s="9"/>
      <c r="B440" s="54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</row>
    <row r="441" spans="1:18" ht="15.75">
      <c r="A441" s="9"/>
      <c r="B441" s="54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</row>
    <row r="442" spans="1:18" ht="15.75">
      <c r="A442" s="9"/>
      <c r="B442" s="54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</row>
    <row r="443" spans="1:18" ht="15.75">
      <c r="A443" s="9"/>
      <c r="B443" s="54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</row>
    <row r="444" spans="1:18" ht="15.75">
      <c r="A444" s="9"/>
      <c r="B444" s="54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</row>
    <row r="445" spans="1:18" ht="15.75">
      <c r="A445" s="9"/>
      <c r="B445" s="54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</row>
    <row r="446" spans="1:18" ht="15.75">
      <c r="A446" s="9"/>
      <c r="B446" s="54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</row>
    <row r="447" spans="1:18" ht="15.75">
      <c r="A447" s="9"/>
      <c r="B447" s="54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</row>
    <row r="448" spans="1:18" ht="15.75">
      <c r="A448" s="9"/>
      <c r="B448" s="54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</row>
    <row r="449" spans="1:18" ht="15.75">
      <c r="A449" s="9"/>
      <c r="B449" s="54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</row>
    <row r="450" spans="1:18" ht="15.75">
      <c r="A450" s="9"/>
      <c r="B450" s="54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</row>
    <row r="451" spans="1:18" ht="15.75">
      <c r="A451" s="9"/>
      <c r="B451" s="54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</row>
    <row r="452" spans="1:18" ht="15.75">
      <c r="A452" s="9"/>
      <c r="B452" s="54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</row>
    <row r="453" spans="1:18" ht="15.75">
      <c r="A453" s="9"/>
      <c r="B453" s="54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</row>
    <row r="454" spans="1:18" ht="15.75">
      <c r="A454" s="9"/>
      <c r="B454" s="54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</row>
    <row r="455" spans="1:18" ht="15.75">
      <c r="A455" s="9"/>
      <c r="B455" s="54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</row>
    <row r="456" spans="1:18" ht="15.75">
      <c r="A456" s="9"/>
      <c r="B456" s="54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</row>
    <row r="457" spans="1:18" ht="15.75">
      <c r="A457" s="9"/>
      <c r="B457" s="54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</row>
    <row r="458" spans="1:18" ht="15.75">
      <c r="A458" s="9"/>
      <c r="B458" s="54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</row>
    <row r="459" spans="1:18" ht="15.75">
      <c r="A459" s="9"/>
      <c r="B459" s="54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</row>
    <row r="460" spans="1:18" ht="15.75">
      <c r="A460" s="9"/>
      <c r="B460" s="54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</row>
    <row r="461" spans="1:18" ht="15.75">
      <c r="A461" s="9"/>
      <c r="B461" s="54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</row>
    <row r="462" spans="1:18" ht="15.75">
      <c r="A462" s="9"/>
      <c r="B462" s="54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</row>
    <row r="463" spans="1:18" ht="15.75">
      <c r="A463" s="9"/>
      <c r="B463" s="54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</row>
    <row r="464" spans="1:18" ht="15.75">
      <c r="A464" s="9"/>
      <c r="B464" s="54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</row>
    <row r="465" spans="1:18" ht="15.75">
      <c r="A465" s="9"/>
      <c r="B465" s="54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</row>
    <row r="466" spans="1:18" ht="15.75">
      <c r="A466" s="9"/>
      <c r="B466" s="54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</row>
    <row r="467" spans="1:18" ht="15.75">
      <c r="A467" s="9"/>
      <c r="B467" s="54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</row>
    <row r="468" spans="1:18" ht="15.75">
      <c r="A468" s="9"/>
      <c r="B468" s="54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</row>
    <row r="469" spans="1:18" ht="15.75">
      <c r="A469" s="9"/>
      <c r="B469" s="54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</row>
    <row r="470" spans="1:18" ht="15.75">
      <c r="A470" s="9"/>
      <c r="B470" s="54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</row>
    <row r="471" spans="1:18" ht="15.75">
      <c r="A471" s="9"/>
      <c r="B471" s="54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</row>
    <row r="472" spans="1:18" ht="15.75">
      <c r="A472" s="9"/>
      <c r="B472" s="54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</row>
    <row r="473" spans="1:18" ht="15.75">
      <c r="A473" s="9"/>
      <c r="B473" s="54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</row>
    <row r="474" spans="1:18" ht="15.75">
      <c r="A474" s="9"/>
      <c r="B474" s="54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</row>
    <row r="475" spans="1:18" ht="15.75">
      <c r="A475" s="9"/>
      <c r="B475" s="54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</row>
    <row r="476" spans="1:18" ht="15.75">
      <c r="A476" s="9"/>
      <c r="B476" s="54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</row>
    <row r="477" spans="1:18" ht="15.75">
      <c r="A477" s="9"/>
      <c r="B477" s="54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</row>
    <row r="478" spans="1:18" ht="15.75">
      <c r="A478" s="9"/>
      <c r="B478" s="54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</row>
    <row r="479" spans="1:18" ht="15.75">
      <c r="A479" s="9"/>
      <c r="B479" s="54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</row>
    <row r="480" spans="1:18" ht="15.75">
      <c r="A480" s="9"/>
      <c r="B480" s="54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</row>
    <row r="481" spans="1:18" ht="15.75">
      <c r="A481" s="9"/>
      <c r="B481" s="54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</row>
    <row r="482" spans="1:18" ht="15.75">
      <c r="A482" s="9"/>
      <c r="B482" s="54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</row>
    <row r="483" spans="1:18" ht="15.75">
      <c r="A483" s="9"/>
      <c r="B483" s="54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</row>
    <row r="484" spans="1:18" ht="15.75">
      <c r="A484" s="9"/>
      <c r="B484" s="54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</row>
    <row r="485" spans="1:18" ht="15.75">
      <c r="A485" s="9"/>
      <c r="B485" s="54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</row>
    <row r="486" spans="1:18" ht="15.75">
      <c r="A486" s="9"/>
      <c r="B486" s="54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</row>
    <row r="487" spans="1:18" ht="15.75">
      <c r="A487" s="9"/>
      <c r="B487" s="54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</row>
    <row r="488" spans="1:18" ht="15.75">
      <c r="A488" s="9"/>
      <c r="B488" s="54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</row>
    <row r="489" spans="1:18" ht="15.75">
      <c r="A489" s="9"/>
      <c r="B489" s="54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</row>
    <row r="490" spans="1:18" ht="15.75">
      <c r="A490" s="9"/>
      <c r="B490" s="54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</row>
    <row r="491" spans="1:18" ht="15.75">
      <c r="A491" s="9"/>
      <c r="B491" s="54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</row>
    <row r="492" spans="1:18" ht="15.75">
      <c r="A492" s="9"/>
      <c r="B492" s="54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</row>
    <row r="493" spans="1:18" ht="15.75">
      <c r="A493" s="9"/>
      <c r="B493" s="54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</row>
    <row r="494" spans="1:18" ht="15.75">
      <c r="A494" s="9"/>
      <c r="B494" s="54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</row>
    <row r="495" spans="1:18" ht="15.75">
      <c r="A495" s="9"/>
      <c r="B495" s="54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</row>
    <row r="496" spans="1:18" ht="15.75">
      <c r="A496" s="9"/>
      <c r="B496" s="54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</row>
    <row r="497" spans="1:18" ht="15.75">
      <c r="A497" s="9"/>
      <c r="B497" s="54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</row>
    <row r="498" spans="1:18" ht="15.75">
      <c r="A498" s="9"/>
      <c r="B498" s="54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</row>
    <row r="499" spans="1:18" ht="15.75">
      <c r="A499" s="9"/>
      <c r="B499" s="54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</row>
    <row r="500" spans="1:18" ht="15.75">
      <c r="A500" s="9"/>
      <c r="B500" s="54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</row>
    <row r="501" spans="1:18" ht="15.75">
      <c r="A501" s="9"/>
      <c r="B501" s="54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</row>
    <row r="502" spans="1:18" ht="15.75">
      <c r="A502" s="9"/>
      <c r="B502" s="54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</row>
    <row r="503" spans="1:18" ht="15.75">
      <c r="A503" s="9"/>
      <c r="B503" s="54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</row>
    <row r="504" spans="1:18" ht="15.75">
      <c r="A504" s="9"/>
      <c r="B504" s="54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</row>
    <row r="505" spans="1:18" ht="15.75">
      <c r="A505" s="9"/>
      <c r="B505" s="54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</row>
    <row r="506" spans="1:18" ht="15.75">
      <c r="A506" s="9"/>
      <c r="B506" s="54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</row>
    <row r="507" spans="1:18" ht="15.75">
      <c r="A507" s="9"/>
      <c r="B507" s="54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</row>
    <row r="508" spans="1:18" ht="15.75">
      <c r="A508" s="9"/>
      <c r="B508" s="54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</row>
    <row r="509" spans="1:18" ht="15.75">
      <c r="A509" s="9"/>
      <c r="B509" s="54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</row>
    <row r="510" spans="1:18" ht="15.75">
      <c r="A510" s="9"/>
      <c r="B510" s="54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</row>
    <row r="511" spans="1:18" ht="15.75">
      <c r="A511" s="9"/>
      <c r="B511" s="54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</row>
    <row r="512" spans="1:18" ht="15.75">
      <c r="A512" s="9"/>
      <c r="B512" s="54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</row>
    <row r="513" spans="1:18" ht="15.75">
      <c r="A513" s="9"/>
      <c r="B513" s="54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</row>
    <row r="514" spans="1:18" ht="15.75">
      <c r="A514" s="9"/>
      <c r="B514" s="54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</row>
    <row r="515" spans="1:18" ht="15.75">
      <c r="A515" s="9"/>
      <c r="B515" s="54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</row>
    <row r="516" spans="1:18" ht="15.75">
      <c r="A516" s="9"/>
      <c r="B516" s="54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</row>
    <row r="517" spans="1:18" ht="15.75">
      <c r="A517" s="9"/>
      <c r="B517" s="54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</row>
    <row r="518" spans="1:18" ht="15.75">
      <c r="A518" s="9"/>
      <c r="B518" s="54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</row>
    <row r="519" spans="1:18" ht="15.75">
      <c r="A519" s="9"/>
      <c r="B519" s="54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</row>
    <row r="520" spans="1:18" ht="15.75">
      <c r="A520" s="9"/>
      <c r="B520" s="54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</row>
    <row r="521" spans="1:18" ht="15.75">
      <c r="A521" s="9"/>
      <c r="B521" s="54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</row>
    <row r="522" spans="1:18" ht="15.75">
      <c r="A522" s="9"/>
      <c r="B522" s="54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</row>
    <row r="523" spans="1:18" ht="15.75">
      <c r="A523" s="9"/>
      <c r="B523" s="54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</row>
    <row r="524" spans="1:18" ht="15.75">
      <c r="A524" s="9"/>
      <c r="B524" s="54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</row>
    <row r="525" spans="1:18" ht="15.75">
      <c r="A525" s="9"/>
      <c r="B525" s="54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</row>
    <row r="526" spans="1:18" ht="15.75">
      <c r="A526" s="9"/>
      <c r="B526" s="54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</row>
    <row r="527" spans="1:18" ht="15.75">
      <c r="A527" s="9"/>
      <c r="B527" s="54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</row>
    <row r="528" spans="1:18" ht="15.75">
      <c r="A528" s="9"/>
      <c r="B528" s="54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</row>
    <row r="529" spans="1:18" ht="15.75">
      <c r="A529" s="9"/>
      <c r="B529" s="54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</row>
    <row r="530" spans="1:18" ht="15.75">
      <c r="A530" s="9"/>
      <c r="B530" s="54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</row>
    <row r="531" spans="1:18" ht="15.75">
      <c r="A531" s="9"/>
      <c r="B531" s="54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</row>
    <row r="532" spans="1:18" ht="15.75">
      <c r="A532" s="9"/>
      <c r="B532" s="54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</row>
    <row r="533" spans="1:18" ht="15.75">
      <c r="A533" s="9"/>
      <c r="B533" s="54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</row>
    <row r="534" spans="1:18" ht="15.75">
      <c r="A534" s="9"/>
      <c r="B534" s="54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</row>
    <row r="535" spans="1:18" ht="15.75">
      <c r="A535" s="9"/>
      <c r="B535" s="54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</row>
    <row r="536" spans="1:18" ht="15.75">
      <c r="A536" s="9"/>
      <c r="B536" s="54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</row>
    <row r="537" spans="1:18" ht="15.75">
      <c r="A537" s="9"/>
      <c r="B537" s="54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</row>
    <row r="538" spans="1:18" ht="15.75">
      <c r="A538" s="9"/>
      <c r="B538" s="54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</row>
    <row r="539" spans="1:18" ht="15.75">
      <c r="A539" s="9"/>
      <c r="B539" s="54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</row>
    <row r="540" spans="1:18" ht="15.75">
      <c r="A540" s="9"/>
      <c r="B540" s="54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</row>
    <row r="541" spans="1:18" ht="15.75">
      <c r="A541" s="9"/>
      <c r="B541" s="54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</row>
    <row r="542" spans="1:18" ht="15.75">
      <c r="A542" s="9"/>
      <c r="B542" s="54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</row>
    <row r="543" spans="1:18" ht="15.75">
      <c r="A543" s="9"/>
      <c r="B543" s="54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</row>
    <row r="544" spans="1:18" ht="15.75">
      <c r="A544" s="9"/>
      <c r="B544" s="54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</row>
    <row r="545" spans="1:18" ht="15.75">
      <c r="A545" s="9"/>
      <c r="B545" s="54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</row>
    <row r="546" spans="1:18" ht="15.75">
      <c r="A546" s="9"/>
      <c r="B546" s="54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</row>
    <row r="547" spans="1:18" ht="15.75">
      <c r="A547" s="9"/>
      <c r="B547" s="54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</row>
    <row r="548" spans="1:18" ht="15.75">
      <c r="A548" s="9"/>
      <c r="B548" s="54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</row>
    <row r="549" spans="1:18" ht="15.75">
      <c r="A549" s="9"/>
      <c r="B549" s="54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</row>
    <row r="550" spans="1:18" ht="15.75">
      <c r="A550" s="9"/>
      <c r="B550" s="54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</row>
    <row r="551" spans="1:18" ht="15.75">
      <c r="A551" s="9"/>
      <c r="B551" s="54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</row>
    <row r="552" spans="1:18" ht="15.75">
      <c r="A552" s="9"/>
      <c r="B552" s="54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</row>
    <row r="553" spans="1:18" ht="15.75">
      <c r="A553" s="9"/>
      <c r="B553" s="54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</row>
    <row r="554" spans="1:18" ht="15.75">
      <c r="A554" s="9"/>
      <c r="B554" s="54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</row>
    <row r="555" spans="1:18" ht="15.75">
      <c r="A555" s="9"/>
      <c r="B555" s="54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</row>
    <row r="556" spans="1:18" ht="15.75">
      <c r="A556" s="9"/>
      <c r="B556" s="54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</row>
    <row r="557" spans="1:18" ht="15.75">
      <c r="A557" s="9"/>
      <c r="B557" s="54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</row>
    <row r="558" spans="1:18" ht="15.75">
      <c r="A558" s="9"/>
      <c r="B558" s="54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</row>
    <row r="559" spans="1:18" ht="15.75">
      <c r="A559" s="9"/>
      <c r="B559" s="54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</row>
    <row r="560" spans="1:18" ht="15.75">
      <c r="A560" s="9"/>
      <c r="B560" s="54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</row>
    <row r="561" spans="1:18" ht="15.75">
      <c r="A561" s="9"/>
      <c r="B561" s="54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</row>
    <row r="562" spans="1:18" ht="15.75">
      <c r="A562" s="9"/>
      <c r="B562" s="54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</row>
    <row r="563" spans="1:18" ht="15.75">
      <c r="A563" s="9"/>
      <c r="B563" s="54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</row>
    <row r="564" spans="1:18" ht="15.75">
      <c r="A564" s="9"/>
      <c r="B564" s="54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</row>
    <row r="565" spans="1:18" ht="15.75">
      <c r="A565" s="9"/>
      <c r="B565" s="54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</row>
    <row r="566" spans="1:18" ht="15.75">
      <c r="A566" s="9"/>
      <c r="B566" s="54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</row>
    <row r="567" spans="1:18" ht="15.75">
      <c r="A567" s="9"/>
      <c r="B567" s="54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</row>
    <row r="568" spans="1:18" ht="15.75">
      <c r="A568" s="9"/>
      <c r="B568" s="54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</row>
    <row r="569" spans="1:18" ht="15.75">
      <c r="A569" s="9"/>
      <c r="B569" s="54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</row>
    <row r="570" spans="1:18" ht="15.75">
      <c r="A570" s="9"/>
      <c r="B570" s="54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</row>
    <row r="571" spans="1:18" ht="15.75">
      <c r="A571" s="9"/>
      <c r="B571" s="54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</row>
    <row r="572" spans="1:18" ht="15.75">
      <c r="A572" s="9"/>
      <c r="B572" s="54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</row>
    <row r="573" spans="1:18" ht="15.75">
      <c r="A573" s="9"/>
      <c r="B573" s="54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</row>
    <row r="574" spans="1:18" ht="15.75">
      <c r="A574" s="9"/>
      <c r="B574" s="54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</row>
    <row r="575" spans="1:18" ht="15.75">
      <c r="A575" s="9"/>
      <c r="B575" s="54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</row>
    <row r="576" spans="1:18" ht="15.75">
      <c r="A576" s="9"/>
      <c r="B576" s="54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</row>
    <row r="577" spans="1:18" ht="15.75">
      <c r="A577" s="9"/>
      <c r="B577" s="54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</row>
    <row r="578" spans="1:18" ht="15.75">
      <c r="A578" s="9"/>
      <c r="B578" s="54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</row>
    <row r="579" spans="1:18" ht="15.75">
      <c r="A579" s="9"/>
      <c r="B579" s="54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</row>
    <row r="580" spans="1:18" ht="15.75">
      <c r="A580" s="9"/>
      <c r="B580" s="54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</row>
    <row r="581" spans="1:18" ht="15.75">
      <c r="A581" s="9"/>
      <c r="B581" s="54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</row>
    <row r="582" spans="1:18" ht="15.75">
      <c r="A582" s="9"/>
      <c r="B582" s="54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</row>
    <row r="583" spans="1:18" ht="15.75">
      <c r="A583" s="9"/>
      <c r="B583" s="54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</row>
    <row r="584" spans="1:18" ht="15.75">
      <c r="A584" s="9"/>
      <c r="B584" s="54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</row>
    <row r="585" spans="1:18" ht="15.75">
      <c r="A585" s="9"/>
      <c r="B585" s="54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</row>
    <row r="586" spans="1:18" ht="15.75">
      <c r="A586" s="9"/>
      <c r="B586" s="54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</row>
    <row r="587" spans="1:18" ht="15.75">
      <c r="A587" s="9"/>
      <c r="B587" s="54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</row>
    <row r="588" spans="1:18" ht="15.75">
      <c r="A588" s="9"/>
      <c r="B588" s="54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</row>
    <row r="589" spans="1:18" ht="15.75">
      <c r="A589" s="9"/>
      <c r="B589" s="54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</row>
    <row r="590" spans="1:18" ht="15.75">
      <c r="A590" s="9"/>
      <c r="B590" s="54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</row>
    <row r="591" spans="1:18" ht="15.75">
      <c r="A591" s="9"/>
      <c r="B591" s="54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</row>
    <row r="592" spans="1:18" ht="15.75">
      <c r="A592" s="9"/>
      <c r="B592" s="54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</row>
    <row r="593" spans="1:18" ht="15.75">
      <c r="A593" s="9"/>
      <c r="B593" s="54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</row>
    <row r="594" spans="1:18" ht="15.75">
      <c r="A594" s="9"/>
      <c r="B594" s="54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</row>
    <row r="595" spans="1:18" ht="15.75">
      <c r="A595" s="9"/>
      <c r="B595" s="54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</row>
    <row r="596" spans="1:18" ht="15.75">
      <c r="A596" s="9"/>
      <c r="B596" s="54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</row>
    <row r="597" spans="1:18" ht="15.75">
      <c r="A597" s="9"/>
      <c r="B597" s="54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</row>
    <row r="598" spans="1:18" ht="15.75">
      <c r="A598" s="9"/>
      <c r="B598" s="54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</row>
    <row r="599" spans="1:18" ht="15.75">
      <c r="A599" s="9"/>
      <c r="B599" s="54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</row>
    <row r="600" spans="1:18" ht="15.75">
      <c r="A600" s="9"/>
      <c r="B600" s="54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</row>
    <row r="601" spans="1:18" ht="15.75">
      <c r="A601" s="9"/>
      <c r="B601" s="54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</row>
    <row r="602" spans="1:18" ht="15.75">
      <c r="A602" s="9"/>
      <c r="B602" s="54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</row>
    <row r="603" spans="1:18" ht="15.75">
      <c r="A603" s="9"/>
      <c r="B603" s="54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</row>
    <row r="604" spans="1:18" ht="15.75">
      <c r="A604" s="9"/>
      <c r="B604" s="54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</row>
    <row r="605" spans="1:18" ht="15.75">
      <c r="A605" s="9"/>
      <c r="B605" s="54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</row>
    <row r="606" spans="1:18" ht="15.75">
      <c r="A606" s="9"/>
      <c r="B606" s="54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</row>
    <row r="607" spans="1:18" ht="15.75">
      <c r="A607" s="9"/>
      <c r="B607" s="54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</row>
    <row r="608" spans="1:18" ht="15.75">
      <c r="A608" s="9"/>
      <c r="B608" s="54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</row>
    <row r="609" spans="1:18" ht="15.75">
      <c r="A609" s="9"/>
      <c r="B609" s="54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</row>
    <row r="610" spans="1:18" ht="15.75">
      <c r="A610" s="9"/>
      <c r="B610" s="54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</row>
    <row r="611" spans="1:18" ht="15.75">
      <c r="A611" s="9"/>
      <c r="B611" s="54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</row>
    <row r="612" spans="1:18" ht="15.75">
      <c r="A612" s="9"/>
      <c r="B612" s="54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</row>
    <row r="613" spans="1:18" ht="15.75">
      <c r="A613" s="9"/>
      <c r="B613" s="54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</row>
    <row r="614" spans="1:18" ht="15.75">
      <c r="A614" s="9"/>
      <c r="B614" s="54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</row>
    <row r="615" spans="1:18" ht="15.75">
      <c r="A615" s="9"/>
      <c r="B615" s="54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</row>
    <row r="616" spans="1:18" ht="15.75">
      <c r="A616" s="9"/>
      <c r="B616" s="54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</row>
    <row r="617" spans="1:18" ht="15.75">
      <c r="A617" s="9"/>
      <c r="B617" s="54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</row>
    <row r="618" spans="1:18" ht="15.75">
      <c r="A618" s="9"/>
      <c r="B618" s="54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</row>
    <row r="619" spans="1:18" ht="15.75">
      <c r="A619" s="9"/>
      <c r="B619" s="54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</row>
    <row r="620" spans="1:18" ht="15.75">
      <c r="A620" s="9"/>
      <c r="B620" s="54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</row>
    <row r="621" spans="1:18" ht="15.75">
      <c r="A621" s="9"/>
      <c r="B621" s="54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</row>
    <row r="622" spans="1:18" ht="15.75">
      <c r="A622" s="9"/>
      <c r="B622" s="54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</row>
    <row r="623" spans="1:18" ht="15.75">
      <c r="A623" s="9"/>
      <c r="B623" s="54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</row>
    <row r="624" spans="1:18" ht="15.75">
      <c r="A624" s="9"/>
      <c r="B624" s="54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</row>
    <row r="625" spans="1:18" ht="15.75">
      <c r="A625" s="9"/>
      <c r="B625" s="54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</row>
    <row r="626" spans="1:18" ht="15.75">
      <c r="A626" s="9"/>
      <c r="B626" s="54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</row>
    <row r="627" spans="1:18" ht="15.75">
      <c r="A627" s="9"/>
      <c r="B627" s="54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</row>
    <row r="628" spans="1:18" ht="15.75">
      <c r="A628" s="9"/>
      <c r="B628" s="54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</row>
    <row r="629" spans="1:18" ht="15.75">
      <c r="A629" s="9"/>
      <c r="B629" s="54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</row>
    <row r="630" spans="1:18" ht="15.75">
      <c r="A630" s="9"/>
      <c r="B630" s="54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</row>
    <row r="631" spans="1:18" ht="15.75">
      <c r="A631" s="9"/>
      <c r="B631" s="54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</row>
    <row r="632" spans="1:18" ht="15.75">
      <c r="A632" s="9"/>
      <c r="B632" s="54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</row>
    <row r="633" spans="1:18" ht="15.75">
      <c r="A633" s="9"/>
      <c r="B633" s="54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</row>
    <row r="634" spans="1:18" ht="15.75">
      <c r="A634" s="9"/>
      <c r="B634" s="54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</row>
    <row r="635" spans="1:18" ht="15.75">
      <c r="A635" s="9"/>
      <c r="B635" s="54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</row>
    <row r="636" spans="1:18" ht="15.75">
      <c r="A636" s="9"/>
      <c r="B636" s="54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</row>
    <row r="637" spans="1:18" ht="15.75">
      <c r="A637" s="9"/>
      <c r="B637" s="54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</row>
    <row r="638" spans="1:18" ht="15.75">
      <c r="A638" s="9"/>
      <c r="B638" s="54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</row>
    <row r="639" spans="1:18" ht="15.75">
      <c r="A639" s="9"/>
      <c r="B639" s="54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</row>
    <row r="640" spans="1:18" ht="15.75">
      <c r="A640" s="9"/>
      <c r="B640" s="54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</row>
    <row r="641" spans="1:18" ht="15.75">
      <c r="A641" s="9"/>
      <c r="B641" s="54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</row>
    <row r="642" spans="1:18" ht="15.75">
      <c r="A642" s="9"/>
      <c r="B642" s="54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</row>
    <row r="643" spans="1:18" ht="15.75">
      <c r="A643" s="9"/>
      <c r="B643" s="54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</row>
    <row r="644" spans="1:18" ht="15.75">
      <c r="A644" s="9"/>
      <c r="B644" s="54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</row>
    <row r="645" spans="1:18" ht="15.75">
      <c r="A645" s="9"/>
      <c r="B645" s="54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</row>
    <row r="646" spans="1:18" ht="15.75">
      <c r="A646" s="9"/>
      <c r="B646" s="54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</row>
    <row r="647" spans="1:18" ht="15.75">
      <c r="A647" s="9"/>
      <c r="B647" s="54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</row>
    <row r="648" spans="1:18" ht="15.75">
      <c r="A648" s="9"/>
      <c r="B648" s="54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</row>
    <row r="649" spans="1:18" ht="15.75">
      <c r="A649" s="9"/>
      <c r="B649" s="54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</row>
    <row r="650" spans="1:18" ht="15.75">
      <c r="A650" s="9"/>
      <c r="B650" s="54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</row>
    <row r="651" spans="1:18" ht="15.75">
      <c r="A651" s="9"/>
      <c r="B651" s="54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</row>
    <row r="652" spans="1:18" ht="15.75">
      <c r="A652" s="9"/>
      <c r="B652" s="54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</row>
    <row r="653" spans="1:18" ht="15.75">
      <c r="A653" s="9"/>
      <c r="B653" s="54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</row>
    <row r="654" spans="1:18" ht="15.75">
      <c r="A654" s="9"/>
      <c r="B654" s="54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</row>
    <row r="655" spans="1:18" ht="15.75">
      <c r="A655" s="9"/>
      <c r="B655" s="54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</row>
    <row r="656" spans="1:18" ht="15.75">
      <c r="A656" s="9"/>
      <c r="B656" s="54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</row>
    <row r="657" spans="1:18" ht="15.75">
      <c r="A657" s="9"/>
      <c r="B657" s="54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</row>
    <row r="658" spans="1:18" ht="15.75">
      <c r="A658" s="9"/>
      <c r="B658" s="54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</row>
    <row r="659" spans="1:18" ht="15.75">
      <c r="A659" s="9"/>
      <c r="B659" s="54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</row>
    <row r="660" spans="1:18" ht="15.75">
      <c r="A660" s="9"/>
      <c r="B660" s="54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</row>
    <row r="661" spans="1:18" ht="15.75">
      <c r="A661" s="9"/>
      <c r="B661" s="54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</row>
    <row r="662" spans="1:18" ht="15.75">
      <c r="A662" s="9"/>
      <c r="B662" s="54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</row>
    <row r="663" spans="1:18" ht="15.75">
      <c r="A663" s="9"/>
      <c r="B663" s="54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</row>
    <row r="664" spans="1:18" ht="15.75">
      <c r="A664" s="9"/>
      <c r="B664" s="54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</row>
    <row r="665" spans="1:18" ht="15.75">
      <c r="A665" s="9"/>
      <c r="B665" s="54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</row>
    <row r="666" spans="1:18" ht="15.75">
      <c r="A666" s="9"/>
      <c r="B666" s="54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</row>
    <row r="667" spans="1:18" ht="15.75">
      <c r="A667" s="9"/>
      <c r="B667" s="54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</row>
    <row r="668" spans="1:18" ht="15.75">
      <c r="A668" s="9"/>
      <c r="B668" s="54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</row>
    <row r="669" spans="1:18" ht="15.75">
      <c r="A669" s="9"/>
      <c r="B669" s="54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</row>
    <row r="670" spans="1:18" ht="15.75">
      <c r="A670" s="9"/>
      <c r="B670" s="54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</row>
    <row r="671" spans="1:18" ht="15.75">
      <c r="A671" s="9"/>
      <c r="B671" s="54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</row>
    <row r="672" spans="1:18" ht="15.75">
      <c r="A672" s="9"/>
      <c r="B672" s="54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</row>
    <row r="673" spans="1:18" ht="15.75">
      <c r="A673" s="9"/>
      <c r="B673" s="54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</row>
    <row r="674" spans="1:18" ht="15.75">
      <c r="A674" s="9"/>
      <c r="B674" s="54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</row>
    <row r="675" spans="1:18" ht="15.75">
      <c r="A675" s="9"/>
      <c r="B675" s="54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</row>
    <row r="676" spans="1:18" ht="15.75">
      <c r="A676" s="9"/>
      <c r="B676" s="54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</row>
    <row r="677" spans="1:18" ht="15.75">
      <c r="A677" s="9"/>
      <c r="B677" s="54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</row>
    <row r="678" spans="1:18" ht="15.75">
      <c r="A678" s="9"/>
      <c r="B678" s="54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</row>
    <row r="679" spans="1:18" ht="15.75">
      <c r="A679" s="9"/>
      <c r="B679" s="54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</row>
    <row r="680" spans="1:18" ht="15.75">
      <c r="A680" s="9"/>
      <c r="B680" s="54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</row>
    <row r="681" spans="1:18" ht="15.75">
      <c r="A681" s="9"/>
      <c r="B681" s="54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</row>
    <row r="682" spans="1:18" ht="15.75">
      <c r="A682" s="9"/>
      <c r="B682" s="54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</row>
    <row r="683" spans="1:18" ht="15.75">
      <c r="A683" s="9"/>
      <c r="B683" s="54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</row>
    <row r="684" spans="1:18" ht="15.75">
      <c r="A684" s="9"/>
      <c r="B684" s="54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</row>
    <row r="685" spans="1:18" ht="15.75">
      <c r="A685" s="9"/>
      <c r="B685" s="54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</row>
    <row r="686" spans="1:18" ht="15.75">
      <c r="A686" s="9"/>
      <c r="B686" s="54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</row>
    <row r="687" spans="1:18" ht="15.75">
      <c r="A687" s="9"/>
      <c r="B687" s="54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</row>
    <row r="688" spans="1:18" ht="15.75">
      <c r="A688" s="9"/>
      <c r="B688" s="54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</row>
    <row r="689" spans="1:18" ht="15.75">
      <c r="A689" s="9"/>
      <c r="B689" s="54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</row>
    <row r="690" spans="1:18" ht="15.75">
      <c r="A690" s="9"/>
      <c r="B690" s="54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</row>
    <row r="691" spans="1:18" ht="15.75">
      <c r="A691" s="9"/>
      <c r="B691" s="54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</row>
    <row r="692" spans="1:18" ht="15.75">
      <c r="A692" s="9"/>
      <c r="B692" s="54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</row>
    <row r="693" spans="1:18" ht="15.75">
      <c r="A693" s="9"/>
      <c r="B693" s="54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</row>
    <row r="694" spans="1:18" ht="15.75">
      <c r="A694" s="9"/>
      <c r="B694" s="54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</row>
    <row r="695" spans="1:18" ht="15.75">
      <c r="A695" s="9"/>
      <c r="B695" s="54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</row>
    <row r="696" spans="1:18" ht="15.75">
      <c r="A696" s="9"/>
      <c r="B696" s="54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</row>
    <row r="697" spans="1:18" ht="15.75">
      <c r="A697" s="9"/>
      <c r="B697" s="54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</row>
    <row r="698" spans="1:18" ht="15.75">
      <c r="A698" s="9"/>
      <c r="B698" s="54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</row>
    <row r="699" spans="1:18" ht="15.75">
      <c r="A699" s="9"/>
      <c r="B699" s="54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</row>
    <row r="700" spans="1:18" ht="15.75">
      <c r="A700" s="9"/>
      <c r="B700" s="54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</row>
    <row r="701" spans="1:18" ht="15.75">
      <c r="A701" s="9"/>
      <c r="B701" s="54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</row>
    <row r="702" spans="1:18" ht="15.75">
      <c r="A702" s="9"/>
      <c r="B702" s="54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</row>
    <row r="703" spans="1:18" ht="15.75">
      <c r="A703" s="9"/>
      <c r="B703" s="54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</row>
    <row r="704" spans="1:18" ht="15.75">
      <c r="A704" s="9"/>
      <c r="B704" s="54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</row>
    <row r="705" spans="1:18" ht="15.75">
      <c r="A705" s="9"/>
      <c r="B705" s="54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</row>
    <row r="706" spans="1:18" ht="15.75">
      <c r="A706" s="9"/>
      <c r="B706" s="54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</row>
    <row r="707" spans="1:18" ht="15.75">
      <c r="A707" s="9"/>
      <c r="B707" s="54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</row>
    <row r="708" spans="1:18" ht="15.75">
      <c r="A708" s="9"/>
      <c r="B708" s="54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</row>
    <row r="709" spans="1:18" ht="15.75">
      <c r="A709" s="9"/>
      <c r="B709" s="54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</row>
    <row r="710" spans="1:18" ht="15.75">
      <c r="A710" s="9"/>
      <c r="B710" s="54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</row>
    <row r="711" spans="1:18" ht="15.75">
      <c r="A711" s="9"/>
      <c r="B711" s="54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</row>
    <row r="712" spans="1:18" ht="15.75">
      <c r="A712" s="9"/>
      <c r="B712" s="54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</row>
    <row r="713" spans="1:18" ht="15.75">
      <c r="A713" s="9"/>
      <c r="B713" s="54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</row>
    <row r="714" spans="1:18" ht="15.75">
      <c r="A714" s="9"/>
      <c r="B714" s="54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</row>
    <row r="715" spans="1:18" ht="15.75">
      <c r="A715" s="9"/>
      <c r="B715" s="54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</row>
    <row r="716" spans="1:18" ht="15.75">
      <c r="A716" s="9"/>
      <c r="B716" s="54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</row>
    <row r="717" spans="1:18" ht="15.75">
      <c r="A717" s="9"/>
      <c r="B717" s="54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</row>
    <row r="718" spans="1:18" ht="15.75">
      <c r="A718" s="9"/>
      <c r="B718" s="54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</row>
    <row r="719" spans="1:18" ht="15.75">
      <c r="A719" s="9"/>
      <c r="B719" s="54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</row>
    <row r="720" spans="1:18" ht="15.75">
      <c r="A720" s="9"/>
      <c r="B720" s="54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</row>
    <row r="721" spans="1:18" ht="15.75">
      <c r="A721" s="9"/>
      <c r="B721" s="54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</row>
    <row r="722" spans="1:18" ht="15.75">
      <c r="A722" s="9"/>
      <c r="B722" s="54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</row>
    <row r="723" spans="1:18" ht="15.75">
      <c r="A723" s="9"/>
      <c r="B723" s="54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</row>
    <row r="724" spans="1:18" ht="15.75">
      <c r="A724" s="9"/>
      <c r="B724" s="54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</row>
    <row r="725" spans="1:18" ht="15.75">
      <c r="A725" s="9"/>
      <c r="B725" s="54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</row>
    <row r="726" spans="1:18" ht="15.75">
      <c r="A726" s="9"/>
      <c r="B726" s="54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</row>
    <row r="727" spans="1:18" ht="15.75">
      <c r="A727" s="9"/>
      <c r="B727" s="54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</row>
    <row r="728" spans="1:18" ht="15.75">
      <c r="A728" s="9"/>
      <c r="B728" s="54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</row>
    <row r="729" spans="1:18" ht="15.75">
      <c r="A729" s="9"/>
      <c r="B729" s="54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</row>
    <row r="730" spans="1:18" ht="15.75">
      <c r="A730" s="9"/>
      <c r="B730" s="54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</row>
    <row r="731" spans="1:18" ht="15.75">
      <c r="A731" s="9"/>
      <c r="B731" s="54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</row>
    <row r="732" spans="1:18" ht="15.75">
      <c r="A732" s="9"/>
      <c r="B732" s="54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</row>
    <row r="733" spans="1:18" ht="15.75">
      <c r="A733" s="9"/>
      <c r="B733" s="54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</row>
    <row r="734" spans="1:18" ht="15.75">
      <c r="A734" s="9"/>
      <c r="B734" s="54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</row>
    <row r="735" spans="1:18" ht="15.75">
      <c r="A735" s="9"/>
      <c r="B735" s="54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</row>
    <row r="736" spans="1:18" ht="15.75">
      <c r="A736" s="9"/>
      <c r="B736" s="54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</row>
    <row r="737" spans="1:18" ht="15.75">
      <c r="A737" s="9"/>
      <c r="B737" s="54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</row>
    <row r="738" spans="1:18" ht="15.75">
      <c r="A738" s="9"/>
      <c r="B738" s="54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</row>
    <row r="739" spans="1:18" ht="15.75">
      <c r="A739" s="9"/>
      <c r="B739" s="54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</row>
    <row r="740" spans="1:18" ht="15.75">
      <c r="A740" s="9"/>
      <c r="B740" s="54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</row>
    <row r="741" spans="1:18" ht="15.75">
      <c r="A741" s="9"/>
      <c r="B741" s="54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</row>
    <row r="742" spans="1:18" ht="15.75">
      <c r="A742" s="9"/>
      <c r="B742" s="54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</row>
    <row r="743" spans="1:18" ht="15.75">
      <c r="A743" s="9"/>
      <c r="B743" s="54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</row>
    <row r="744" spans="1:18" ht="15.75">
      <c r="A744" s="9"/>
      <c r="B744" s="54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</row>
    <row r="745" spans="1:18" ht="15.75">
      <c r="A745" s="9"/>
      <c r="B745" s="54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</row>
    <row r="746" spans="1:18" ht="15.75">
      <c r="A746" s="9"/>
      <c r="B746" s="54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</row>
    <row r="747" spans="1:18" ht="15.75">
      <c r="A747" s="9"/>
      <c r="B747" s="54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</row>
    <row r="748" spans="1:18" ht="15.75">
      <c r="A748" s="9"/>
      <c r="B748" s="54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</row>
    <row r="749" spans="1:18" ht="15.75">
      <c r="A749" s="9"/>
      <c r="B749" s="54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</row>
    <row r="750" spans="1:18" ht="15.75">
      <c r="A750" s="9"/>
      <c r="B750" s="54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</row>
    <row r="751" spans="1:18" ht="15.75">
      <c r="A751" s="9"/>
      <c r="B751" s="54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</row>
    <row r="752" spans="1:18" ht="15.75">
      <c r="A752" s="9"/>
      <c r="B752" s="54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</row>
    <row r="753" spans="1:18" ht="15.75">
      <c r="A753" s="9"/>
      <c r="B753" s="54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</row>
    <row r="754" spans="1:18" ht="15.75">
      <c r="A754" s="9"/>
      <c r="B754" s="54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</row>
    <row r="755" spans="1:18" ht="15.75">
      <c r="A755" s="9"/>
      <c r="B755" s="54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</row>
    <row r="756" spans="1:18" ht="15.75">
      <c r="A756" s="9"/>
      <c r="B756" s="54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</row>
    <row r="757" spans="1:18" ht="15.75">
      <c r="A757" s="9"/>
      <c r="B757" s="54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</row>
    <row r="758" spans="1:18" ht="15.75">
      <c r="A758" s="9"/>
      <c r="B758" s="54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</row>
    <row r="759" spans="1:18" ht="15.75">
      <c r="A759" s="9"/>
      <c r="B759" s="54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</row>
    <row r="760" spans="1:18" ht="15.75">
      <c r="A760" s="9"/>
      <c r="B760" s="54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</row>
    <row r="761" spans="1:18" ht="15.75">
      <c r="A761" s="9"/>
      <c r="B761" s="54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</row>
    <row r="762" spans="1:18" ht="15.75">
      <c r="A762" s="9"/>
      <c r="B762" s="54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</row>
    <row r="763" spans="1:18" ht="15.75">
      <c r="A763" s="9"/>
      <c r="B763" s="54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</row>
    <row r="764" spans="1:18" ht="15.75">
      <c r="A764" s="9"/>
      <c r="B764" s="54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</row>
    <row r="765" spans="1:18" ht="15.75">
      <c r="A765" s="9"/>
      <c r="B765" s="54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</row>
    <row r="766" spans="1:18" ht="15.75">
      <c r="A766" s="9"/>
      <c r="B766" s="54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</row>
    <row r="767" spans="1:18" ht="15.75">
      <c r="A767" s="9"/>
      <c r="B767" s="54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</row>
    <row r="768" spans="1:18" ht="15.75">
      <c r="A768" s="9"/>
      <c r="B768" s="54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</row>
    <row r="769" spans="1:18" ht="15.75">
      <c r="A769" s="9"/>
      <c r="B769" s="54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</row>
    <row r="770" spans="1:18" ht="15.75">
      <c r="A770" s="9"/>
      <c r="B770" s="54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</row>
    <row r="771" spans="1:18" ht="15.75">
      <c r="A771" s="9"/>
      <c r="B771" s="54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</row>
    <row r="772" spans="1:18" ht="15.75">
      <c r="A772" s="9"/>
      <c r="B772" s="54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</row>
    <row r="773" spans="1:18" ht="15.75">
      <c r="A773" s="9"/>
      <c r="B773" s="54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</row>
    <row r="774" spans="1:18" ht="15.75">
      <c r="A774" s="9"/>
      <c r="B774" s="54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</row>
    <row r="775" spans="1:18" ht="15.75">
      <c r="A775" s="9"/>
      <c r="B775" s="54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</row>
    <row r="776" spans="1:18" ht="15.75">
      <c r="A776" s="9"/>
      <c r="B776" s="54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</row>
    <row r="777" spans="1:18" ht="15.75">
      <c r="A777" s="9"/>
      <c r="B777" s="54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</row>
    <row r="778" spans="1:18" ht="15.75">
      <c r="A778" s="9"/>
      <c r="B778" s="54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</row>
    <row r="779" spans="1:18" ht="15.75">
      <c r="A779" s="9"/>
      <c r="B779" s="54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</row>
    <row r="780" spans="1:18" ht="15.75">
      <c r="A780" s="9"/>
      <c r="B780" s="54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</row>
    <row r="781" spans="1:18" ht="15.75">
      <c r="A781" s="9"/>
      <c r="B781" s="54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</row>
    <row r="782" spans="1:18" ht="15.75">
      <c r="A782" s="9"/>
      <c r="B782" s="54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</row>
    <row r="783" spans="1:18" ht="15.75">
      <c r="A783" s="9"/>
      <c r="B783" s="54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</row>
    <row r="784" spans="1:18" ht="15.75">
      <c r="A784" s="9"/>
      <c r="B784" s="54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</row>
    <row r="785" spans="1:18" ht="15.75">
      <c r="A785" s="9"/>
      <c r="B785" s="54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</row>
    <row r="786" spans="1:18" ht="15.75">
      <c r="A786" s="9"/>
      <c r="B786" s="54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</row>
    <row r="787" spans="1:18" ht="15.75">
      <c r="A787" s="9"/>
      <c r="B787" s="54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</row>
    <row r="788" spans="1:18" ht="15.75">
      <c r="A788" s="9"/>
      <c r="B788" s="54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</row>
    <row r="789" spans="1:18" ht="15.75">
      <c r="A789" s="9"/>
      <c r="B789" s="54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</row>
    <row r="790" spans="1:18" ht="15.75">
      <c r="A790" s="9"/>
      <c r="B790" s="54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</row>
    <row r="791" spans="1:18" ht="15.75">
      <c r="A791" s="9"/>
      <c r="B791" s="54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</row>
    <row r="792" spans="1:18" ht="15.75">
      <c r="A792" s="9"/>
      <c r="B792" s="54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</row>
    <row r="793" spans="1:18" ht="15.75">
      <c r="A793" s="9"/>
      <c r="B793" s="54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</row>
    <row r="794" spans="1:18" ht="15.75">
      <c r="A794" s="9"/>
      <c r="B794" s="54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</row>
    <row r="795" spans="1:18" ht="15.75">
      <c r="A795" s="9"/>
      <c r="B795" s="54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</row>
    <row r="796" spans="1:18" ht="15.75">
      <c r="A796" s="9"/>
      <c r="B796" s="54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</row>
    <row r="797" spans="1:18" ht="15.75">
      <c r="A797" s="9"/>
      <c r="B797" s="54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</row>
    <row r="798" spans="1:18" ht="15.75">
      <c r="A798" s="9"/>
      <c r="B798" s="54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</row>
    <row r="799" spans="1:18" ht="15.75">
      <c r="A799" s="9"/>
      <c r="B799" s="54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</row>
    <row r="800" spans="1:18" ht="15.75">
      <c r="A800" s="9"/>
      <c r="B800" s="54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</row>
    <row r="801" spans="1:18" ht="15.75">
      <c r="A801" s="9"/>
      <c r="B801" s="54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</row>
    <row r="802" spans="1:18" ht="15.75">
      <c r="A802" s="9"/>
      <c r="B802" s="54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</row>
    <row r="803" spans="1:18" ht="15.75">
      <c r="A803" s="9"/>
      <c r="B803" s="54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</row>
    <row r="804" spans="1:18" ht="15.75">
      <c r="A804" s="9"/>
      <c r="B804" s="54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</row>
    <row r="805" spans="1:18" ht="15.75">
      <c r="A805" s="9"/>
      <c r="B805" s="54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</row>
    <row r="806" spans="1:18" ht="15.75">
      <c r="A806" s="9"/>
      <c r="B806" s="54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</row>
    <row r="807" spans="1:18" ht="15.75">
      <c r="A807" s="9"/>
      <c r="B807" s="54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</row>
    <row r="808" spans="1:18" ht="15.75">
      <c r="A808" s="9"/>
      <c r="B808" s="54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</row>
    <row r="809" spans="1:18" ht="15.75">
      <c r="A809" s="9"/>
      <c r="B809" s="54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</row>
    <row r="810" spans="1:18" ht="15.75">
      <c r="A810" s="9"/>
      <c r="B810" s="54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</row>
    <row r="811" spans="1:18" ht="15.75">
      <c r="A811" s="9"/>
      <c r="B811" s="54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</row>
    <row r="812" spans="1:18" ht="15.75">
      <c r="A812" s="9"/>
      <c r="B812" s="54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</row>
    <row r="813" spans="1:18" ht="15.75">
      <c r="A813" s="9"/>
      <c r="B813" s="54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</row>
    <row r="814" spans="1:18" ht="15.75">
      <c r="A814" s="9"/>
      <c r="B814" s="54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</row>
    <row r="815" spans="1:18" ht="15.75">
      <c r="A815" s="9"/>
      <c r="B815" s="54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</row>
    <row r="816" spans="1:18" ht="15.75">
      <c r="A816" s="9"/>
      <c r="B816" s="54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</row>
    <row r="817" spans="1:18" ht="15.75">
      <c r="A817" s="9"/>
      <c r="B817" s="54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</row>
    <row r="818" spans="1:18" ht="15.75">
      <c r="A818" s="9"/>
      <c r="B818" s="54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</row>
    <row r="819" spans="1:18" ht="15.75">
      <c r="A819" s="9"/>
      <c r="B819" s="54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</row>
    <row r="820" spans="1:18" ht="15.75">
      <c r="A820" s="9"/>
      <c r="B820" s="54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</row>
    <row r="821" spans="1:18" ht="15.75">
      <c r="A821" s="9"/>
      <c r="B821" s="54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</row>
    <row r="822" spans="1:18" ht="15.75">
      <c r="A822" s="9"/>
      <c r="B822" s="54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</row>
    <row r="823" spans="1:18" ht="15.75">
      <c r="A823" s="9"/>
      <c r="B823" s="54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</row>
    <row r="824" spans="1:18" ht="15.75">
      <c r="A824" s="9"/>
      <c r="B824" s="54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</row>
    <row r="825" spans="1:18" ht="15.75">
      <c r="A825" s="9"/>
      <c r="B825" s="54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</row>
    <row r="826" spans="1:18" ht="15.75">
      <c r="A826" s="9"/>
      <c r="B826" s="54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</row>
    <row r="827" spans="1:18" ht="15.75">
      <c r="A827" s="9"/>
      <c r="B827" s="54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</row>
    <row r="828" spans="1:18" ht="15.75">
      <c r="A828" s="9"/>
      <c r="B828" s="54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</row>
    <row r="829" spans="1:18" ht="15.75">
      <c r="A829" s="9"/>
      <c r="B829" s="54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</row>
    <row r="830" spans="1:18" ht="15.75">
      <c r="A830" s="9"/>
      <c r="B830" s="54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</row>
    <row r="831" spans="1:18" ht="15.75">
      <c r="A831" s="9"/>
      <c r="B831" s="54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</row>
    <row r="832" spans="1:18" ht="15.75">
      <c r="A832" s="9"/>
      <c r="B832" s="54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</row>
    <row r="833" spans="1:18" ht="15.75">
      <c r="A833" s="9"/>
      <c r="B833" s="54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</row>
    <row r="834" spans="1:18" ht="15.75">
      <c r="A834" s="9"/>
      <c r="B834" s="54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</row>
    <row r="835" spans="1:18" ht="15.75">
      <c r="A835" s="9"/>
      <c r="B835" s="54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</row>
    <row r="836" spans="1:18" ht="15.75">
      <c r="A836" s="9"/>
      <c r="B836" s="54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</row>
    <row r="837" spans="1:18" ht="15.75">
      <c r="A837" s="9"/>
      <c r="B837" s="54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</row>
    <row r="838" spans="1:18" ht="15.75">
      <c r="A838" s="9"/>
      <c r="B838" s="54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</row>
    <row r="839" spans="1:18" ht="15.75">
      <c r="A839" s="9"/>
      <c r="B839" s="54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</row>
    <row r="840" spans="1:18" ht="15.75">
      <c r="A840" s="9"/>
      <c r="B840" s="54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</row>
    <row r="841" spans="1:18" ht="15.75">
      <c r="A841" s="9"/>
      <c r="B841" s="54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</row>
    <row r="842" spans="1:18" ht="15.75">
      <c r="A842" s="9"/>
      <c r="B842" s="54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</row>
    <row r="843" spans="1:18" ht="15.75">
      <c r="A843" s="9"/>
      <c r="B843" s="54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</row>
    <row r="844" spans="1:18" ht="15.75">
      <c r="A844" s="9"/>
      <c r="B844" s="54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</row>
    <row r="845" spans="1:18" ht="15.75">
      <c r="A845" s="9"/>
      <c r="B845" s="54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</row>
    <row r="846" spans="1:18" ht="15.75">
      <c r="A846" s="9"/>
      <c r="B846" s="54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</row>
    <row r="847" spans="1:18" ht="15.75">
      <c r="A847" s="9"/>
      <c r="B847" s="54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</row>
    <row r="848" spans="1:18" ht="15.75">
      <c r="A848" s="9"/>
      <c r="B848" s="54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</row>
    <row r="849" spans="1:18" ht="15.75">
      <c r="A849" s="9"/>
      <c r="B849" s="54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</row>
    <row r="850" spans="1:18" ht="15.75">
      <c r="A850" s="9"/>
      <c r="B850" s="54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</row>
    <row r="851" spans="1:18" ht="15.75">
      <c r="A851" s="9"/>
      <c r="B851" s="54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</row>
    <row r="852" spans="1:18" ht="15.75">
      <c r="A852" s="9"/>
      <c r="B852" s="54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</row>
    <row r="853" spans="1:18" ht="15.75">
      <c r="A853" s="9"/>
      <c r="B853" s="54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</row>
    <row r="854" spans="1:18" ht="15.75">
      <c r="A854" s="9"/>
      <c r="B854" s="54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</row>
    <row r="855" spans="1:18" ht="15.75">
      <c r="A855" s="9"/>
      <c r="B855" s="54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</row>
    <row r="856" spans="1:18" ht="15.75">
      <c r="A856" s="9"/>
      <c r="B856" s="54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</row>
    <row r="857" spans="1:18" ht="15.75">
      <c r="A857" s="9"/>
      <c r="B857" s="54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</row>
    <row r="858" spans="1:18" ht="15.75">
      <c r="A858" s="9"/>
      <c r="B858" s="54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</row>
    <row r="859" spans="1:18" ht="15.75">
      <c r="A859" s="9"/>
      <c r="B859" s="54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</row>
    <row r="860" spans="1:18" ht="15.75">
      <c r="A860" s="9"/>
      <c r="B860" s="54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</row>
    <row r="861" spans="1:18" ht="15.75">
      <c r="A861" s="9"/>
      <c r="B861" s="54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</row>
    <row r="862" spans="1:18" ht="15.75">
      <c r="A862" s="9"/>
      <c r="B862" s="54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</row>
    <row r="863" spans="1:18" ht="15.75">
      <c r="A863" s="9"/>
      <c r="B863" s="54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</row>
    <row r="864" spans="1:18" ht="15.75">
      <c r="A864" s="9"/>
      <c r="B864" s="54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</row>
    <row r="865" spans="1:18" ht="15.75">
      <c r="A865" s="9"/>
      <c r="B865" s="54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</row>
    <row r="866" spans="1:18" ht="15.75">
      <c r="A866" s="9"/>
      <c r="B866" s="54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</row>
    <row r="867" spans="1:18" ht="15.75">
      <c r="A867" s="9"/>
      <c r="B867" s="54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</row>
    <row r="868" spans="1:18" ht="15.75">
      <c r="A868" s="9"/>
      <c r="B868" s="54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</row>
    <row r="869" spans="1:18" ht="15.75">
      <c r="A869" s="9"/>
      <c r="B869" s="54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</row>
    <row r="870" spans="1:18" ht="15.75">
      <c r="A870" s="9"/>
      <c r="B870" s="54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</row>
    <row r="871" spans="1:18" ht="15.75">
      <c r="A871" s="9"/>
      <c r="B871" s="54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</row>
    <row r="872" spans="1:18" ht="15.75">
      <c r="A872" s="9"/>
      <c r="B872" s="54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</row>
    <row r="873" spans="1:18" ht="15.75">
      <c r="A873" s="9"/>
      <c r="B873" s="54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</row>
    <row r="874" spans="1:18" ht="15.75">
      <c r="A874" s="9"/>
      <c r="B874" s="54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</row>
    <row r="875" spans="1:18" ht="15.75">
      <c r="A875" s="9"/>
      <c r="B875" s="54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</row>
    <row r="876" spans="1:18" ht="15.75">
      <c r="A876" s="9"/>
      <c r="B876" s="54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</row>
    <row r="877" spans="1:18" ht="15.75">
      <c r="A877" s="9"/>
      <c r="B877" s="54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</row>
    <row r="878" spans="1:18" ht="15.75">
      <c r="A878" s="9"/>
      <c r="B878" s="54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</row>
    <row r="879" spans="1:18" ht="15.75">
      <c r="A879" s="9"/>
      <c r="B879" s="54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</row>
    <row r="880" spans="1:18" ht="15.75">
      <c r="A880" s="9"/>
      <c r="B880" s="54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</row>
    <row r="881" spans="1:18" ht="15.75">
      <c r="A881" s="9"/>
      <c r="B881" s="54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</row>
    <row r="882" spans="1:18" ht="15.75">
      <c r="A882" s="9"/>
      <c r="B882" s="54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</row>
    <row r="883" spans="1:18" ht="15.75">
      <c r="A883" s="9"/>
      <c r="B883" s="54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</row>
    <row r="884" spans="1:18" ht="15.75">
      <c r="A884" s="9"/>
      <c r="B884" s="54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</row>
    <row r="885" spans="1:18" ht="15.75">
      <c r="A885" s="9"/>
      <c r="B885" s="54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</row>
    <row r="886" spans="1:18" ht="15.75">
      <c r="A886" s="9"/>
      <c r="B886" s="54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</row>
    <row r="887" spans="1:18" ht="15.75">
      <c r="A887" s="9"/>
      <c r="B887" s="54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</row>
    <row r="888" spans="1:18" ht="15.75">
      <c r="A888" s="9"/>
      <c r="B888" s="54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</row>
    <row r="889" spans="1:18" ht="15.75">
      <c r="A889" s="9"/>
      <c r="B889" s="54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</row>
    <row r="890" spans="1:18" ht="15.75">
      <c r="A890" s="9"/>
      <c r="B890" s="54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</row>
    <row r="891" spans="1:18" ht="15.75">
      <c r="A891" s="9"/>
      <c r="B891" s="54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</row>
    <row r="892" spans="1:18" ht="15.75">
      <c r="A892" s="9"/>
      <c r="B892" s="54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</row>
    <row r="893" spans="1:18" ht="15.75">
      <c r="A893" s="9"/>
      <c r="B893" s="54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</row>
    <row r="894" spans="1:18" ht="15.75">
      <c r="A894" s="9"/>
      <c r="B894" s="54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</row>
    <row r="895" spans="1:18" ht="15.75">
      <c r="A895" s="9"/>
      <c r="B895" s="54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</row>
    <row r="896" spans="1:18" ht="15.75">
      <c r="A896" s="9"/>
      <c r="B896" s="54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</row>
    <row r="897" spans="1:18" ht="15.75">
      <c r="A897" s="9"/>
      <c r="B897" s="54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</row>
    <row r="898" spans="1:18" ht="15.75">
      <c r="A898" s="9"/>
      <c r="B898" s="54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</row>
    <row r="899" spans="1:18" ht="15.75">
      <c r="A899" s="9"/>
      <c r="B899" s="54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</row>
    <row r="900" spans="1:18" ht="15.75">
      <c r="A900" s="9"/>
      <c r="B900" s="54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</row>
    <row r="901" spans="1:18" ht="15.75">
      <c r="A901" s="9"/>
      <c r="B901" s="54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</row>
    <row r="902" spans="1:18" ht="15.75">
      <c r="A902" s="9"/>
      <c r="B902" s="54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</row>
    <row r="903" spans="1:18" ht="15.75">
      <c r="A903" s="9"/>
      <c r="B903" s="54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</row>
    <row r="904" spans="1:18" ht="15.75">
      <c r="A904" s="9"/>
      <c r="B904" s="54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</row>
    <row r="905" spans="1:18" ht="15.75">
      <c r="A905" s="9"/>
      <c r="B905" s="54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</row>
    <row r="906" spans="1:18" ht="15.75">
      <c r="A906" s="9"/>
      <c r="B906" s="54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</row>
    <row r="907" spans="1:18" ht="15.75">
      <c r="A907" s="9"/>
      <c r="B907" s="54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</row>
    <row r="908" spans="1:18" ht="15.75">
      <c r="A908" s="9"/>
      <c r="B908" s="54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</row>
    <row r="909" spans="1:18" ht="15.75">
      <c r="A909" s="9"/>
      <c r="B909" s="54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</row>
    <row r="910" spans="1:18" ht="15.75">
      <c r="A910" s="9"/>
      <c r="B910" s="54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</row>
    <row r="911" spans="1:18" ht="15.75">
      <c r="A911" s="9"/>
      <c r="B911" s="54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</row>
    <row r="912" spans="1:18" ht="15.75">
      <c r="A912" s="9"/>
      <c r="B912" s="54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</row>
    <row r="913" spans="1:18" ht="15.75">
      <c r="A913" s="9"/>
      <c r="B913" s="54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</row>
    <row r="914" spans="1:18" ht="15.75">
      <c r="A914" s="9"/>
      <c r="B914" s="54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</row>
    <row r="915" spans="1:18" ht="15.75">
      <c r="A915" s="9"/>
      <c r="B915" s="54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</row>
    <row r="916" spans="1:18" ht="15.75">
      <c r="A916" s="9"/>
      <c r="B916" s="54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</row>
    <row r="917" spans="1:18" ht="15.75">
      <c r="A917" s="9"/>
      <c r="B917" s="54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</row>
    <row r="918" spans="1:18" ht="15.75">
      <c r="A918" s="9"/>
      <c r="B918" s="54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</row>
    <row r="919" spans="1:18" ht="15.75">
      <c r="A919" s="9"/>
      <c r="B919" s="54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</row>
    <row r="920" spans="1:18" ht="15.75">
      <c r="A920" s="9"/>
      <c r="B920" s="54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</row>
    <row r="921" spans="1:18" ht="15.75">
      <c r="A921" s="9"/>
      <c r="B921" s="54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</row>
    <row r="922" spans="1:18" ht="15.75">
      <c r="A922" s="9"/>
      <c r="B922" s="54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</row>
    <row r="923" spans="1:18" ht="15.75">
      <c r="A923" s="9"/>
      <c r="B923" s="54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</row>
    <row r="924" spans="1:18" ht="15.75">
      <c r="A924" s="9"/>
      <c r="B924" s="54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</row>
    <row r="925" spans="1:18" ht="15.75">
      <c r="A925" s="9"/>
      <c r="B925" s="54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</row>
    <row r="926" spans="1:18" ht="15.75">
      <c r="A926" s="9"/>
      <c r="B926" s="54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</row>
    <row r="927" spans="1:18" ht="15.75">
      <c r="A927" s="9"/>
      <c r="B927" s="54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</row>
    <row r="928" spans="1:18" ht="15.75">
      <c r="A928" s="9"/>
      <c r="B928" s="54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</row>
    <row r="929" spans="1:18" ht="15.75">
      <c r="A929" s="9"/>
      <c r="B929" s="54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</row>
    <row r="930" spans="1:18" ht="15.75">
      <c r="A930" s="9"/>
      <c r="B930" s="54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</row>
    <row r="931" spans="1:18" ht="15.75">
      <c r="A931" s="9"/>
      <c r="B931" s="54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</row>
    <row r="932" spans="1:18" ht="15.75">
      <c r="A932" s="9"/>
      <c r="B932" s="54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</row>
    <row r="933" spans="1:18" ht="15.75">
      <c r="A933" s="9"/>
      <c r="B933" s="54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</row>
    <row r="934" spans="1:18" ht="15.75">
      <c r="A934" s="9"/>
      <c r="B934" s="54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</row>
    <row r="935" spans="1:18" ht="15.75">
      <c r="A935" s="9"/>
      <c r="B935" s="54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</row>
    <row r="936" spans="1:18" ht="15.75">
      <c r="A936" s="9"/>
      <c r="B936" s="54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</row>
    <row r="937" spans="1:18" ht="15.75">
      <c r="A937" s="9"/>
      <c r="B937" s="54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</row>
    <row r="938" spans="1:18" ht="15.75">
      <c r="A938" s="9"/>
      <c r="B938" s="54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</row>
    <row r="939" spans="1:18" ht="15.75">
      <c r="A939" s="9"/>
      <c r="B939" s="54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</row>
    <row r="940" spans="1:18" ht="15.75">
      <c r="A940" s="9"/>
      <c r="B940" s="54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</row>
    <row r="941" spans="1:18" ht="15.75">
      <c r="A941" s="9"/>
      <c r="B941" s="54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</row>
    <row r="942" spans="1:18" ht="15.75">
      <c r="A942" s="9"/>
      <c r="B942" s="54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</row>
    <row r="943" spans="1:18" ht="15.75">
      <c r="A943" s="9"/>
      <c r="B943" s="54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</row>
    <row r="944" spans="1:18" ht="15.75">
      <c r="A944" s="9"/>
      <c r="B944" s="54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</row>
    <row r="945" spans="1:18" ht="15.75">
      <c r="A945" s="9"/>
      <c r="B945" s="54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</row>
    <row r="946" spans="1:18" ht="15.75">
      <c r="A946" s="9"/>
      <c r="B946" s="54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</row>
    <row r="947" spans="1:18" ht="15.75">
      <c r="A947" s="9"/>
      <c r="B947" s="54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</row>
    <row r="948" spans="1:18" ht="15.75">
      <c r="A948" s="9"/>
      <c r="B948" s="54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</row>
    <row r="949" spans="1:18" ht="15.75">
      <c r="A949" s="9"/>
      <c r="B949" s="54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</row>
    <row r="950" spans="1:18" ht="15.75">
      <c r="A950" s="9"/>
      <c r="B950" s="54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</row>
    <row r="951" spans="1:18" ht="15.75">
      <c r="A951" s="9"/>
      <c r="B951" s="54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</row>
    <row r="952" spans="1:18" ht="15.75">
      <c r="A952" s="9"/>
      <c r="B952" s="54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</row>
    <row r="953" spans="1:18" ht="15.75">
      <c r="A953" s="9"/>
      <c r="B953" s="54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</row>
    <row r="954" spans="1:18" ht="15.75">
      <c r="A954" s="9"/>
      <c r="B954" s="54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</row>
    <row r="955" spans="1:18" ht="15.75">
      <c r="A955" s="9"/>
      <c r="B955" s="54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</row>
    <row r="956" spans="1:18" ht="15.75">
      <c r="A956" s="9"/>
      <c r="B956" s="54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</row>
    <row r="957" spans="1:18" ht="15.75">
      <c r="A957" s="9"/>
      <c r="B957" s="54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</row>
    <row r="958" spans="1:18" ht="15.75">
      <c r="A958" s="9"/>
      <c r="B958" s="54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</row>
    <row r="959" spans="1:18" ht="15.75">
      <c r="A959" s="9"/>
      <c r="B959" s="54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</row>
    <row r="960" spans="1:18" ht="15.75">
      <c r="A960" s="9"/>
      <c r="B960" s="54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</row>
    <row r="961" spans="1:18" ht="15.75">
      <c r="A961" s="9"/>
      <c r="B961" s="54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</row>
    <row r="962" spans="1:18" ht="15.75">
      <c r="A962" s="9"/>
      <c r="B962" s="54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</row>
  </sheetData>
  <printOptions horizontalCentered="1"/>
  <pageMargins left="0.15748031496062992" right="0.15748031496062992" top="0.4724409448818898" bottom="0.4724409448818898" header="0.11811023622047245" footer="0.11811023622047245"/>
  <pageSetup firstPageNumber="1" useFirstPageNumber="1" fitToHeight="6" horizontalDpi="600" verticalDpi="600" orientation="portrait" paperSize="9" scale="48" r:id="rId1"/>
  <headerFooter alignWithMargins="0">
    <oddFooter>&amp;LPrinted &amp;D, &amp;T&amp;C&amp;P</oddFooter>
  </headerFooter>
  <rowBreaks count="2" manualBreakCount="2">
    <brk id="226" max="12" man="1"/>
    <brk id="300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workbookViewId="0" topLeftCell="A1">
      <selection activeCell="E18" sqref="E18"/>
    </sheetView>
  </sheetViews>
  <sheetFormatPr defaultColWidth="8.88671875" defaultRowHeight="15.75"/>
  <cols>
    <col min="1" max="1" width="14.99609375" style="250" customWidth="1"/>
    <col min="2" max="2" width="8.21484375" style="285" customWidth="1"/>
    <col min="3" max="16384" width="8.88671875" style="250" customWidth="1"/>
  </cols>
  <sheetData>
    <row r="1" spans="1:9" ht="13.5" thickBot="1">
      <c r="A1" s="248" t="s">
        <v>372</v>
      </c>
      <c r="B1" s="249"/>
      <c r="H1" s="251" t="s">
        <v>1</v>
      </c>
      <c r="I1" s="252" t="s">
        <v>409</v>
      </c>
    </row>
    <row r="2" spans="1:9" ht="13.5" thickTop="1">
      <c r="A2" s="253" t="s">
        <v>2</v>
      </c>
      <c r="B2" s="254"/>
      <c r="H2" s="255"/>
      <c r="I2" s="256"/>
    </row>
    <row r="3" spans="1:9" ht="13.5" thickBot="1">
      <c r="A3" s="257" t="s">
        <v>373</v>
      </c>
      <c r="B3" s="258"/>
      <c r="H3" s="251" t="s">
        <v>4</v>
      </c>
      <c r="I3" s="259">
        <v>2003</v>
      </c>
    </row>
    <row r="4" spans="1:9" ht="13.5" thickTop="1">
      <c r="A4" s="260" t="s">
        <v>371</v>
      </c>
      <c r="B4" s="261"/>
      <c r="H4" s="262"/>
      <c r="I4" s="263"/>
    </row>
    <row r="5" spans="1:9" ht="13.5" thickBot="1">
      <c r="A5" s="260"/>
      <c r="B5" s="261"/>
      <c r="H5" s="264" t="s">
        <v>5</v>
      </c>
      <c r="I5" s="265">
        <v>36.773</v>
      </c>
    </row>
    <row r="6" spans="1:9" ht="13.5" thickTop="1">
      <c r="A6" s="266"/>
      <c r="B6" s="267"/>
      <c r="C6" s="268"/>
      <c r="D6" s="268"/>
      <c r="E6" s="269"/>
      <c r="H6" s="262"/>
      <c r="I6" s="263"/>
    </row>
    <row r="7" spans="1:9" ht="13.5" thickBot="1">
      <c r="A7" s="270"/>
      <c r="B7" s="271"/>
      <c r="C7" s="272">
        <v>112</v>
      </c>
      <c r="D7" s="272">
        <v>113</v>
      </c>
      <c r="E7" s="273">
        <v>114</v>
      </c>
      <c r="H7" s="264" t="s">
        <v>6</v>
      </c>
      <c r="I7" s="274" t="s">
        <v>410</v>
      </c>
    </row>
    <row r="8" spans="1:5" ht="32.25" customHeight="1" thickTop="1">
      <c r="A8" s="270" t="s">
        <v>9</v>
      </c>
      <c r="B8" s="271"/>
      <c r="C8" s="286" t="s">
        <v>374</v>
      </c>
      <c r="D8" s="287"/>
      <c r="E8" s="288"/>
    </row>
    <row r="9" spans="1:5" ht="55.5" customHeight="1">
      <c r="A9" s="275" t="s">
        <v>375</v>
      </c>
      <c r="B9" s="271"/>
      <c r="C9" s="272" t="s">
        <v>376</v>
      </c>
      <c r="D9" s="276" t="s">
        <v>377</v>
      </c>
      <c r="E9" s="273" t="s">
        <v>378</v>
      </c>
    </row>
    <row r="10" spans="1:5" ht="10.5" customHeight="1">
      <c r="A10" s="275"/>
      <c r="B10" s="271"/>
      <c r="C10" s="272"/>
      <c r="D10" s="276" t="s">
        <v>379</v>
      </c>
      <c r="E10" s="273"/>
    </row>
    <row r="11" spans="1:5" ht="12.75">
      <c r="A11" s="277" t="s">
        <v>380</v>
      </c>
      <c r="B11" s="278" t="s">
        <v>381</v>
      </c>
      <c r="C11" s="279"/>
      <c r="D11" s="279"/>
      <c r="E11" s="280">
        <v>15.08</v>
      </c>
    </row>
    <row r="12" spans="1:5" ht="12.75">
      <c r="A12" s="277" t="s">
        <v>382</v>
      </c>
      <c r="B12" s="278" t="s">
        <v>383</v>
      </c>
      <c r="C12" s="279"/>
      <c r="D12" s="279"/>
      <c r="E12" s="280">
        <v>8.52</v>
      </c>
    </row>
    <row r="13" spans="1:5" ht="12.75">
      <c r="A13" s="277" t="s">
        <v>384</v>
      </c>
      <c r="B13" s="278" t="s">
        <v>385</v>
      </c>
      <c r="C13" s="279"/>
      <c r="D13" s="279"/>
      <c r="E13" s="280">
        <v>6.55</v>
      </c>
    </row>
    <row r="14" spans="1:5" ht="12.75">
      <c r="A14" s="277"/>
      <c r="B14" s="278"/>
      <c r="C14" s="279"/>
      <c r="D14" s="279"/>
      <c r="E14" s="280"/>
    </row>
    <row r="15" spans="1:5" ht="12.75">
      <c r="A15" s="277" t="s">
        <v>386</v>
      </c>
      <c r="B15" s="278" t="s">
        <v>387</v>
      </c>
      <c r="C15" s="279"/>
      <c r="D15" s="279"/>
      <c r="E15" s="280">
        <v>3.26</v>
      </c>
    </row>
    <row r="16" spans="1:5" ht="12.75">
      <c r="A16" s="277" t="s">
        <v>388</v>
      </c>
      <c r="B16" s="278" t="s">
        <v>389</v>
      </c>
      <c r="C16" s="279"/>
      <c r="D16" s="279"/>
      <c r="E16" s="280">
        <v>1.92</v>
      </c>
    </row>
    <row r="17" spans="1:5" ht="12.75">
      <c r="A17" s="277" t="s">
        <v>390</v>
      </c>
      <c r="B17" s="278" t="s">
        <v>391</v>
      </c>
      <c r="C17" s="279"/>
      <c r="D17" s="279"/>
      <c r="E17" s="280">
        <v>1.34</v>
      </c>
    </row>
    <row r="18" spans="1:5" ht="12.75">
      <c r="A18" s="277"/>
      <c r="B18" s="278"/>
      <c r="C18" s="279"/>
      <c r="D18" s="279"/>
      <c r="E18" s="280"/>
    </row>
    <row r="19" spans="1:5" ht="12.75">
      <c r="A19" s="277" t="s">
        <v>392</v>
      </c>
      <c r="B19" s="278" t="s">
        <v>393</v>
      </c>
      <c r="C19" s="279" t="s">
        <v>223</v>
      </c>
      <c r="D19" s="279" t="s">
        <v>394</v>
      </c>
      <c r="E19" s="280"/>
    </row>
    <row r="20" spans="1:5" ht="12.75">
      <c r="A20" s="277" t="s">
        <v>395</v>
      </c>
      <c r="B20" s="278" t="s">
        <v>396</v>
      </c>
      <c r="C20" s="279" t="s">
        <v>223</v>
      </c>
      <c r="D20" s="279" t="s">
        <v>394</v>
      </c>
      <c r="E20" s="280"/>
    </row>
    <row r="21" spans="1:5" ht="13.5" thickBot="1">
      <c r="A21" s="281"/>
      <c r="B21" s="282"/>
      <c r="C21" s="283"/>
      <c r="D21" s="283"/>
      <c r="E21" s="284"/>
    </row>
    <row r="22" ht="13.5" thickTop="1"/>
  </sheetData>
  <mergeCells count="1">
    <mergeCell ref="C8:E8"/>
  </mergeCells>
  <printOptions/>
  <pageMargins left="0.3937007874015748" right="0.15748031496062992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sulik</cp:lastModifiedBy>
  <cp:lastPrinted>2004-03-09T13:28:35Z</cp:lastPrinted>
  <dcterms:created xsi:type="dcterms:W3CDTF">1999-04-23T13:56:51Z</dcterms:created>
  <dcterms:modified xsi:type="dcterms:W3CDTF">2004-04-22T11:05:59Z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913586769</vt:i4>
  </property>
  <property fmtid="{D5CDD505-2E9C-101B-9397-08002B2CF9AE}" pid="3" name="_EmailSubject">
    <vt:lpwstr>Reporting of Aid Flows in 2003</vt:lpwstr>
  </property>
  <property fmtid="{D5CDD505-2E9C-101B-9397-08002B2CF9AE}" pid="4" name="_AuthorEmail">
    <vt:lpwstr>Ann.ZIMMERMAN@oecd.org</vt:lpwstr>
  </property>
  <property fmtid="{D5CDD505-2E9C-101B-9397-08002B2CF9AE}" pid="5" name="_AuthorEmailDisplayName">
    <vt:lpwstr>ZIMMERMAN Ann, DCD/STAT</vt:lpwstr>
  </property>
</Properties>
</file>