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<sst xmlns="http://schemas.openxmlformats.org/spreadsheetml/2006/main" count="71" uniqueCount="63">
  <si>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</si>
  <si>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</si>
  <si>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</si>
  <si>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</si>
  <si>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</si>
  <si>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</si>
  <si>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</si>
  <si>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</si>
  <si>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</si>
  <si>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</si>
  <si>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</si>
  <si>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</si>
  <si>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</si>
  <si>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</si>
  <si>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</si>
  <si>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</si>
  <si>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</si>
  <si>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</si>
  <si>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</si>
  <si>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</si>
  <si>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</si>
  <si>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</si>
  <si>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</si>
  <si>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</si>
  <si>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</si>
  <si>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</si>
  <si>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</si>
  <si>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</si>
  <si>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</si>
  <si>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</si>
  <si>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</si>
  <si>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</si>
  <si>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</si>
  <si>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</si>
  <si>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</si>
  <si>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</si>
  <si>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</si>
  <si>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</si>
  <si>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</si>
  <si>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</si>
  <si>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</si>
  <si>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Skutočnosť</t>
  </si>
  <si>
    <t>- z úverov prijatých od NBS</t>
  </si>
  <si>
    <t>- z prijatých úverov od bánk</t>
  </si>
  <si>
    <t>Dlhodobé cenné papiere vydané EXIMBANKOU SR</t>
  </si>
  <si>
    <t xml:space="preserve">Výsledok hospodárenia minulých rokov </t>
  </si>
  <si>
    <t>Výsledok hospodárenia bežného roka *</t>
  </si>
  <si>
    <t>- fond na vyrovnávanie úrok.rozdielov z operácií na fin. trhoch</t>
  </si>
  <si>
    <t>- fond na krytie neobchodovateľných rizík</t>
  </si>
  <si>
    <t xml:space="preserve">- fond na krytie obchodovateľných rizík </t>
  </si>
  <si>
    <t>- rezervný fond</t>
  </si>
  <si>
    <t>Rozdiel</t>
  </si>
  <si>
    <t>- fond na krytie neobchodovateľných rizík strednodobých a dlhodobých vývozných úverov</t>
  </si>
  <si>
    <t>k 31.12.2007</t>
  </si>
  <si>
    <t>Príloha č. 2</t>
  </si>
  <si>
    <t>Záväzky z poistenia a zaistenia vývozných úverov</t>
  </si>
  <si>
    <t>- z prevádzkovej činnosti</t>
  </si>
  <si>
    <t>k 31.12.2006</t>
  </si>
  <si>
    <t>k 30.6.2007</t>
  </si>
  <si>
    <t xml:space="preserve">skut. VI.2007 - skut. XII.2006 </t>
  </si>
  <si>
    <t>skut. VI.2007 - rozpočet 2007</t>
  </si>
  <si>
    <t>Plnenie rozpočtu pasív k 30.6.2007</t>
  </si>
  <si>
    <t>* Výsledok hospodárenia k 30.6.2007 pred zdanením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</si>
</sst>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65" fontId="2" fillId="0" borderId="9" xfId="16" applyNumberFormat="1" applyFont="1" applyBorder="1" applyAlignment="1">
      <alignment horizontal="center" vertical="center" wrapText="1"/>
    </xf>
    <xf numFmtId="165" fontId="1" fillId="0" borderId="10" xfId="16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3" borderId="9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4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5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5" width="12.75390625" style="0" customWidth="1"/>
    <col min="6" max="7" width="13.375" style="0" bestFit="1" customWidth="1"/>
  </cols>
  <sheetData>
    <row r="1" ht="21" customHeight="1">
      <c r="G1" s="27" t="s">
        <v>54</v>
      </c>
    </row>
    <row r="2" ht="21.75" customHeight="1">
      <c r="A2" s="46" t="s">
        <v>61</v>
      </c>
    </row>
    <row r="3" ht="22.5" customHeight="1" thickBot="1"/>
    <row r="4" spans="1:7" ht="16.5" customHeight="1">
      <c r="A4" s="21"/>
      <c r="B4" s="23"/>
      <c r="C4" s="47" t="s">
        <v>41</v>
      </c>
      <c r="D4" s="47" t="s">
        <v>29</v>
      </c>
      <c r="E4" s="47" t="s">
        <v>41</v>
      </c>
      <c r="F4" s="47" t="s">
        <v>51</v>
      </c>
      <c r="G4" s="47" t="s">
        <v>51</v>
      </c>
    </row>
    <row r="5" spans="1:7" ht="26.25" customHeight="1" thickBot="1">
      <c r="A5" s="42" t="s">
        <v>0</v>
      </c>
      <c r="B5" s="22" t="s">
        <v>26</v>
      </c>
      <c r="C5" s="45" t="s">
        <v>57</v>
      </c>
      <c r="D5" s="45" t="s">
        <v>53</v>
      </c>
      <c r="E5" s="45" t="s">
        <v>58</v>
      </c>
      <c r="F5" s="45" t="s">
        <v>59</v>
      </c>
      <c r="G5" s="45" t="s">
        <v>60</v>
      </c>
    </row>
    <row r="6" spans="1:7" ht="16.5" customHeight="1">
      <c r="A6" s="10" t="s">
        <v>1</v>
      </c>
      <c r="B6" s="1" t="s">
        <v>11</v>
      </c>
      <c r="C6" s="24">
        <f>C8+C9</f>
        <v>888048</v>
      </c>
      <c r="D6" s="24">
        <f>D8+D9</f>
        <v>600000</v>
      </c>
      <c r="E6" s="24">
        <f>E8+E9</f>
        <v>1032092</v>
      </c>
      <c r="F6" s="24">
        <f>E6-C6</f>
        <v>144044</v>
      </c>
      <c r="G6" s="24">
        <f>E6-D6</f>
        <v>432092</v>
      </c>
    </row>
    <row r="7" spans="1:7" ht="16.5" customHeight="1">
      <c r="A7" s="11"/>
      <c r="B7" s="2" t="s">
        <v>12</v>
      </c>
      <c r="C7" s="34"/>
      <c r="D7" s="34"/>
      <c r="E7" s="34"/>
      <c r="F7" s="34"/>
      <c r="G7" s="34"/>
    </row>
    <row r="8" spans="1:7" ht="16.5" customHeight="1">
      <c r="A8" s="12"/>
      <c r="B8" s="8" t="s">
        <v>42</v>
      </c>
      <c r="C8" s="35">
        <v>0</v>
      </c>
      <c r="D8" s="35">
        <v>0</v>
      </c>
      <c r="E8" s="35">
        <v>0</v>
      </c>
      <c r="F8" s="35">
        <f>E8-C8</f>
        <v>0</v>
      </c>
      <c r="G8" s="35">
        <f>E8-D8</f>
        <v>0</v>
      </c>
    </row>
    <row r="9" spans="1:7" ht="16.5" customHeight="1" thickBot="1">
      <c r="A9" s="13"/>
      <c r="B9" s="4" t="s">
        <v>43</v>
      </c>
      <c r="C9" s="36">
        <v>888048</v>
      </c>
      <c r="D9" s="36">
        <v>600000</v>
      </c>
      <c r="E9" s="36">
        <v>1032092</v>
      </c>
      <c r="F9" s="36">
        <f>E9-C9</f>
        <v>144044</v>
      </c>
      <c r="G9" s="36">
        <f>E9-D9</f>
        <v>432092</v>
      </c>
    </row>
    <row r="10" spans="1:7" s="43" customFormat="1" ht="16.5" customHeight="1" thickBot="1">
      <c r="A10" s="14" t="s">
        <v>2</v>
      </c>
      <c r="B10" s="5" t="s">
        <v>22</v>
      </c>
      <c r="C10" s="37">
        <v>0</v>
      </c>
      <c r="D10" s="37">
        <v>0</v>
      </c>
      <c r="E10" s="37">
        <v>0</v>
      </c>
      <c r="F10" s="37">
        <f>E10-C10</f>
        <v>0</v>
      </c>
      <c r="G10" s="37">
        <f>E10-D10</f>
        <v>0</v>
      </c>
    </row>
    <row r="11" spans="1:7" ht="16.5" customHeight="1">
      <c r="A11" s="15" t="s">
        <v>3</v>
      </c>
      <c r="B11" s="1" t="s">
        <v>13</v>
      </c>
      <c r="C11" s="38">
        <v>0</v>
      </c>
      <c r="D11" s="38">
        <v>0</v>
      </c>
      <c r="E11" s="38">
        <v>0</v>
      </c>
      <c r="F11" s="38">
        <f>E11-C11</f>
        <v>0</v>
      </c>
      <c r="G11" s="38">
        <f>E11-D11</f>
        <v>0</v>
      </c>
    </row>
    <row r="12" spans="1:7" ht="16.5" customHeight="1">
      <c r="A12" s="16"/>
      <c r="B12" s="2" t="s">
        <v>12</v>
      </c>
      <c r="C12" s="34"/>
      <c r="D12" s="34"/>
      <c r="E12" s="34"/>
      <c r="F12" s="34"/>
      <c r="G12" s="34"/>
    </row>
    <row r="13" spans="1:7" ht="16.5" customHeight="1" thickBot="1">
      <c r="A13" s="17"/>
      <c r="B13" s="26" t="s">
        <v>27</v>
      </c>
      <c r="C13" s="36">
        <v>0</v>
      </c>
      <c r="D13" s="36">
        <v>0</v>
      </c>
      <c r="E13" s="36">
        <v>0</v>
      </c>
      <c r="F13" s="36">
        <f>E13-C13</f>
        <v>0</v>
      </c>
      <c r="G13" s="36">
        <f>E13-D13</f>
        <v>0</v>
      </c>
    </row>
    <row r="14" spans="1:7" ht="16.5" customHeight="1" thickBot="1">
      <c r="A14" s="14" t="s">
        <v>4</v>
      </c>
      <c r="B14" s="5" t="s">
        <v>35</v>
      </c>
      <c r="C14" s="39">
        <v>0</v>
      </c>
      <c r="D14" s="39">
        <v>0</v>
      </c>
      <c r="E14" s="39">
        <v>0</v>
      </c>
      <c r="F14" s="39">
        <f>E14-C14</f>
        <v>0</v>
      </c>
      <c r="G14" s="39">
        <f>E14-D14</f>
        <v>0</v>
      </c>
    </row>
    <row r="15" spans="1:7" ht="16.5" customHeight="1" thickBot="1">
      <c r="A15" s="33" t="s">
        <v>5</v>
      </c>
      <c r="B15" s="28" t="s">
        <v>55</v>
      </c>
      <c r="C15" s="37">
        <v>7573</v>
      </c>
      <c r="D15" s="37">
        <v>8500</v>
      </c>
      <c r="E15" s="37">
        <v>9874</v>
      </c>
      <c r="F15" s="37">
        <f>E15-C15</f>
        <v>2301</v>
      </c>
      <c r="G15" s="37">
        <f>E15-D15</f>
        <v>1374</v>
      </c>
    </row>
    <row r="16" spans="1:7" ht="26.25" customHeight="1">
      <c r="A16" s="18" t="s">
        <v>6</v>
      </c>
      <c r="B16" s="1" t="s">
        <v>36</v>
      </c>
      <c r="C16" s="24">
        <f>C18+C19+C20</f>
        <v>1694236</v>
      </c>
      <c r="D16" s="24">
        <f>D18+D19+D20</f>
        <v>1694236</v>
      </c>
      <c r="E16" s="24">
        <f>E18+E19+E20</f>
        <v>1694236</v>
      </c>
      <c r="F16" s="24">
        <f>E16-C16</f>
        <v>0</v>
      </c>
      <c r="G16" s="24">
        <f>E16-D16</f>
        <v>0</v>
      </c>
    </row>
    <row r="17" spans="1:7" ht="15" customHeight="1">
      <c r="A17" s="12"/>
      <c r="B17" s="2" t="s">
        <v>12</v>
      </c>
      <c r="C17" s="34"/>
      <c r="D17" s="34"/>
      <c r="E17" s="34"/>
      <c r="F17" s="34"/>
      <c r="G17" s="34"/>
    </row>
    <row r="18" spans="1:7" ht="18.75" customHeight="1">
      <c r="A18" s="12"/>
      <c r="B18" s="8" t="s">
        <v>14</v>
      </c>
      <c r="C18" s="35">
        <v>500000</v>
      </c>
      <c r="D18" s="35">
        <v>500000</v>
      </c>
      <c r="E18" s="35">
        <v>500000</v>
      </c>
      <c r="F18" s="35">
        <f>E18-C18</f>
        <v>0</v>
      </c>
      <c r="G18" s="35">
        <f>E18-D18</f>
        <v>0</v>
      </c>
    </row>
    <row r="19" spans="1:7" ht="26.25" customHeight="1">
      <c r="A19" s="12"/>
      <c r="B19" s="3" t="s">
        <v>37</v>
      </c>
      <c r="C19" s="40">
        <v>0</v>
      </c>
      <c r="D19" s="40">
        <v>0</v>
      </c>
      <c r="E19" s="40">
        <v>0</v>
      </c>
      <c r="F19" s="40">
        <f>E19-C19</f>
        <v>0</v>
      </c>
      <c r="G19" s="40">
        <f>E19-D19</f>
        <v>0</v>
      </c>
    </row>
    <row r="20" spans="1:7" ht="17.25" customHeight="1" thickBot="1">
      <c r="A20" s="12"/>
      <c r="B20" s="3" t="s">
        <v>48</v>
      </c>
      <c r="C20" s="40">
        <v>1194236</v>
      </c>
      <c r="D20" s="40">
        <v>1194236</v>
      </c>
      <c r="E20" s="40">
        <v>1194236</v>
      </c>
      <c r="F20" s="40">
        <f>E20-C20</f>
        <v>0</v>
      </c>
      <c r="G20" s="40">
        <f>E20-D20</f>
        <v>0</v>
      </c>
    </row>
    <row r="21" spans="1:7" ht="26.25" customHeight="1">
      <c r="A21" s="18" t="s">
        <v>7</v>
      </c>
      <c r="B21" s="1" t="s">
        <v>38</v>
      </c>
      <c r="C21" s="24">
        <f>C23+C24+C25+C26+C27</f>
        <v>1004927</v>
      </c>
      <c r="D21" s="24">
        <f>D23+D24+D25+D26+D27</f>
        <v>1020581</v>
      </c>
      <c r="E21" s="24">
        <f>E23+E24+E25+E26+E27</f>
        <v>1065684</v>
      </c>
      <c r="F21" s="24">
        <f>E21-C21</f>
        <v>60757</v>
      </c>
      <c r="G21" s="24">
        <f>E21-D21</f>
        <v>45103</v>
      </c>
    </row>
    <row r="22" spans="1:7" ht="15" customHeight="1">
      <c r="A22" s="12"/>
      <c r="B22" s="2" t="s">
        <v>12</v>
      </c>
      <c r="C22" s="34"/>
      <c r="D22" s="34"/>
      <c r="E22" s="34"/>
      <c r="F22" s="34"/>
      <c r="G22" s="34"/>
    </row>
    <row r="23" spans="1:7" ht="16.5" customHeight="1">
      <c r="A23" s="12"/>
      <c r="B23" s="8" t="s">
        <v>39</v>
      </c>
      <c r="C23" s="35">
        <v>587736</v>
      </c>
      <c r="D23" s="35">
        <v>587736</v>
      </c>
      <c r="E23" s="35">
        <v>587736</v>
      </c>
      <c r="F23" s="35">
        <f>E23-C23</f>
        <v>0</v>
      </c>
      <c r="G23" s="35">
        <f>E23-D23</f>
        <v>0</v>
      </c>
    </row>
    <row r="24" spans="1:7" ht="16.5" customHeight="1">
      <c r="A24" s="12"/>
      <c r="B24" s="3" t="s">
        <v>49</v>
      </c>
      <c r="C24" s="40">
        <v>391601</v>
      </c>
      <c r="D24" s="40">
        <v>411601</v>
      </c>
      <c r="E24" s="40">
        <v>411601</v>
      </c>
      <c r="F24" s="40">
        <f>E24-C24</f>
        <v>20000</v>
      </c>
      <c r="G24" s="40">
        <f>E24-D24</f>
        <v>0</v>
      </c>
    </row>
    <row r="25" spans="1:7" ht="25.5">
      <c r="A25" s="12"/>
      <c r="B25" s="9" t="s">
        <v>52</v>
      </c>
      <c r="C25" s="44">
        <v>20000</v>
      </c>
      <c r="D25" s="44">
        <v>20000</v>
      </c>
      <c r="E25" s="44">
        <v>61000</v>
      </c>
      <c r="F25" s="44">
        <f>E25-C25</f>
        <v>41000</v>
      </c>
      <c r="G25" s="44">
        <f>E25-D25</f>
        <v>41000</v>
      </c>
    </row>
    <row r="26" spans="1:7" ht="25.5">
      <c r="A26" s="12"/>
      <c r="B26" s="9" t="s">
        <v>47</v>
      </c>
      <c r="C26" s="44">
        <v>5590</v>
      </c>
      <c r="D26" s="44">
        <v>1244</v>
      </c>
      <c r="E26" s="44">
        <v>5347</v>
      </c>
      <c r="F26" s="44">
        <f>E26-C26</f>
        <v>-243</v>
      </c>
      <c r="G26" s="44">
        <f>E26-D26</f>
        <v>4103</v>
      </c>
    </row>
    <row r="27" spans="1:7" ht="16.5" customHeight="1" thickBot="1">
      <c r="A27" s="13"/>
      <c r="B27" s="4" t="s">
        <v>15</v>
      </c>
      <c r="C27" s="41">
        <v>0</v>
      </c>
      <c r="D27" s="41">
        <v>0</v>
      </c>
      <c r="E27" s="41">
        <v>0</v>
      </c>
      <c r="F27" s="41">
        <f>E27-C27</f>
        <v>0</v>
      </c>
      <c r="G27" s="41">
        <f>E27-D27</f>
        <v>0</v>
      </c>
    </row>
    <row r="28" spans="1:7" ht="16.5" customHeight="1" thickBot="1">
      <c r="A28" s="30" t="s">
        <v>8</v>
      </c>
      <c r="B28" s="5" t="s">
        <v>44</v>
      </c>
      <c r="C28" s="39">
        <v>0</v>
      </c>
      <c r="D28" s="39">
        <v>0</v>
      </c>
      <c r="E28" s="39">
        <v>0</v>
      </c>
      <c r="F28" s="39">
        <f>E28-C28</f>
        <v>0</v>
      </c>
      <c r="G28" s="39">
        <f>E28-D28</f>
        <v>0</v>
      </c>
    </row>
    <row r="29" spans="1:7" ht="16.5" customHeight="1">
      <c r="A29" s="29" t="s">
        <v>9</v>
      </c>
      <c r="B29" s="28" t="s">
        <v>30</v>
      </c>
      <c r="C29" s="25">
        <f>C31+C32</f>
        <v>3000000</v>
      </c>
      <c r="D29" s="25">
        <f>D31+D32</f>
        <v>3000000</v>
      </c>
      <c r="E29" s="25">
        <f>E31+E32</f>
        <v>3000000</v>
      </c>
      <c r="F29" s="25">
        <f>E29-C29</f>
        <v>0</v>
      </c>
      <c r="G29" s="25">
        <f>E29-D29</f>
        <v>0</v>
      </c>
    </row>
    <row r="30" spans="1:7" ht="16.5" customHeight="1">
      <c r="A30" s="12"/>
      <c r="B30" s="2" t="s">
        <v>12</v>
      </c>
      <c r="C30" s="34"/>
      <c r="D30" s="34"/>
      <c r="E30" s="34"/>
      <c r="F30" s="34"/>
      <c r="G30" s="34"/>
    </row>
    <row r="31" spans="1:7" ht="16.5" customHeight="1">
      <c r="A31" s="12"/>
      <c r="B31" s="8" t="s">
        <v>31</v>
      </c>
      <c r="C31" s="35">
        <v>3000000</v>
      </c>
      <c r="D31" s="35">
        <v>3000000</v>
      </c>
      <c r="E31" s="35">
        <v>3000000</v>
      </c>
      <c r="F31" s="35">
        <f>E31-C31</f>
        <v>0</v>
      </c>
      <c r="G31" s="35">
        <f>E31-D31</f>
        <v>0</v>
      </c>
    </row>
    <row r="32" spans="1:7" ht="16.5" customHeight="1" thickBot="1">
      <c r="A32" s="13"/>
      <c r="B32" s="26" t="s">
        <v>32</v>
      </c>
      <c r="C32" s="36">
        <v>0</v>
      </c>
      <c r="D32" s="36">
        <v>0</v>
      </c>
      <c r="E32" s="36">
        <v>0</v>
      </c>
      <c r="F32" s="36">
        <f>E32-C32</f>
        <v>0</v>
      </c>
      <c r="G32" s="36">
        <f>E32-D32</f>
        <v>0</v>
      </c>
    </row>
    <row r="33" spans="1:7" ht="16.5" customHeight="1">
      <c r="A33" s="29" t="s">
        <v>10</v>
      </c>
      <c r="B33" s="28" t="s">
        <v>17</v>
      </c>
      <c r="C33" s="37">
        <v>540910</v>
      </c>
      <c r="D33" s="37">
        <v>540910</v>
      </c>
      <c r="E33" s="37">
        <v>540910</v>
      </c>
      <c r="F33" s="37">
        <f>E33-C33</f>
        <v>0</v>
      </c>
      <c r="G33" s="37">
        <f>E33-D33</f>
        <v>0</v>
      </c>
    </row>
    <row r="34" spans="1:7" ht="16.5" customHeight="1">
      <c r="A34" s="12"/>
      <c r="B34" s="2" t="s">
        <v>12</v>
      </c>
      <c r="C34" s="34"/>
      <c r="D34" s="34"/>
      <c r="E34" s="34"/>
      <c r="F34" s="34"/>
      <c r="G34" s="34"/>
    </row>
    <row r="35" spans="1:7" ht="16.5" customHeight="1" thickBot="1">
      <c r="A35" s="12"/>
      <c r="B35" s="2" t="s">
        <v>50</v>
      </c>
      <c r="C35" s="34">
        <v>540910</v>
      </c>
      <c r="D35" s="34">
        <v>540910</v>
      </c>
      <c r="E35" s="34">
        <v>540910</v>
      </c>
      <c r="F35" s="34">
        <f>E35-C35</f>
        <v>0</v>
      </c>
      <c r="G35" s="34">
        <f>E35-D35</f>
        <v>0</v>
      </c>
    </row>
    <row r="36" spans="1:7" ht="16.5" customHeight="1">
      <c r="A36" s="18" t="s">
        <v>19</v>
      </c>
      <c r="B36" s="1" t="s">
        <v>16</v>
      </c>
      <c r="C36" s="24">
        <f>C38+C39+C40</f>
        <v>830402</v>
      </c>
      <c r="D36" s="24">
        <f>D38+D39+D40</f>
        <v>740004</v>
      </c>
      <c r="E36" s="24">
        <f>E38+E39+E40</f>
        <v>806539</v>
      </c>
      <c r="F36" s="24">
        <f>E36-C36</f>
        <v>-23863</v>
      </c>
      <c r="G36" s="24">
        <f>E36-D36</f>
        <v>66535</v>
      </c>
    </row>
    <row r="37" spans="1:7" ht="16.5" customHeight="1">
      <c r="A37" s="12"/>
      <c r="B37" s="2" t="s">
        <v>12</v>
      </c>
      <c r="C37" s="34"/>
      <c r="D37" s="34"/>
      <c r="E37" s="34"/>
      <c r="F37" s="34"/>
      <c r="G37" s="34"/>
    </row>
    <row r="38" spans="1:7" ht="16.5" customHeight="1">
      <c r="A38" s="12"/>
      <c r="B38" s="8" t="s">
        <v>33</v>
      </c>
      <c r="C38" s="35">
        <v>173705</v>
      </c>
      <c r="D38" s="35">
        <v>183950</v>
      </c>
      <c r="E38" s="35">
        <v>162945</v>
      </c>
      <c r="F38" s="35">
        <f>E38-C38</f>
        <v>-10760</v>
      </c>
      <c r="G38" s="35">
        <f>E38-D38</f>
        <v>-21005</v>
      </c>
    </row>
    <row r="39" spans="1:7" ht="16.5" customHeight="1">
      <c r="A39" s="12"/>
      <c r="B39" s="3" t="s">
        <v>28</v>
      </c>
      <c r="C39" s="40">
        <v>509251</v>
      </c>
      <c r="D39" s="40">
        <v>473270</v>
      </c>
      <c r="E39" s="40">
        <v>486868</v>
      </c>
      <c r="F39" s="40">
        <f>E39-C39</f>
        <v>-22383</v>
      </c>
      <c r="G39" s="40">
        <f>E39-D39</f>
        <v>13598</v>
      </c>
    </row>
    <row r="40" spans="1:7" ht="16.5" customHeight="1" thickBot="1">
      <c r="A40" s="13"/>
      <c r="B40" s="26" t="s">
        <v>56</v>
      </c>
      <c r="C40" s="34">
        <v>147446</v>
      </c>
      <c r="D40" s="34">
        <v>82784</v>
      </c>
      <c r="E40" s="34">
        <v>156726</v>
      </c>
      <c r="F40" s="34">
        <f>E40-C40</f>
        <v>9280</v>
      </c>
      <c r="G40" s="34">
        <f>E40-D40</f>
        <v>73942</v>
      </c>
    </row>
    <row r="41" spans="1:7" ht="16.5" customHeight="1" thickBot="1">
      <c r="A41" s="29" t="s">
        <v>20</v>
      </c>
      <c r="B41" s="28" t="s">
        <v>34</v>
      </c>
      <c r="C41" s="39">
        <v>0</v>
      </c>
      <c r="D41" s="39">
        <v>0</v>
      </c>
      <c r="E41" s="39">
        <v>0</v>
      </c>
      <c r="F41" s="39">
        <f>E41-C41</f>
        <v>0</v>
      </c>
      <c r="G41" s="39">
        <f>E41-D41</f>
        <v>0</v>
      </c>
    </row>
    <row r="42" spans="1:7" ht="16.5" customHeight="1" thickBot="1">
      <c r="A42" s="14" t="s">
        <v>23</v>
      </c>
      <c r="B42" s="5" t="s">
        <v>18</v>
      </c>
      <c r="C42" s="39">
        <f>388845+2339+261+127667-1</f>
        <v>519111</v>
      </c>
      <c r="D42" s="39">
        <v>243199</v>
      </c>
      <c r="E42" s="39">
        <f>229534+175+261+104653-1</f>
        <v>334622</v>
      </c>
      <c r="F42" s="39">
        <f>E42-C42</f>
        <v>-184489</v>
      </c>
      <c r="G42" s="39">
        <f>E42-D42</f>
        <v>91423</v>
      </c>
    </row>
    <row r="43" spans="1:7" ht="16.5" customHeight="1" thickBot="1">
      <c r="A43" s="14" t="s">
        <v>24</v>
      </c>
      <c r="B43" s="5" t="s">
        <v>45</v>
      </c>
      <c r="C43" s="39">
        <v>49280</v>
      </c>
      <c r="D43" s="39">
        <v>65480</v>
      </c>
      <c r="E43" s="39">
        <v>49307</v>
      </c>
      <c r="F43" s="39">
        <f>E43-C43</f>
        <v>27</v>
      </c>
      <c r="G43" s="39">
        <f>E43-D43</f>
        <v>-16173</v>
      </c>
    </row>
    <row r="44" spans="1:7" ht="16.5" customHeight="1" thickBot="1">
      <c r="A44" s="14" t="s">
        <v>25</v>
      </c>
      <c r="B44" s="5" t="s">
        <v>46</v>
      </c>
      <c r="C44" s="39">
        <v>61027</v>
      </c>
      <c r="D44" s="39">
        <v>37090</v>
      </c>
      <c r="E44" s="39">
        <v>42337</v>
      </c>
      <c r="F44" s="39">
        <f>E44-C44</f>
        <v>-18690</v>
      </c>
      <c r="G44" s="39">
        <f>E44-D44</f>
        <v>5247</v>
      </c>
    </row>
    <row r="45" spans="1:7" ht="25.5" customHeight="1" thickBot="1">
      <c r="A45" s="19" t="s">
        <v>40</v>
      </c>
      <c r="B45" s="7" t="s">
        <v>21</v>
      </c>
      <c r="C45" s="20">
        <f>C6+C10+C11+C14+C15+C16+C21+C28+C29+C33+C36+C41+C42+C43+C44</f>
        <v>8595514</v>
      </c>
      <c r="D45" s="20">
        <f>D6+D10+D11+D14+D15+D16+D21+D28+D29+D33+D36+D41+D42+D43+D44</f>
        <v>7950000</v>
      </c>
      <c r="E45" s="20">
        <f>E6+E10+E11+E14+E15+E16+E21+E28+E29+E33+E36+E41+E42+E43+E44</f>
        <v>8575601</v>
      </c>
      <c r="F45" s="20">
        <f>E45-C45</f>
        <v>-19913</v>
      </c>
      <c r="G45" s="20">
        <f>E45-D45</f>
        <v>625601</v>
      </c>
    </row>
    <row r="46" spans="1:2" ht="10.5" customHeight="1">
      <c r="A46" s="31"/>
      <c r="B46" s="32"/>
    </row>
    <row r="47" ht="12.75">
      <c r="A47" s="6" t="s">
        <v>62</v>
      </c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2007-07-24T07:22:56Z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