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podľa abecedy " sheetId="1" r:id="rId1"/>
  </sheets>
  <definedNames>
    <definedName name="_xlnm.Print_Titles" localSheetId="0">'podľa abecedy '!$A:$B,'podľa abecedy '!$1:$1</definedName>
    <definedName name="_xlnm.Print_Area" localSheetId="0">'podľa abecedy '!$A$1:$S$95</definedName>
  </definedNames>
  <calcPr fullCalcOnLoad="1"/>
</workbook>
</file>

<file path=xl/sharedStrings.xml><?xml version="1.0" encoding="utf-8"?>
<sst xmlns="http://schemas.openxmlformats.org/spreadsheetml/2006/main" count="394" uniqueCount="255">
  <si>
    <t>investor</t>
  </si>
  <si>
    <t>okres</t>
  </si>
  <si>
    <t>kraj</t>
  </si>
  <si>
    <t>ON v Sk</t>
  </si>
  <si>
    <t>ON v Eur</t>
  </si>
  <si>
    <t>NPM</t>
  </si>
  <si>
    <t>FD v Sk</t>
  </si>
  <si>
    <t>FD v Eur</t>
  </si>
  <si>
    <t>prísp. na NPM v Sk</t>
  </si>
  <si>
    <t>prísp. na NPM v Eur</t>
  </si>
  <si>
    <t>prísp. na vzdel. v Sk</t>
  </si>
  <si>
    <t>prísp. na vzdel. v Eur</t>
  </si>
  <si>
    <t>daň. úľava v Sk</t>
  </si>
  <si>
    <t>daň. úľava v Eur</t>
  </si>
  <si>
    <t>prevod majetku v Sk</t>
  </si>
  <si>
    <t>prevod majetku v Eur</t>
  </si>
  <si>
    <t>spolu št. pomoc v Sk</t>
  </si>
  <si>
    <t>spolu št. pomoc v Eur</t>
  </si>
  <si>
    <t>1.</t>
  </si>
  <si>
    <t>Alcan Slovensko Extrusions, s. r. o.</t>
  </si>
  <si>
    <t>Levice</t>
  </si>
  <si>
    <t>Nitriansky</t>
  </si>
  <si>
    <t>2.</t>
  </si>
  <si>
    <t>Bloomsbury Pacific Slovakia, a. s.</t>
  </si>
  <si>
    <t>Lučenec</t>
  </si>
  <si>
    <t>Banskobystrický</t>
  </si>
  <si>
    <t>3.</t>
  </si>
  <si>
    <t>BROVEDANI SLOVAKIA, s.r.o.</t>
  </si>
  <si>
    <t>Galanta</t>
  </si>
  <si>
    <t xml:space="preserve">Trnavský </t>
  </si>
  <si>
    <t>4.</t>
  </si>
  <si>
    <t>Camfil Farr, s. r. o.</t>
  </si>
  <si>
    <t>5.</t>
  </si>
  <si>
    <t>Continental Automotive Systems Slovakia s.r.o.</t>
  </si>
  <si>
    <t>Zvolen</t>
  </si>
  <si>
    <t>6.</t>
  </si>
  <si>
    <t>CROWN Bevcan Slovakia, s. r. o.</t>
  </si>
  <si>
    <t>Košice-Kechnec</t>
  </si>
  <si>
    <t>Košický</t>
  </si>
  <si>
    <t>7.</t>
  </si>
  <si>
    <t>CRW Slovakia, s. r. o.</t>
  </si>
  <si>
    <t>Spišská Nová Ves</t>
  </si>
  <si>
    <t>8.</t>
  </si>
  <si>
    <t>Dell, s. r. o. (1. projekt)</t>
  </si>
  <si>
    <t>Bratislava</t>
  </si>
  <si>
    <t>Bratislavský</t>
  </si>
  <si>
    <t>9.</t>
  </si>
  <si>
    <t>Dell, s. r. o. (2. projekt)</t>
  </si>
  <si>
    <t>10.</t>
  </si>
  <si>
    <t>Delta Electronics(Slovakia), s. r. o</t>
  </si>
  <si>
    <t>Ilava</t>
  </si>
  <si>
    <t>Trenčiansky</t>
  </si>
  <si>
    <t>11.</t>
  </si>
  <si>
    <t>DOKA DREVO,s.r.o.</t>
  </si>
  <si>
    <t>Banská Bystrica</t>
  </si>
  <si>
    <t>12.</t>
  </si>
  <si>
    <t>DONGHEE Slovakia, s. r. o.</t>
  </si>
  <si>
    <t>Žilina</t>
  </si>
  <si>
    <t>Žilinský</t>
  </si>
  <si>
    <t>13.</t>
  </si>
  <si>
    <t>Dongil Rubber Belt Slovakia, s. r. o.</t>
  </si>
  <si>
    <t>Považská Bystrica</t>
  </si>
  <si>
    <t>14.</t>
  </si>
  <si>
    <t>ELASTORSA Slovakia, s. r. o.</t>
  </si>
  <si>
    <t>15.</t>
  </si>
  <si>
    <t>Eltek Valere, s.r.o.</t>
  </si>
  <si>
    <t>Liptovský Mikuláš</t>
  </si>
  <si>
    <t>16.</t>
  </si>
  <si>
    <t>Evonik Fermas s.r.o. (FERMAS s.r.o .)</t>
  </si>
  <si>
    <t>17.</t>
  </si>
  <si>
    <t>Faurecia Slovakia, s. r. o.</t>
  </si>
  <si>
    <t>Hlohovec</t>
  </si>
  <si>
    <t>18.</t>
  </si>
  <si>
    <t>FROLIX SK, s.r.o.(Brano-SK, s. r. o.)</t>
  </si>
  <si>
    <t>Gelnica</t>
  </si>
  <si>
    <t>19.</t>
  </si>
  <si>
    <t>Gabor, s. r. o.</t>
  </si>
  <si>
    <t>Bánovce nad Bebravou</t>
  </si>
  <si>
    <t>20.</t>
  </si>
  <si>
    <t>GETRAG FORD  Transmissions Slovakia, s.r.o.</t>
  </si>
  <si>
    <t>21.</t>
  </si>
  <si>
    <t>Giesecke &amp; Devrient Slovakia, s. r. o.</t>
  </si>
  <si>
    <t>Nitra</t>
  </si>
  <si>
    <t>22.</t>
  </si>
  <si>
    <t>Glovis Slovakia, s.r.o.</t>
  </si>
  <si>
    <t>23.</t>
  </si>
  <si>
    <t>Handtmann Slovakia s. r. o.</t>
  </si>
  <si>
    <t>Kechnec</t>
  </si>
  <si>
    <t>24.</t>
  </si>
  <si>
    <t>HANIL E-Hwa Automotive SK, s. r. o.</t>
  </si>
  <si>
    <t>25.</t>
  </si>
  <si>
    <t>Hella Slovakia Front - Lighting, s. r. o.</t>
  </si>
  <si>
    <t>Nové Mesto nad Váhom</t>
  </si>
  <si>
    <t>26.</t>
  </si>
  <si>
    <t>Hella Slovakia Signal - Lighting, s. r. o.</t>
  </si>
  <si>
    <t>27.</t>
  </si>
  <si>
    <t>Holcim (Slovensko), a. s.</t>
  </si>
  <si>
    <t>Malacky</t>
  </si>
  <si>
    <t>28.</t>
  </si>
  <si>
    <t>HSKF-K Projects, s. r. o.</t>
  </si>
  <si>
    <t>29.</t>
  </si>
  <si>
    <t>HSKS-K Projects, s. r. o.</t>
  </si>
  <si>
    <t>30.</t>
  </si>
  <si>
    <t>Hysco Slovakia, s.r.o.</t>
  </si>
  <si>
    <t>31.</t>
  </si>
  <si>
    <t>ICU Medical Slovakia s.r.o.</t>
  </si>
  <si>
    <t>32.</t>
  </si>
  <si>
    <t>IEE Sensing Slovakia s.r.o.</t>
  </si>
  <si>
    <t>Košice-okolie</t>
  </si>
  <si>
    <t>33.</t>
  </si>
  <si>
    <t>ILJIN SLOVAKIA, s. r. o.</t>
  </si>
  <si>
    <t>Prievidza</t>
  </si>
  <si>
    <t>34.</t>
  </si>
  <si>
    <t>INSTITUTE EUROPHARM, s. r. o.</t>
  </si>
  <si>
    <t>Kežmarok</t>
  </si>
  <si>
    <t>Prešovský</t>
  </si>
  <si>
    <t>35.</t>
  </si>
  <si>
    <t>Johns Manville Slovakia, a. s.</t>
  </si>
  <si>
    <t>Trnava</t>
  </si>
  <si>
    <t>36.</t>
  </si>
  <si>
    <t>Johnson Controls Lučenec, s. r. o.</t>
  </si>
  <si>
    <t>37.</t>
  </si>
  <si>
    <t>Johnson Controls Trenčín, s. r. o.</t>
  </si>
  <si>
    <t>Trenčín</t>
  </si>
  <si>
    <t>38.</t>
  </si>
  <si>
    <t xml:space="preserve">KAMAX, k. s. </t>
  </si>
  <si>
    <t>Bardejov</t>
  </si>
  <si>
    <t>39.</t>
  </si>
  <si>
    <t>KARAM TECH EUROPE, a. s.</t>
  </si>
  <si>
    <t>40.</t>
  </si>
  <si>
    <t>41.</t>
  </si>
  <si>
    <t>KIA Motors, s. r. o. (2. projekt)</t>
  </si>
  <si>
    <t>42.</t>
  </si>
  <si>
    <t>KIA Motors, s. r. o. (3.projekt)</t>
  </si>
  <si>
    <t>43.</t>
  </si>
  <si>
    <t>Kuenz - SK, s. r. o.</t>
  </si>
  <si>
    <t>Košice</t>
  </si>
  <si>
    <t>44.</t>
  </si>
  <si>
    <t>Leaf Slovakia, s. r. o.</t>
  </si>
  <si>
    <t>45.</t>
  </si>
  <si>
    <t>Leier Baustoffe SK s.r.o.</t>
  </si>
  <si>
    <t>Prešov</t>
  </si>
  <si>
    <t>46.</t>
  </si>
  <si>
    <t>Leoni Autokabel Slowakia, a. s.</t>
  </si>
  <si>
    <t>47.</t>
  </si>
  <si>
    <t>Magneti Marelli Powertrain SLOVAKIA s. r. o.</t>
  </si>
  <si>
    <t>48.</t>
  </si>
  <si>
    <t>Magneti Marelli Slovakia s.r.o.</t>
  </si>
  <si>
    <t>49.</t>
  </si>
  <si>
    <t>MAR SK, s. r. o.</t>
  </si>
  <si>
    <t>Martin</t>
  </si>
  <si>
    <t>50.</t>
  </si>
  <si>
    <t>Marel Food Systems s.r.o.(Carnitech/Marel s.r.o.)</t>
  </si>
  <si>
    <t>51.</t>
  </si>
  <si>
    <t>MATADOR - DONGWON SK, s.r.o.</t>
  </si>
  <si>
    <t>52.</t>
  </si>
  <si>
    <t>Matador, a. s.</t>
  </si>
  <si>
    <t>Púchov</t>
  </si>
  <si>
    <t>53.</t>
  </si>
  <si>
    <t>Mobis Slovakia, s. r. o.</t>
  </si>
  <si>
    <t>54.</t>
  </si>
  <si>
    <t>Monarflex, s. r. o.</t>
  </si>
  <si>
    <t>Nové Zámky</t>
  </si>
  <si>
    <t>55.</t>
  </si>
  <si>
    <t>Muehlbauer Technologies s. r. o.</t>
  </si>
  <si>
    <t>56.</t>
  </si>
  <si>
    <t>MULLER TEXTILES SLOVAKIA, s. r. o.</t>
  </si>
  <si>
    <t>Humenné</t>
  </si>
  <si>
    <t>57.</t>
  </si>
  <si>
    <t>NESS KDC, s.r.o</t>
  </si>
  <si>
    <t>58.</t>
  </si>
  <si>
    <t>ON Semiconductor Slovakia a. s. (Bratislava)</t>
  </si>
  <si>
    <t>59.</t>
  </si>
  <si>
    <t>ON Semiconductor, a. s. (Piešťany)</t>
  </si>
  <si>
    <t>Piešťany</t>
  </si>
  <si>
    <t>60.</t>
  </si>
  <si>
    <t>ORAVA SKIPARK, a. s.</t>
  </si>
  <si>
    <t>Dolný Kubín</t>
  </si>
  <si>
    <t>61.</t>
  </si>
  <si>
    <t>OSRAM Slovakia, a. s.</t>
  </si>
  <si>
    <t>62.</t>
  </si>
  <si>
    <t>Pankl Automotive Slovakia, s. r. o.</t>
  </si>
  <si>
    <t>Topoľčany</t>
  </si>
  <si>
    <t>63.</t>
  </si>
  <si>
    <t>PCA Slovakia, s.r.o</t>
  </si>
  <si>
    <t>64.</t>
  </si>
  <si>
    <t>Power - One, s .r. o.</t>
  </si>
  <si>
    <t>65.</t>
  </si>
  <si>
    <t>Qatena s.r.o.(MNRH s.r.o.)</t>
  </si>
  <si>
    <t>Žiar nad Hronom</t>
  </si>
  <si>
    <t>66.</t>
  </si>
  <si>
    <t>RDB s.r.o.</t>
  </si>
  <si>
    <t>67.</t>
  </si>
  <si>
    <t>Rettenmeier Polomka Timber, s. r. o.</t>
  </si>
  <si>
    <t>Brezno</t>
  </si>
  <si>
    <t>68.</t>
  </si>
  <si>
    <t>Rübig SK, k. s.</t>
  </si>
  <si>
    <t>69.</t>
  </si>
  <si>
    <t xml:space="preserve">Samsung Electronics Slovakia s.r.o. </t>
  </si>
  <si>
    <t>70.</t>
  </si>
  <si>
    <t>SCA Hygiene Products, spol.s r. o. (1. projekt)</t>
  </si>
  <si>
    <t>Rožňava</t>
  </si>
  <si>
    <t>71.</t>
  </si>
  <si>
    <t>SCA Hygiene Products, spol.s r. o. (2. projekt)</t>
  </si>
  <si>
    <t>72.</t>
  </si>
  <si>
    <t>SITEM SLOVAKIA, s. r. o.</t>
  </si>
  <si>
    <t>73.</t>
  </si>
  <si>
    <t>Smurfit Kappa Štúrovo, a.s. (Kappa Štúrovo a.s.)</t>
  </si>
  <si>
    <t>74.</t>
  </si>
  <si>
    <t>SOITRON, a.s.</t>
  </si>
  <si>
    <t>75.</t>
  </si>
  <si>
    <t>SONY SLOVAKIA, spol. s r.o.</t>
  </si>
  <si>
    <t>76.</t>
  </si>
  <si>
    <t>TONDACH SLOVENSKO, s.r.o.</t>
  </si>
  <si>
    <t>77.</t>
  </si>
  <si>
    <t>TRW Steering Systems Slovakia, s. r. o.</t>
  </si>
  <si>
    <t>78.</t>
  </si>
  <si>
    <t>T-Systems Slovakia s. r. o. (1. projekt)</t>
  </si>
  <si>
    <t>79.</t>
  </si>
  <si>
    <t>T-Systems Slovakia s.r.o. (2. projekt)</t>
  </si>
  <si>
    <t>80.</t>
  </si>
  <si>
    <t>TUBEX SLOVAKIA, s.r.o.</t>
  </si>
  <si>
    <t>Žarnovica</t>
  </si>
  <si>
    <t>81.</t>
  </si>
  <si>
    <t xml:space="preserve">UFT Production Slovakia, s.r.o. </t>
  </si>
  <si>
    <t>82.</t>
  </si>
  <si>
    <t>Universal Media Corporation /Slovakia/ s.r.o.</t>
  </si>
  <si>
    <t>83.</t>
  </si>
  <si>
    <t>Unomedical, s. r. o.</t>
  </si>
  <si>
    <t>Michalovce</t>
  </si>
  <si>
    <t>84.</t>
  </si>
  <si>
    <t>VALEO Slovakia, s. r. o.</t>
  </si>
  <si>
    <t>85.</t>
  </si>
  <si>
    <t>Van Geel Slovakia, s. r. o.</t>
  </si>
  <si>
    <t>86.</t>
  </si>
  <si>
    <t>VETROPACK NEMŠOVÁ  s.r.o</t>
  </si>
  <si>
    <t>87.</t>
  </si>
  <si>
    <t>Visteon Slovakia, s. r. o.</t>
  </si>
  <si>
    <t>88.</t>
  </si>
  <si>
    <t xml:space="preserve">Welding Operations Services Slovakia, s. r. o. </t>
  </si>
  <si>
    <t>89.</t>
  </si>
  <si>
    <t>Yazaki Wiring Technologies Slovakia, s.r.o.</t>
  </si>
  <si>
    <t>90.</t>
  </si>
  <si>
    <t>YURA Corporation Slovakia, s.r.o.(SEWON Lednické Rovne)</t>
  </si>
  <si>
    <t>Lednické Rovne</t>
  </si>
  <si>
    <t>91.</t>
  </si>
  <si>
    <t>YURA Corporation Slovakia, s.r.o.(SEWON Rimavská Sobota)</t>
  </si>
  <si>
    <t>Rimavská Sobota</t>
  </si>
  <si>
    <t>92.</t>
  </si>
  <si>
    <t>ZF Levice, s. r. o.</t>
  </si>
  <si>
    <t>93.</t>
  </si>
  <si>
    <t xml:space="preserve">ZKW Slovakia, s. r. o. </t>
  </si>
  <si>
    <t>94.</t>
  </si>
  <si>
    <t>ŽP PRAKO, s. r. o.</t>
  </si>
  <si>
    <t>KIA Motors, s. r. o. (1.projekt)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</si>
</sst>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\ _S_k"/>
    <numFmt numFmtId="166" formatCode="#,##0\ &quot;Sk&quot;"/>
    <numFmt numFmtId="167" formatCode="#,##0.00\ [$€-1]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1809]#,##0"/>
    <numFmt numFmtId="172" formatCode="[$€-2]\ #,##0"/>
    <numFmt numFmtId="173" formatCode="#,##0\ [$€-1]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6" fillId="0" borderId="1" xfId="20" applyNumberFormat="1" applyFont="1" applyFill="1" applyBorder="1">
      <alignment/>
      <protection/>
    </xf>
    <xf numFmtId="0" fontId="0" fillId="0" borderId="1" xfId="0" applyFill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49" fontId="6" fillId="0" borderId="1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9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3.140625" style="2" customWidth="1"/>
    <col min="2" max="2" width="63.28125" style="19" customWidth="1"/>
    <col min="3" max="3" width="21.00390625" style="2" bestFit="1" customWidth="1"/>
    <col min="4" max="4" width="14.8515625" style="2" bestFit="1" customWidth="1"/>
    <col min="5" max="5" width="16.7109375" style="4" bestFit="1" customWidth="1"/>
    <col min="6" max="6" width="15.421875" style="6" bestFit="1" customWidth="1"/>
    <col min="7" max="7" width="9.140625" style="3" customWidth="1"/>
    <col min="8" max="8" width="15.7109375" style="5" bestFit="1" customWidth="1"/>
    <col min="9" max="9" width="14.421875" style="3" bestFit="1" customWidth="1"/>
    <col min="10" max="10" width="14.140625" style="5" bestFit="1" customWidth="1"/>
    <col min="11" max="11" width="15.7109375" style="3" customWidth="1"/>
    <col min="12" max="12" width="14.140625" style="5" bestFit="1" customWidth="1"/>
    <col min="13" max="13" width="13.421875" style="3" bestFit="1" customWidth="1"/>
    <col min="14" max="14" width="15.7109375" style="5" bestFit="1" customWidth="1"/>
    <col min="15" max="15" width="14.421875" style="3" bestFit="1" customWidth="1"/>
    <col min="16" max="16" width="16.7109375" style="5" bestFit="1" customWidth="1"/>
    <col min="17" max="17" width="9.140625" style="3" customWidth="1"/>
    <col min="18" max="18" width="15.7109375" style="5" bestFit="1" customWidth="1"/>
    <col min="19" max="19" width="14.421875" style="2" bestFit="1" customWidth="1"/>
    <col min="20" max="16384" width="9.140625" style="2" customWidth="1"/>
  </cols>
  <sheetData>
    <row r="1" spans="1:19" s="1" customFormat="1" ht="38.25">
      <c r="A1" s="7"/>
      <c r="B1" s="7" t="s">
        <v>0</v>
      </c>
      <c r="C1" s="7" t="s">
        <v>1</v>
      </c>
      <c r="D1" s="7" t="s">
        <v>2</v>
      </c>
      <c r="E1" s="8" t="s">
        <v>3</v>
      </c>
      <c r="F1" s="20" t="s">
        <v>4</v>
      </c>
      <c r="G1" s="18" t="s">
        <v>5</v>
      </c>
      <c r="H1" s="17" t="s">
        <v>6</v>
      </c>
      <c r="I1" s="18" t="s">
        <v>7</v>
      </c>
      <c r="J1" s="17" t="s">
        <v>8</v>
      </c>
      <c r="K1" s="18" t="s">
        <v>9</v>
      </c>
      <c r="L1" s="17" t="s">
        <v>10</v>
      </c>
      <c r="M1" s="18" t="s">
        <v>11</v>
      </c>
      <c r="N1" s="17" t="s">
        <v>12</v>
      </c>
      <c r="O1" s="18" t="s">
        <v>13</v>
      </c>
      <c r="P1" s="17" t="s">
        <v>14</v>
      </c>
      <c r="Q1" s="18" t="s">
        <v>15</v>
      </c>
      <c r="R1" s="17" t="s">
        <v>16</v>
      </c>
      <c r="S1" s="7" t="s">
        <v>17</v>
      </c>
    </row>
    <row r="2" spans="1:19" ht="15">
      <c r="A2" s="9" t="s">
        <v>18</v>
      </c>
      <c r="B2" s="10" t="s">
        <v>19</v>
      </c>
      <c r="C2" s="9" t="s">
        <v>20</v>
      </c>
      <c r="D2" s="11" t="s">
        <v>21</v>
      </c>
      <c r="E2" s="12">
        <v>1087000000</v>
      </c>
      <c r="F2" s="16"/>
      <c r="G2" s="11">
        <v>103</v>
      </c>
      <c r="H2" s="15"/>
      <c r="I2" s="11"/>
      <c r="J2" s="15">
        <v>12875000</v>
      </c>
      <c r="K2" s="11"/>
      <c r="L2" s="15">
        <v>1066000</v>
      </c>
      <c r="M2" s="11"/>
      <c r="N2" s="15">
        <v>140559000</v>
      </c>
      <c r="O2" s="11"/>
      <c r="P2" s="15"/>
      <c r="Q2" s="11"/>
      <c r="R2" s="15">
        <f>H2+J2+L2+N2+P2</f>
        <v>154500000</v>
      </c>
      <c r="S2" s="9"/>
    </row>
    <row r="3" spans="1:19" ht="15">
      <c r="A3" s="9" t="s">
        <v>22</v>
      </c>
      <c r="B3" s="10" t="s">
        <v>23</v>
      </c>
      <c r="C3" s="9" t="s">
        <v>24</v>
      </c>
      <c r="D3" s="11" t="s">
        <v>25</v>
      </c>
      <c r="E3" s="12">
        <v>201520000</v>
      </c>
      <c r="F3" s="16"/>
      <c r="G3" s="11">
        <v>60</v>
      </c>
      <c r="H3" s="15"/>
      <c r="I3" s="11"/>
      <c r="J3" s="15"/>
      <c r="K3" s="11"/>
      <c r="L3" s="15"/>
      <c r="M3" s="11"/>
      <c r="N3" s="15"/>
      <c r="O3" s="11"/>
      <c r="P3" s="15"/>
      <c r="Q3" s="11"/>
      <c r="R3" s="15">
        <v>21000000</v>
      </c>
      <c r="S3" s="9"/>
    </row>
    <row r="4" spans="1:19" ht="15">
      <c r="A4" s="9" t="s">
        <v>26</v>
      </c>
      <c r="B4" s="14" t="s">
        <v>27</v>
      </c>
      <c r="C4" s="9" t="s">
        <v>28</v>
      </c>
      <c r="D4" s="11" t="s">
        <v>29</v>
      </c>
      <c r="E4" s="12">
        <v>811479000</v>
      </c>
      <c r="F4" s="16"/>
      <c r="G4" s="11">
        <v>170</v>
      </c>
      <c r="H4" s="15"/>
      <c r="I4" s="11"/>
      <c r="J4" s="15"/>
      <c r="K4" s="11"/>
      <c r="L4" s="15"/>
      <c r="M4" s="11"/>
      <c r="N4" s="15">
        <v>163547520</v>
      </c>
      <c r="O4" s="11"/>
      <c r="P4" s="15"/>
      <c r="Q4" s="11"/>
      <c r="R4" s="15">
        <f>H4+J4+L4+N4+P4</f>
        <v>163547520</v>
      </c>
      <c r="S4" s="9"/>
    </row>
    <row r="5" spans="1:19" ht="15">
      <c r="A5" s="9" t="s">
        <v>30</v>
      </c>
      <c r="B5" s="10" t="s">
        <v>31</v>
      </c>
      <c r="C5" s="11" t="s">
        <v>20</v>
      </c>
      <c r="D5" s="11" t="s">
        <v>21</v>
      </c>
      <c r="E5" s="12">
        <v>306400000</v>
      </c>
      <c r="F5" s="16"/>
      <c r="G5" s="11">
        <v>156</v>
      </c>
      <c r="H5" s="15"/>
      <c r="I5" s="11"/>
      <c r="J5" s="15">
        <v>17287200</v>
      </c>
      <c r="K5" s="11"/>
      <c r="L5" s="15">
        <v>12480000</v>
      </c>
      <c r="M5" s="11"/>
      <c r="N5" s="15">
        <v>105272800</v>
      </c>
      <c r="O5" s="11"/>
      <c r="P5" s="15"/>
      <c r="Q5" s="11"/>
      <c r="R5" s="15">
        <f>H5+J5+L5+N5+P5</f>
        <v>135040000</v>
      </c>
      <c r="S5" s="9"/>
    </row>
    <row r="6" spans="1:19" ht="15">
      <c r="A6" s="9" t="s">
        <v>32</v>
      </c>
      <c r="B6" s="10" t="s">
        <v>33</v>
      </c>
      <c r="C6" s="9" t="s">
        <v>34</v>
      </c>
      <c r="D6" s="11" t="s">
        <v>25</v>
      </c>
      <c r="E6" s="12">
        <v>2285900000</v>
      </c>
      <c r="F6" s="16"/>
      <c r="G6" s="11">
        <v>510</v>
      </c>
      <c r="H6" s="15">
        <v>43372124</v>
      </c>
      <c r="I6" s="11"/>
      <c r="J6" s="15">
        <v>53000000</v>
      </c>
      <c r="K6" s="11"/>
      <c r="L6" s="15">
        <v>21000000</v>
      </c>
      <c r="M6" s="11"/>
      <c r="N6" s="15">
        <v>225513000</v>
      </c>
      <c r="O6" s="11"/>
      <c r="P6" s="15">
        <v>70615548</v>
      </c>
      <c r="Q6" s="11"/>
      <c r="R6" s="15">
        <f>H6+J6+L6+N6+P6</f>
        <v>413500672</v>
      </c>
      <c r="S6" s="9"/>
    </row>
    <row r="7" spans="1:19" ht="15">
      <c r="A7" s="9" t="s">
        <v>35</v>
      </c>
      <c r="B7" s="10" t="s">
        <v>36</v>
      </c>
      <c r="C7" s="11" t="s">
        <v>37</v>
      </c>
      <c r="D7" s="11" t="s">
        <v>38</v>
      </c>
      <c r="E7" s="12"/>
      <c r="F7" s="16">
        <v>39732058.69</v>
      </c>
      <c r="G7" s="11">
        <v>108</v>
      </c>
      <c r="H7" s="15"/>
      <c r="I7" s="16">
        <v>1784704.24</v>
      </c>
      <c r="J7" s="15"/>
      <c r="K7" s="16">
        <v>1189802.83</v>
      </c>
      <c r="L7" s="15"/>
      <c r="M7" s="16"/>
      <c r="N7" s="15"/>
      <c r="O7" s="16">
        <v>2486689.24</v>
      </c>
      <c r="P7" s="15"/>
      <c r="Q7" s="11"/>
      <c r="R7" s="15"/>
      <c r="S7" s="13">
        <f>I7+K7+M7+O7+Q7</f>
        <v>5461196.3100000005</v>
      </c>
    </row>
    <row r="8" spans="1:19" ht="15">
      <c r="A8" s="9" t="s">
        <v>39</v>
      </c>
      <c r="B8" s="10" t="s">
        <v>40</v>
      </c>
      <c r="C8" s="9" t="s">
        <v>41</v>
      </c>
      <c r="D8" s="11" t="s">
        <v>38</v>
      </c>
      <c r="E8" s="12">
        <v>200000000</v>
      </c>
      <c r="F8" s="16"/>
      <c r="G8" s="11">
        <v>420</v>
      </c>
      <c r="H8" s="15">
        <v>20000000</v>
      </c>
      <c r="I8" s="11"/>
      <c r="J8" s="15"/>
      <c r="K8" s="11"/>
      <c r="L8" s="15"/>
      <c r="M8" s="11"/>
      <c r="N8" s="15">
        <v>40000000</v>
      </c>
      <c r="O8" s="11"/>
      <c r="P8" s="15"/>
      <c r="Q8" s="11"/>
      <c r="R8" s="15">
        <f aca="true" t="shared" si="0" ref="R8:R31">H8+J8+L8+N8+P8</f>
        <v>60000000</v>
      </c>
      <c r="S8" s="9"/>
    </row>
    <row r="9" spans="1:19" ht="15">
      <c r="A9" s="9" t="s">
        <v>42</v>
      </c>
      <c r="B9" s="10" t="s">
        <v>43</v>
      </c>
      <c r="C9" s="11" t="s">
        <v>44</v>
      </c>
      <c r="D9" s="11" t="s">
        <v>45</v>
      </c>
      <c r="E9" s="12">
        <v>410000000</v>
      </c>
      <c r="F9" s="16"/>
      <c r="G9" s="11">
        <v>274</v>
      </c>
      <c r="H9" s="15"/>
      <c r="I9" s="11"/>
      <c r="J9" s="15"/>
      <c r="K9" s="11"/>
      <c r="L9" s="15"/>
      <c r="M9" s="11"/>
      <c r="N9" s="15">
        <v>58900000</v>
      </c>
      <c r="O9" s="11"/>
      <c r="P9" s="15"/>
      <c r="Q9" s="11"/>
      <c r="R9" s="15">
        <f t="shared" si="0"/>
        <v>58900000</v>
      </c>
      <c r="S9" s="9"/>
    </row>
    <row r="10" spans="1:19" ht="15">
      <c r="A10" s="9" t="s">
        <v>46</v>
      </c>
      <c r="B10" s="10" t="s">
        <v>47</v>
      </c>
      <c r="C10" s="9" t="s">
        <v>44</v>
      </c>
      <c r="D10" s="11" t="s">
        <v>45</v>
      </c>
      <c r="E10" s="12">
        <v>1210178000</v>
      </c>
      <c r="F10" s="16"/>
      <c r="G10" s="11">
        <v>851</v>
      </c>
      <c r="H10" s="15">
        <v>20500457</v>
      </c>
      <c r="I10" s="11"/>
      <c r="J10" s="15">
        <v>170200000</v>
      </c>
      <c r="K10" s="11"/>
      <c r="L10" s="15">
        <v>6523932</v>
      </c>
      <c r="M10" s="11"/>
      <c r="N10" s="15"/>
      <c r="O10" s="11"/>
      <c r="P10" s="15"/>
      <c r="Q10" s="11"/>
      <c r="R10" s="15">
        <f t="shared" si="0"/>
        <v>197224389</v>
      </c>
      <c r="S10" s="9"/>
    </row>
    <row r="11" spans="1:19" ht="15">
      <c r="A11" s="9" t="s">
        <v>48</v>
      </c>
      <c r="B11" s="10" t="s">
        <v>49</v>
      </c>
      <c r="C11" s="9" t="s">
        <v>50</v>
      </c>
      <c r="D11" s="11" t="s">
        <v>51</v>
      </c>
      <c r="E11" s="12">
        <v>573699000</v>
      </c>
      <c r="F11" s="16"/>
      <c r="G11" s="11">
        <v>800</v>
      </c>
      <c r="H11" s="15"/>
      <c r="I11" s="11"/>
      <c r="J11" s="15"/>
      <c r="K11" s="11"/>
      <c r="L11" s="15"/>
      <c r="M11" s="11"/>
      <c r="N11" s="15">
        <v>189321000</v>
      </c>
      <c r="O11" s="11"/>
      <c r="P11" s="15"/>
      <c r="Q11" s="11"/>
      <c r="R11" s="15">
        <f t="shared" si="0"/>
        <v>189321000</v>
      </c>
      <c r="S11" s="9"/>
    </row>
    <row r="12" spans="1:19" ht="15">
      <c r="A12" s="9" t="s">
        <v>52</v>
      </c>
      <c r="B12" s="10" t="s">
        <v>53</v>
      </c>
      <c r="C12" s="11" t="s">
        <v>54</v>
      </c>
      <c r="D12" s="11" t="s">
        <v>25</v>
      </c>
      <c r="E12" s="12">
        <v>585018000</v>
      </c>
      <c r="F12" s="16"/>
      <c r="G12" s="11">
        <v>175</v>
      </c>
      <c r="H12" s="15"/>
      <c r="I12" s="11"/>
      <c r="J12" s="15"/>
      <c r="K12" s="11"/>
      <c r="L12" s="15"/>
      <c r="M12" s="11"/>
      <c r="N12" s="15">
        <v>124708000</v>
      </c>
      <c r="O12" s="11"/>
      <c r="P12" s="15"/>
      <c r="Q12" s="11"/>
      <c r="R12" s="15">
        <f t="shared" si="0"/>
        <v>124708000</v>
      </c>
      <c r="S12" s="9"/>
    </row>
    <row r="13" spans="1:19" ht="15">
      <c r="A13" s="9" t="s">
        <v>55</v>
      </c>
      <c r="B13" s="10" t="s">
        <v>56</v>
      </c>
      <c r="C13" s="9" t="s">
        <v>57</v>
      </c>
      <c r="D13" s="11" t="s">
        <v>58</v>
      </c>
      <c r="E13" s="12">
        <v>714290000</v>
      </c>
      <c r="F13" s="16"/>
      <c r="G13" s="11">
        <v>189</v>
      </c>
      <c r="H13" s="15"/>
      <c r="I13" s="11"/>
      <c r="J13" s="15"/>
      <c r="K13" s="11"/>
      <c r="L13" s="15"/>
      <c r="M13" s="11"/>
      <c r="N13" s="15">
        <v>107140000</v>
      </c>
      <c r="O13" s="11"/>
      <c r="P13" s="15"/>
      <c r="Q13" s="11"/>
      <c r="R13" s="15">
        <f t="shared" si="0"/>
        <v>107140000</v>
      </c>
      <c r="S13" s="9"/>
    </row>
    <row r="14" spans="1:19" ht="15">
      <c r="A14" s="9" t="s">
        <v>59</v>
      </c>
      <c r="B14" s="10" t="s">
        <v>60</v>
      </c>
      <c r="C14" s="9" t="s">
        <v>61</v>
      </c>
      <c r="D14" s="11" t="s">
        <v>51</v>
      </c>
      <c r="E14" s="12">
        <v>505900000</v>
      </c>
      <c r="F14" s="16"/>
      <c r="G14" s="11">
        <v>188</v>
      </c>
      <c r="H14" s="15"/>
      <c r="I14" s="11"/>
      <c r="J14" s="15"/>
      <c r="K14" s="11"/>
      <c r="L14" s="15"/>
      <c r="M14" s="11"/>
      <c r="N14" s="15">
        <v>40800000</v>
      </c>
      <c r="O14" s="11"/>
      <c r="P14" s="15"/>
      <c r="Q14" s="11"/>
      <c r="R14" s="15">
        <f t="shared" si="0"/>
        <v>40800000</v>
      </c>
      <c r="S14" s="9"/>
    </row>
    <row r="15" spans="1:19" ht="15">
      <c r="A15" s="9" t="s">
        <v>62</v>
      </c>
      <c r="B15" s="10" t="s">
        <v>63</v>
      </c>
      <c r="C15" s="11" t="s">
        <v>34</v>
      </c>
      <c r="D15" s="11" t="s">
        <v>25</v>
      </c>
      <c r="E15" s="12">
        <v>390310000</v>
      </c>
      <c r="F15" s="16"/>
      <c r="G15" s="11">
        <v>106</v>
      </c>
      <c r="H15" s="15"/>
      <c r="I15" s="11"/>
      <c r="J15" s="15">
        <v>12251000</v>
      </c>
      <c r="K15" s="11"/>
      <c r="L15" s="15">
        <v>3282000</v>
      </c>
      <c r="M15" s="11"/>
      <c r="N15" s="15">
        <v>113957000</v>
      </c>
      <c r="O15" s="11"/>
      <c r="P15" s="15"/>
      <c r="Q15" s="11"/>
      <c r="R15" s="15">
        <f t="shared" si="0"/>
        <v>129490000</v>
      </c>
      <c r="S15" s="9"/>
    </row>
    <row r="16" spans="1:19" ht="15">
      <c r="A16" s="9" t="s">
        <v>64</v>
      </c>
      <c r="B16" s="10" t="s">
        <v>65</v>
      </c>
      <c r="C16" s="11" t="s">
        <v>66</v>
      </c>
      <c r="D16" s="11" t="s">
        <v>58</v>
      </c>
      <c r="E16" s="12">
        <v>102850000</v>
      </c>
      <c r="F16" s="16"/>
      <c r="G16" s="11">
        <v>255</v>
      </c>
      <c r="H16" s="15"/>
      <c r="I16" s="11"/>
      <c r="J16" s="15">
        <v>31875000</v>
      </c>
      <c r="K16" s="11"/>
      <c r="L16" s="15">
        <v>3172750</v>
      </c>
      <c r="M16" s="11"/>
      <c r="N16" s="15"/>
      <c r="O16" s="11"/>
      <c r="P16" s="15"/>
      <c r="Q16" s="11"/>
      <c r="R16" s="15">
        <f t="shared" si="0"/>
        <v>35047750</v>
      </c>
      <c r="S16" s="9"/>
    </row>
    <row r="17" spans="1:19" ht="15">
      <c r="A17" s="9" t="s">
        <v>67</v>
      </c>
      <c r="B17" s="10" t="s">
        <v>68</v>
      </c>
      <c r="C17" s="11" t="s">
        <v>54</v>
      </c>
      <c r="D17" s="11" t="s">
        <v>25</v>
      </c>
      <c r="E17" s="12">
        <v>406900000</v>
      </c>
      <c r="F17" s="16"/>
      <c r="G17" s="11">
        <v>9</v>
      </c>
      <c r="H17" s="15"/>
      <c r="I17" s="11"/>
      <c r="J17" s="15"/>
      <c r="K17" s="11"/>
      <c r="L17" s="15"/>
      <c r="M17" s="11"/>
      <c r="N17" s="15">
        <v>88000000</v>
      </c>
      <c r="O17" s="11"/>
      <c r="P17" s="15"/>
      <c r="Q17" s="11"/>
      <c r="R17" s="15">
        <f t="shared" si="0"/>
        <v>88000000</v>
      </c>
      <c r="S17" s="9"/>
    </row>
    <row r="18" spans="1:19" ht="15">
      <c r="A18" s="9" t="s">
        <v>69</v>
      </c>
      <c r="B18" s="10" t="s">
        <v>70</v>
      </c>
      <c r="C18" s="11" t="s">
        <v>71</v>
      </c>
      <c r="D18" s="11" t="s">
        <v>29</v>
      </c>
      <c r="E18" s="12">
        <v>1982996000</v>
      </c>
      <c r="F18" s="16"/>
      <c r="G18" s="11">
        <v>392</v>
      </c>
      <c r="H18" s="15"/>
      <c r="I18" s="11"/>
      <c r="J18" s="15"/>
      <c r="K18" s="11"/>
      <c r="L18" s="15"/>
      <c r="M18" s="11"/>
      <c r="N18" s="15">
        <v>297449000</v>
      </c>
      <c r="O18" s="11"/>
      <c r="P18" s="15"/>
      <c r="Q18" s="11"/>
      <c r="R18" s="15">
        <f t="shared" si="0"/>
        <v>297449000</v>
      </c>
      <c r="S18" s="9"/>
    </row>
    <row r="19" spans="1:19" ht="15">
      <c r="A19" s="9" t="s">
        <v>72</v>
      </c>
      <c r="B19" s="10" t="s">
        <v>73</v>
      </c>
      <c r="C19" s="9" t="s">
        <v>74</v>
      </c>
      <c r="D19" s="11" t="s">
        <v>38</v>
      </c>
      <c r="E19" s="12">
        <v>275222000</v>
      </c>
      <c r="F19" s="16"/>
      <c r="G19" s="11">
        <v>200</v>
      </c>
      <c r="H19" s="15"/>
      <c r="I19" s="11"/>
      <c r="J19" s="15">
        <v>30000000</v>
      </c>
      <c r="K19" s="11"/>
      <c r="L19" s="15">
        <v>12860000</v>
      </c>
      <c r="M19" s="11"/>
      <c r="N19" s="15">
        <v>80080000</v>
      </c>
      <c r="O19" s="11"/>
      <c r="P19" s="15"/>
      <c r="Q19" s="11"/>
      <c r="R19" s="15">
        <f t="shared" si="0"/>
        <v>122940000</v>
      </c>
      <c r="S19" s="9"/>
    </row>
    <row r="20" spans="1:19" ht="15">
      <c r="A20" s="9" t="s">
        <v>75</v>
      </c>
      <c r="B20" s="10" t="s">
        <v>76</v>
      </c>
      <c r="C20" s="11" t="s">
        <v>77</v>
      </c>
      <c r="D20" s="11" t="s">
        <v>51</v>
      </c>
      <c r="E20" s="12">
        <v>250000000</v>
      </c>
      <c r="F20" s="16"/>
      <c r="G20" s="11">
        <v>702</v>
      </c>
      <c r="H20" s="15"/>
      <c r="I20" s="11"/>
      <c r="J20" s="15"/>
      <c r="K20" s="11"/>
      <c r="L20" s="15"/>
      <c r="M20" s="11"/>
      <c r="N20" s="15">
        <v>60000000</v>
      </c>
      <c r="O20" s="11"/>
      <c r="P20" s="15"/>
      <c r="Q20" s="11"/>
      <c r="R20" s="15">
        <f t="shared" si="0"/>
        <v>60000000</v>
      </c>
      <c r="S20" s="9"/>
    </row>
    <row r="21" spans="1:19" ht="15">
      <c r="A21" s="9" t="s">
        <v>78</v>
      </c>
      <c r="B21" s="10" t="s">
        <v>79</v>
      </c>
      <c r="C21" s="11" t="s">
        <v>37</v>
      </c>
      <c r="D21" s="11" t="s">
        <v>38</v>
      </c>
      <c r="E21" s="12"/>
      <c r="F21" s="16">
        <v>265000000</v>
      </c>
      <c r="G21" s="11">
        <v>750</v>
      </c>
      <c r="H21" s="15"/>
      <c r="I21" s="16">
        <v>40000000</v>
      </c>
      <c r="J21" s="15"/>
      <c r="K21" s="11"/>
      <c r="L21" s="15"/>
      <c r="M21" s="16">
        <v>1000000</v>
      </c>
      <c r="N21" s="15"/>
      <c r="O21" s="16">
        <v>13500000</v>
      </c>
      <c r="P21" s="15"/>
      <c r="Q21" s="11"/>
      <c r="R21" s="15">
        <f t="shared" si="0"/>
        <v>0</v>
      </c>
      <c r="S21" s="13">
        <f>SUM(I21+M21+O21)</f>
        <v>54500000</v>
      </c>
    </row>
    <row r="22" spans="1:19" ht="15">
      <c r="A22" s="9" t="s">
        <v>80</v>
      </c>
      <c r="B22" s="10" t="s">
        <v>81</v>
      </c>
      <c r="C22" s="9" t="s">
        <v>82</v>
      </c>
      <c r="D22" s="11" t="s">
        <v>21</v>
      </c>
      <c r="E22" s="12">
        <v>404700000</v>
      </c>
      <c r="F22" s="16"/>
      <c r="G22" s="11">
        <v>330</v>
      </c>
      <c r="H22" s="15"/>
      <c r="I22" s="11"/>
      <c r="J22" s="15">
        <v>41250000</v>
      </c>
      <c r="K22" s="11"/>
      <c r="L22" s="15">
        <v>6060000</v>
      </c>
      <c r="M22" s="11"/>
      <c r="N22" s="15">
        <v>75000000</v>
      </c>
      <c r="O22" s="11"/>
      <c r="P22" s="15"/>
      <c r="Q22" s="11"/>
      <c r="R22" s="15">
        <f t="shared" si="0"/>
        <v>122310000</v>
      </c>
      <c r="S22" s="9"/>
    </row>
    <row r="23" spans="1:19" ht="15">
      <c r="A23" s="9" t="s">
        <v>83</v>
      </c>
      <c r="B23" s="10" t="s">
        <v>84</v>
      </c>
      <c r="C23" s="9" t="s">
        <v>57</v>
      </c>
      <c r="D23" s="11" t="s">
        <v>58</v>
      </c>
      <c r="E23" s="12">
        <v>420000000</v>
      </c>
      <c r="F23" s="16"/>
      <c r="G23" s="11">
        <v>50</v>
      </c>
      <c r="H23" s="15"/>
      <c r="I23" s="11"/>
      <c r="J23" s="15"/>
      <c r="K23" s="11"/>
      <c r="L23" s="15"/>
      <c r="M23" s="11"/>
      <c r="N23" s="15">
        <v>50400000</v>
      </c>
      <c r="O23" s="11"/>
      <c r="P23" s="15"/>
      <c r="Q23" s="11"/>
      <c r="R23" s="15">
        <f t="shared" si="0"/>
        <v>50400000</v>
      </c>
      <c r="S23" s="9"/>
    </row>
    <row r="24" spans="1:19" ht="15">
      <c r="A24" s="9" t="s">
        <v>85</v>
      </c>
      <c r="B24" s="10" t="s">
        <v>86</v>
      </c>
      <c r="C24" s="9" t="s">
        <v>87</v>
      </c>
      <c r="D24" s="11" t="s">
        <v>38</v>
      </c>
      <c r="E24" s="12">
        <v>991800000</v>
      </c>
      <c r="F24" s="16"/>
      <c r="G24" s="11">
        <v>250</v>
      </c>
      <c r="H24" s="15"/>
      <c r="I24" s="11"/>
      <c r="J24" s="15">
        <v>37500000</v>
      </c>
      <c r="K24" s="11"/>
      <c r="L24" s="15">
        <v>9350000</v>
      </c>
      <c r="M24" s="11"/>
      <c r="N24" s="15">
        <v>239000000</v>
      </c>
      <c r="O24" s="11"/>
      <c r="P24" s="15"/>
      <c r="Q24" s="11"/>
      <c r="R24" s="15">
        <f t="shared" si="0"/>
        <v>285850000</v>
      </c>
      <c r="S24" s="9"/>
    </row>
    <row r="25" spans="1:19" ht="15">
      <c r="A25" s="9" t="s">
        <v>88</v>
      </c>
      <c r="B25" s="10" t="s">
        <v>89</v>
      </c>
      <c r="C25" s="11" t="s">
        <v>50</v>
      </c>
      <c r="D25" s="11" t="s">
        <v>51</v>
      </c>
      <c r="E25" s="12">
        <v>871361000</v>
      </c>
      <c r="F25" s="16"/>
      <c r="G25" s="11">
        <v>401</v>
      </c>
      <c r="H25" s="15"/>
      <c r="I25" s="11"/>
      <c r="J25" s="15"/>
      <c r="K25" s="11"/>
      <c r="L25" s="15"/>
      <c r="M25" s="11"/>
      <c r="N25" s="15">
        <v>121990000</v>
      </c>
      <c r="O25" s="11"/>
      <c r="P25" s="15"/>
      <c r="Q25" s="11"/>
      <c r="R25" s="15">
        <f t="shared" si="0"/>
        <v>121990000</v>
      </c>
      <c r="S25" s="9"/>
    </row>
    <row r="26" spans="1:19" ht="15">
      <c r="A26" s="9" t="s">
        <v>90</v>
      </c>
      <c r="B26" s="10" t="s">
        <v>91</v>
      </c>
      <c r="C26" s="11" t="s">
        <v>92</v>
      </c>
      <c r="D26" s="11" t="s">
        <v>51</v>
      </c>
      <c r="E26" s="12">
        <v>912300000</v>
      </c>
      <c r="F26" s="16"/>
      <c r="G26" s="11">
        <v>260</v>
      </c>
      <c r="H26" s="15"/>
      <c r="I26" s="11"/>
      <c r="J26" s="15"/>
      <c r="K26" s="11"/>
      <c r="L26" s="15"/>
      <c r="M26" s="11"/>
      <c r="N26" s="15">
        <v>150000000</v>
      </c>
      <c r="O26" s="11"/>
      <c r="P26" s="15"/>
      <c r="Q26" s="11"/>
      <c r="R26" s="15">
        <f t="shared" si="0"/>
        <v>150000000</v>
      </c>
      <c r="S26" s="9"/>
    </row>
    <row r="27" spans="1:19" ht="15">
      <c r="A27" s="9" t="s">
        <v>93</v>
      </c>
      <c r="B27" s="10" t="s">
        <v>94</v>
      </c>
      <c r="C27" s="11" t="s">
        <v>77</v>
      </c>
      <c r="D27" s="11" t="s">
        <v>51</v>
      </c>
      <c r="E27" s="12">
        <v>729000000</v>
      </c>
      <c r="F27" s="16"/>
      <c r="G27" s="11">
        <v>260</v>
      </c>
      <c r="H27" s="15"/>
      <c r="I27" s="11"/>
      <c r="J27" s="15"/>
      <c r="K27" s="11"/>
      <c r="L27" s="15"/>
      <c r="M27" s="11"/>
      <c r="N27" s="15">
        <v>150000000</v>
      </c>
      <c r="O27" s="11"/>
      <c r="P27" s="15"/>
      <c r="Q27" s="11"/>
      <c r="R27" s="15">
        <f t="shared" si="0"/>
        <v>150000000</v>
      </c>
      <c r="S27" s="9"/>
    </row>
    <row r="28" spans="1:19" ht="15">
      <c r="A28" s="9" t="s">
        <v>95</v>
      </c>
      <c r="B28" s="10" t="s">
        <v>96</v>
      </c>
      <c r="C28" s="11" t="s">
        <v>97</v>
      </c>
      <c r="D28" s="11" t="s">
        <v>45</v>
      </c>
      <c r="E28" s="12">
        <v>2000000000</v>
      </c>
      <c r="F28" s="16"/>
      <c r="G28" s="11">
        <v>582</v>
      </c>
      <c r="H28" s="15"/>
      <c r="I28" s="11"/>
      <c r="J28" s="15"/>
      <c r="K28" s="11"/>
      <c r="L28" s="15"/>
      <c r="M28" s="11"/>
      <c r="N28" s="15">
        <v>384000000</v>
      </c>
      <c r="O28" s="11"/>
      <c r="P28" s="15"/>
      <c r="Q28" s="11"/>
      <c r="R28" s="15">
        <f t="shared" si="0"/>
        <v>384000000</v>
      </c>
      <c r="S28" s="9"/>
    </row>
    <row r="29" spans="1:19" ht="15">
      <c r="A29" s="9" t="s">
        <v>98</v>
      </c>
      <c r="B29" s="10" t="s">
        <v>99</v>
      </c>
      <c r="C29" s="9" t="s">
        <v>92</v>
      </c>
      <c r="D29" s="11" t="s">
        <v>51</v>
      </c>
      <c r="E29" s="12">
        <v>408510000</v>
      </c>
      <c r="F29" s="16"/>
      <c r="G29" s="11">
        <v>106</v>
      </c>
      <c r="H29" s="15"/>
      <c r="I29" s="11"/>
      <c r="J29" s="15"/>
      <c r="K29" s="11"/>
      <c r="L29" s="15"/>
      <c r="M29" s="11"/>
      <c r="N29" s="15">
        <v>49020960</v>
      </c>
      <c r="O29" s="11"/>
      <c r="P29" s="15"/>
      <c r="Q29" s="11"/>
      <c r="R29" s="15">
        <f t="shared" si="0"/>
        <v>49020960</v>
      </c>
      <c r="S29" s="9"/>
    </row>
    <row r="30" spans="1:19" ht="15">
      <c r="A30" s="9" t="s">
        <v>100</v>
      </c>
      <c r="B30" s="10" t="s">
        <v>101</v>
      </c>
      <c r="C30" s="9" t="s">
        <v>77</v>
      </c>
      <c r="D30" s="11" t="s">
        <v>51</v>
      </c>
      <c r="E30" s="12">
        <v>402400000</v>
      </c>
      <c r="F30" s="16"/>
      <c r="G30" s="11">
        <v>94</v>
      </c>
      <c r="H30" s="15"/>
      <c r="I30" s="11"/>
      <c r="J30" s="15"/>
      <c r="K30" s="11"/>
      <c r="L30" s="15"/>
      <c r="M30" s="11"/>
      <c r="N30" s="15">
        <v>48288000</v>
      </c>
      <c r="O30" s="11"/>
      <c r="P30" s="15"/>
      <c r="Q30" s="11"/>
      <c r="R30" s="15">
        <f t="shared" si="0"/>
        <v>48288000</v>
      </c>
      <c r="S30" s="9"/>
    </row>
    <row r="31" spans="1:19" ht="15">
      <c r="A31" s="9" t="s">
        <v>102</v>
      </c>
      <c r="B31" s="10" t="s">
        <v>103</v>
      </c>
      <c r="C31" s="9" t="s">
        <v>57</v>
      </c>
      <c r="D31" s="11" t="s">
        <v>58</v>
      </c>
      <c r="E31" s="12">
        <v>792091000</v>
      </c>
      <c r="F31" s="16"/>
      <c r="G31" s="11">
        <v>52</v>
      </c>
      <c r="H31" s="15"/>
      <c r="I31" s="11"/>
      <c r="J31" s="15"/>
      <c r="K31" s="11"/>
      <c r="L31" s="15"/>
      <c r="M31" s="11"/>
      <c r="N31" s="15">
        <v>95050000</v>
      </c>
      <c r="O31" s="11"/>
      <c r="P31" s="15"/>
      <c r="Q31" s="11"/>
      <c r="R31" s="15">
        <f t="shared" si="0"/>
        <v>95050000</v>
      </c>
      <c r="S31" s="9"/>
    </row>
    <row r="32" spans="1:19" ht="15">
      <c r="A32" s="9" t="s">
        <v>104</v>
      </c>
      <c r="B32" s="10" t="s">
        <v>105</v>
      </c>
      <c r="C32" s="11" t="s">
        <v>82</v>
      </c>
      <c r="D32" s="11" t="s">
        <v>21</v>
      </c>
      <c r="E32" s="12"/>
      <c r="F32" s="16">
        <v>13950000</v>
      </c>
      <c r="G32" s="11">
        <v>700</v>
      </c>
      <c r="H32" s="15"/>
      <c r="I32" s="16">
        <v>2790000</v>
      </c>
      <c r="J32" s="15"/>
      <c r="K32" s="16">
        <v>920000</v>
      </c>
      <c r="L32" s="15"/>
      <c r="M32" s="16"/>
      <c r="N32" s="15"/>
      <c r="O32" s="16">
        <v>1870000</v>
      </c>
      <c r="P32" s="15"/>
      <c r="Q32" s="11"/>
      <c r="R32" s="15"/>
      <c r="S32" s="13">
        <f>SUM(O32,K32,I32)</f>
        <v>5580000</v>
      </c>
    </row>
    <row r="33" spans="1:19" ht="15">
      <c r="A33" s="9" t="s">
        <v>106</v>
      </c>
      <c r="B33" s="10" t="s">
        <v>107</v>
      </c>
      <c r="C33" s="11" t="s">
        <v>108</v>
      </c>
      <c r="D33" s="11" t="s">
        <v>38</v>
      </c>
      <c r="E33" s="12"/>
      <c r="F33" s="16">
        <v>4200000</v>
      </c>
      <c r="G33" s="11">
        <v>350</v>
      </c>
      <c r="H33" s="15"/>
      <c r="I33" s="16">
        <v>500000</v>
      </c>
      <c r="J33" s="15"/>
      <c r="K33" s="16">
        <v>500000</v>
      </c>
      <c r="L33" s="15"/>
      <c r="M33" s="16"/>
      <c r="N33" s="15"/>
      <c r="O33" s="16">
        <v>1100000</v>
      </c>
      <c r="P33" s="15"/>
      <c r="Q33" s="11"/>
      <c r="R33" s="15"/>
      <c r="S33" s="13">
        <f>I33+K33+O33</f>
        <v>2100000</v>
      </c>
    </row>
    <row r="34" spans="1:19" ht="15">
      <c r="A34" s="9" t="s">
        <v>109</v>
      </c>
      <c r="B34" s="10" t="s">
        <v>110</v>
      </c>
      <c r="C34" s="11" t="s">
        <v>111</v>
      </c>
      <c r="D34" s="11" t="s">
        <v>51</v>
      </c>
      <c r="E34" s="12">
        <v>1324000000</v>
      </c>
      <c r="F34" s="16"/>
      <c r="G34" s="11">
        <v>66</v>
      </c>
      <c r="H34" s="15"/>
      <c r="I34" s="11"/>
      <c r="J34" s="15"/>
      <c r="K34" s="11"/>
      <c r="L34" s="15"/>
      <c r="M34" s="11"/>
      <c r="N34" s="15">
        <v>46630000</v>
      </c>
      <c r="O34" s="11"/>
      <c r="P34" s="15"/>
      <c r="Q34" s="11"/>
      <c r="R34" s="15">
        <f>H34+J34+L34+N34+P34</f>
        <v>46630000</v>
      </c>
      <c r="S34" s="9"/>
    </row>
    <row r="35" spans="1:19" ht="15">
      <c r="A35" s="9" t="s">
        <v>112</v>
      </c>
      <c r="B35" s="10" t="s">
        <v>113</v>
      </c>
      <c r="C35" s="9" t="s">
        <v>114</v>
      </c>
      <c r="D35" s="11" t="s">
        <v>115</v>
      </c>
      <c r="E35" s="12">
        <v>227000000</v>
      </c>
      <c r="F35" s="16"/>
      <c r="G35" s="11">
        <v>60</v>
      </c>
      <c r="H35" s="15"/>
      <c r="I35" s="11"/>
      <c r="J35" s="15"/>
      <c r="K35" s="11"/>
      <c r="L35" s="15"/>
      <c r="M35" s="11"/>
      <c r="N35" s="15">
        <v>95200000</v>
      </c>
      <c r="O35" s="11"/>
      <c r="P35" s="15"/>
      <c r="Q35" s="11"/>
      <c r="R35" s="15">
        <f>H35+J35+L35+N35+P35</f>
        <v>95200000</v>
      </c>
      <c r="S35" s="9"/>
    </row>
    <row r="36" spans="1:19" ht="15">
      <c r="A36" s="9" t="s">
        <v>116</v>
      </c>
      <c r="B36" s="10" t="s">
        <v>117</v>
      </c>
      <c r="C36" s="11" t="s">
        <v>118</v>
      </c>
      <c r="D36" s="11" t="s">
        <v>29</v>
      </c>
      <c r="E36" s="12">
        <v>3589000000</v>
      </c>
      <c r="F36" s="16"/>
      <c r="G36" s="11">
        <v>225</v>
      </c>
      <c r="H36" s="15"/>
      <c r="I36" s="11"/>
      <c r="J36" s="15"/>
      <c r="K36" s="11"/>
      <c r="L36" s="15"/>
      <c r="M36" s="11"/>
      <c r="N36" s="15">
        <v>500000000</v>
      </c>
      <c r="O36" s="11"/>
      <c r="P36" s="15"/>
      <c r="Q36" s="11"/>
      <c r="R36" s="15">
        <f>H36+J36+L36+N36+P36</f>
        <v>500000000</v>
      </c>
      <c r="S36" s="9"/>
    </row>
    <row r="37" spans="1:19" ht="15">
      <c r="A37" s="9" t="s">
        <v>119</v>
      </c>
      <c r="B37" s="10" t="s">
        <v>120</v>
      </c>
      <c r="C37" s="9" t="s">
        <v>24</v>
      </c>
      <c r="D37" s="11" t="s">
        <v>25</v>
      </c>
      <c r="E37" s="12">
        <v>993280000</v>
      </c>
      <c r="F37" s="16"/>
      <c r="G37" s="11">
        <v>349</v>
      </c>
      <c r="H37" s="15"/>
      <c r="I37" s="11"/>
      <c r="J37" s="15">
        <v>69800000</v>
      </c>
      <c r="K37" s="11"/>
      <c r="L37" s="15">
        <v>25360000</v>
      </c>
      <c r="M37" s="11"/>
      <c r="N37" s="15">
        <v>401480000</v>
      </c>
      <c r="O37" s="11"/>
      <c r="P37" s="15"/>
      <c r="Q37" s="11"/>
      <c r="R37" s="15">
        <f>H37+J37+L37+N37+P37</f>
        <v>496640000</v>
      </c>
      <c r="S37" s="9"/>
    </row>
    <row r="38" spans="1:19" ht="15">
      <c r="A38" s="9" t="s">
        <v>121</v>
      </c>
      <c r="B38" s="10" t="s">
        <v>122</v>
      </c>
      <c r="C38" s="11" t="s">
        <v>123</v>
      </c>
      <c r="D38" s="11" t="s">
        <v>51</v>
      </c>
      <c r="E38" s="12">
        <v>600000000</v>
      </c>
      <c r="F38" s="16"/>
      <c r="G38" s="11">
        <v>520</v>
      </c>
      <c r="H38" s="15">
        <v>90000000</v>
      </c>
      <c r="I38" s="11"/>
      <c r="J38" s="15">
        <v>104000000</v>
      </c>
      <c r="K38" s="11"/>
      <c r="L38" s="15">
        <v>38000000</v>
      </c>
      <c r="M38" s="11"/>
      <c r="N38" s="15"/>
      <c r="O38" s="11"/>
      <c r="P38" s="15"/>
      <c r="Q38" s="11"/>
      <c r="R38" s="15">
        <f>H38+J38+L38+N38+P38</f>
        <v>232000000</v>
      </c>
      <c r="S38" s="9"/>
    </row>
    <row r="39" spans="1:19" ht="15">
      <c r="A39" s="9" t="s">
        <v>124</v>
      </c>
      <c r="B39" s="10" t="s">
        <v>125</v>
      </c>
      <c r="C39" s="11" t="s">
        <v>126</v>
      </c>
      <c r="D39" s="11" t="s">
        <v>115</v>
      </c>
      <c r="E39" s="12"/>
      <c r="F39" s="16">
        <v>6942773.684</v>
      </c>
      <c r="G39" s="11">
        <v>150</v>
      </c>
      <c r="H39" s="15"/>
      <c r="I39" s="16"/>
      <c r="J39" s="15"/>
      <c r="K39" s="16">
        <v>1815309.035</v>
      </c>
      <c r="L39" s="15"/>
      <c r="M39" s="16"/>
      <c r="N39" s="15"/>
      <c r="O39" s="16">
        <v>1656077.807</v>
      </c>
      <c r="P39" s="15"/>
      <c r="Q39" s="11"/>
      <c r="R39" s="15"/>
      <c r="S39" s="13">
        <f>O39+K39</f>
        <v>3471386.842</v>
      </c>
    </row>
    <row r="40" spans="1:19" ht="15">
      <c r="A40" s="9" t="s">
        <v>127</v>
      </c>
      <c r="B40" s="10" t="s">
        <v>128</v>
      </c>
      <c r="C40" s="11" t="s">
        <v>82</v>
      </c>
      <c r="D40" s="11" t="s">
        <v>21</v>
      </c>
      <c r="E40" s="12">
        <v>1520000000</v>
      </c>
      <c r="F40" s="16"/>
      <c r="G40" s="11">
        <v>220</v>
      </c>
      <c r="H40" s="15">
        <v>170000000</v>
      </c>
      <c r="I40" s="11"/>
      <c r="J40" s="15">
        <v>25000000</v>
      </c>
      <c r="K40" s="11"/>
      <c r="L40" s="15">
        <v>5000000</v>
      </c>
      <c r="M40" s="11"/>
      <c r="N40" s="15">
        <v>240000000</v>
      </c>
      <c r="O40" s="11"/>
      <c r="P40" s="15"/>
      <c r="Q40" s="11"/>
      <c r="R40" s="15">
        <f>H40+J40+L40+N40+P40</f>
        <v>440000000</v>
      </c>
      <c r="S40" s="9"/>
    </row>
    <row r="41" spans="1:19" ht="15">
      <c r="A41" s="9" t="s">
        <v>129</v>
      </c>
      <c r="B41" s="10" t="s">
        <v>254</v>
      </c>
      <c r="C41" s="11" t="s">
        <v>57</v>
      </c>
      <c r="D41" s="11" t="s">
        <v>58</v>
      </c>
      <c r="E41" s="12">
        <v>27881730000</v>
      </c>
      <c r="F41" s="16"/>
      <c r="G41" s="11">
        <v>2391</v>
      </c>
      <c r="H41" s="15">
        <v>4746530000</v>
      </c>
      <c r="I41" s="11"/>
      <c r="J41" s="15">
        <v>209850000</v>
      </c>
      <c r="K41" s="11"/>
      <c r="L41" s="15">
        <v>458720000</v>
      </c>
      <c r="M41" s="11"/>
      <c r="N41" s="15"/>
      <c r="O41" s="11"/>
      <c r="P41" s="15"/>
      <c r="Q41" s="11"/>
      <c r="R41" s="15">
        <f>H41+J41+L41+N41+P41</f>
        <v>5415100000</v>
      </c>
      <c r="S41" s="9"/>
    </row>
    <row r="42" spans="1:19" ht="15">
      <c r="A42" s="9" t="s">
        <v>130</v>
      </c>
      <c r="B42" s="10" t="s">
        <v>131</v>
      </c>
      <c r="C42" s="11" t="s">
        <v>57</v>
      </c>
      <c r="D42" s="11" t="s">
        <v>58</v>
      </c>
      <c r="E42" s="12">
        <v>7688000000</v>
      </c>
      <c r="F42" s="16"/>
      <c r="G42" s="11">
        <v>663</v>
      </c>
      <c r="H42" s="15">
        <v>1153100000</v>
      </c>
      <c r="I42" s="11"/>
      <c r="J42" s="15"/>
      <c r="K42" s="11"/>
      <c r="L42" s="15"/>
      <c r="M42" s="11"/>
      <c r="N42" s="15"/>
      <c r="O42" s="11"/>
      <c r="P42" s="15"/>
      <c r="Q42" s="11"/>
      <c r="R42" s="15">
        <f>H42+J42+L42+N42+P42</f>
        <v>1153100000</v>
      </c>
      <c r="S42" s="9"/>
    </row>
    <row r="43" spans="1:19" ht="15">
      <c r="A43" s="9" t="s">
        <v>132</v>
      </c>
      <c r="B43" s="10" t="s">
        <v>133</v>
      </c>
      <c r="C43" s="11" t="s">
        <v>57</v>
      </c>
      <c r="D43" s="11" t="s">
        <v>58</v>
      </c>
      <c r="E43" s="12"/>
      <c r="F43" s="16">
        <v>110518000</v>
      </c>
      <c r="G43" s="11">
        <v>274</v>
      </c>
      <c r="H43" s="15"/>
      <c r="I43" s="16"/>
      <c r="J43" s="15"/>
      <c r="K43" s="16"/>
      <c r="L43" s="15"/>
      <c r="M43" s="16"/>
      <c r="N43" s="15"/>
      <c r="O43" s="16">
        <v>15070000</v>
      </c>
      <c r="P43" s="15"/>
      <c r="Q43" s="11"/>
      <c r="R43" s="15"/>
      <c r="S43" s="13">
        <v>15070000</v>
      </c>
    </row>
    <row r="44" spans="1:19" ht="15">
      <c r="A44" s="9" t="s">
        <v>134</v>
      </c>
      <c r="B44" s="10" t="s">
        <v>135</v>
      </c>
      <c r="C44" s="11" t="s">
        <v>136</v>
      </c>
      <c r="D44" s="11" t="s">
        <v>38</v>
      </c>
      <c r="E44" s="12">
        <v>278300000</v>
      </c>
      <c r="F44" s="16"/>
      <c r="G44" s="11">
        <v>88</v>
      </c>
      <c r="H44" s="15"/>
      <c r="I44" s="11"/>
      <c r="J44" s="15"/>
      <c r="K44" s="11"/>
      <c r="L44" s="15"/>
      <c r="M44" s="11"/>
      <c r="N44" s="15">
        <v>81200000</v>
      </c>
      <c r="O44" s="11"/>
      <c r="P44" s="15"/>
      <c r="Q44" s="11"/>
      <c r="R44" s="15">
        <f aca="true" t="shared" si="1" ref="R44:R60">H44+J44+L44+N44+P44</f>
        <v>81200000</v>
      </c>
      <c r="S44" s="9"/>
    </row>
    <row r="45" spans="1:19" ht="15">
      <c r="A45" s="9" t="s">
        <v>137</v>
      </c>
      <c r="B45" s="10" t="s">
        <v>138</v>
      </c>
      <c r="C45" s="9" t="s">
        <v>20</v>
      </c>
      <c r="D45" s="11" t="s">
        <v>21</v>
      </c>
      <c r="E45" s="12">
        <v>1213000000</v>
      </c>
      <c r="F45" s="16"/>
      <c r="G45" s="11">
        <v>477</v>
      </c>
      <c r="H45" s="15"/>
      <c r="I45" s="11"/>
      <c r="J45" s="15">
        <v>64400000</v>
      </c>
      <c r="K45" s="11"/>
      <c r="L45" s="15">
        <v>19602000</v>
      </c>
      <c r="M45" s="11"/>
      <c r="N45" s="15">
        <v>299500000</v>
      </c>
      <c r="O45" s="11"/>
      <c r="P45" s="15"/>
      <c r="Q45" s="11"/>
      <c r="R45" s="15">
        <f t="shared" si="1"/>
        <v>383502000</v>
      </c>
      <c r="S45" s="9"/>
    </row>
    <row r="46" spans="1:19" ht="15">
      <c r="A46" s="9" t="s">
        <v>139</v>
      </c>
      <c r="B46" s="14" t="s">
        <v>140</v>
      </c>
      <c r="C46" s="11" t="s">
        <v>141</v>
      </c>
      <c r="D46" s="11" t="s">
        <v>115</v>
      </c>
      <c r="E46" s="12">
        <v>542630000</v>
      </c>
      <c r="F46" s="16"/>
      <c r="G46" s="11">
        <v>101</v>
      </c>
      <c r="H46" s="15"/>
      <c r="I46" s="11"/>
      <c r="J46" s="15">
        <v>30000000</v>
      </c>
      <c r="K46" s="11"/>
      <c r="L46" s="15"/>
      <c r="M46" s="11"/>
      <c r="N46" s="15">
        <v>150900000</v>
      </c>
      <c r="O46" s="11"/>
      <c r="P46" s="15"/>
      <c r="Q46" s="11"/>
      <c r="R46" s="15">
        <f t="shared" si="1"/>
        <v>180900000</v>
      </c>
      <c r="S46" s="9"/>
    </row>
    <row r="47" spans="1:19" ht="15">
      <c r="A47" s="9" t="s">
        <v>142</v>
      </c>
      <c r="B47" s="10" t="s">
        <v>143</v>
      </c>
      <c r="C47" s="9" t="s">
        <v>123</v>
      </c>
      <c r="D47" s="11" t="s">
        <v>51</v>
      </c>
      <c r="E47" s="12">
        <v>1075000000</v>
      </c>
      <c r="F47" s="16"/>
      <c r="G47" s="11">
        <v>1392</v>
      </c>
      <c r="H47" s="15"/>
      <c r="I47" s="11"/>
      <c r="J47" s="15"/>
      <c r="K47" s="11"/>
      <c r="L47" s="15"/>
      <c r="M47" s="11"/>
      <c r="N47" s="15">
        <v>250000000</v>
      </c>
      <c r="O47" s="11"/>
      <c r="P47" s="15"/>
      <c r="Q47" s="11"/>
      <c r="R47" s="15">
        <f t="shared" si="1"/>
        <v>250000000</v>
      </c>
      <c r="S47" s="9"/>
    </row>
    <row r="48" spans="1:19" ht="15">
      <c r="A48" s="9" t="s">
        <v>144</v>
      </c>
      <c r="B48" s="10" t="s">
        <v>145</v>
      </c>
      <c r="C48" s="9" t="s">
        <v>87</v>
      </c>
      <c r="D48" s="11" t="s">
        <v>38</v>
      </c>
      <c r="E48" s="12">
        <v>616730000</v>
      </c>
      <c r="F48" s="16"/>
      <c r="G48" s="11">
        <v>268</v>
      </c>
      <c r="H48" s="15"/>
      <c r="I48" s="11"/>
      <c r="J48" s="15"/>
      <c r="K48" s="11"/>
      <c r="L48" s="15"/>
      <c r="M48" s="11"/>
      <c r="N48" s="15">
        <v>149357000</v>
      </c>
      <c r="O48" s="11"/>
      <c r="P48" s="15"/>
      <c r="Q48" s="11"/>
      <c r="R48" s="15">
        <f t="shared" si="1"/>
        <v>149357000</v>
      </c>
      <c r="S48" s="9"/>
    </row>
    <row r="49" spans="1:19" ht="15">
      <c r="A49" s="9" t="s">
        <v>146</v>
      </c>
      <c r="B49" s="10" t="s">
        <v>147</v>
      </c>
      <c r="C49" s="9" t="s">
        <v>87</v>
      </c>
      <c r="D49" s="9" t="s">
        <v>38</v>
      </c>
      <c r="E49" s="12">
        <v>886678000</v>
      </c>
      <c r="F49" s="16"/>
      <c r="G49" s="11">
        <v>434</v>
      </c>
      <c r="H49" s="15"/>
      <c r="I49" s="11"/>
      <c r="J49" s="15"/>
      <c r="K49" s="11"/>
      <c r="L49" s="15"/>
      <c r="M49" s="11"/>
      <c r="N49" s="15">
        <v>419879000</v>
      </c>
      <c r="O49" s="11"/>
      <c r="P49" s="15"/>
      <c r="Q49" s="11"/>
      <c r="R49" s="15">
        <f t="shared" si="1"/>
        <v>419879000</v>
      </c>
      <c r="S49" s="9"/>
    </row>
    <row r="50" spans="1:19" ht="15">
      <c r="A50" s="9" t="s">
        <v>148</v>
      </c>
      <c r="B50" s="10" t="s">
        <v>149</v>
      </c>
      <c r="C50" s="9" t="s">
        <v>150</v>
      </c>
      <c r="D50" s="11" t="s">
        <v>58</v>
      </c>
      <c r="E50" s="12">
        <v>630330000</v>
      </c>
      <c r="F50" s="16"/>
      <c r="G50" s="11">
        <v>202</v>
      </c>
      <c r="H50" s="15"/>
      <c r="I50" s="11"/>
      <c r="J50" s="15"/>
      <c r="K50" s="11"/>
      <c r="L50" s="15"/>
      <c r="M50" s="11"/>
      <c r="N50" s="15">
        <v>31517000</v>
      </c>
      <c r="O50" s="11"/>
      <c r="P50" s="15"/>
      <c r="Q50" s="11"/>
      <c r="R50" s="15">
        <f t="shared" si="1"/>
        <v>31517000</v>
      </c>
      <c r="S50" s="9"/>
    </row>
    <row r="51" spans="1:19" ht="15">
      <c r="A51" s="9" t="s">
        <v>151</v>
      </c>
      <c r="B51" s="10" t="s">
        <v>152</v>
      </c>
      <c r="C51" s="11" t="s">
        <v>82</v>
      </c>
      <c r="D51" s="11" t="s">
        <v>21</v>
      </c>
      <c r="E51" s="12">
        <v>255475000</v>
      </c>
      <c r="F51" s="16"/>
      <c r="G51" s="11">
        <v>270</v>
      </c>
      <c r="H51" s="15"/>
      <c r="I51" s="11"/>
      <c r="J51" s="15"/>
      <c r="K51" s="11"/>
      <c r="L51" s="15"/>
      <c r="M51" s="11"/>
      <c r="N51" s="15">
        <v>98357875</v>
      </c>
      <c r="O51" s="11"/>
      <c r="P51" s="15"/>
      <c r="Q51" s="11"/>
      <c r="R51" s="15">
        <f t="shared" si="1"/>
        <v>98357875</v>
      </c>
      <c r="S51" s="9"/>
    </row>
    <row r="52" spans="1:19" ht="15">
      <c r="A52" s="9" t="s">
        <v>153</v>
      </c>
      <c r="B52" s="10" t="s">
        <v>154</v>
      </c>
      <c r="C52" s="11" t="s">
        <v>50</v>
      </c>
      <c r="D52" s="11" t="s">
        <v>51</v>
      </c>
      <c r="E52" s="12">
        <v>449280000</v>
      </c>
      <c r="F52" s="16"/>
      <c r="G52" s="11">
        <v>187</v>
      </c>
      <c r="H52" s="15"/>
      <c r="I52" s="11"/>
      <c r="J52" s="15"/>
      <c r="K52" s="11"/>
      <c r="L52" s="15"/>
      <c r="M52" s="11"/>
      <c r="N52" s="15">
        <v>48840000</v>
      </c>
      <c r="O52" s="11"/>
      <c r="P52" s="15"/>
      <c r="Q52" s="11"/>
      <c r="R52" s="15">
        <f t="shared" si="1"/>
        <v>48840000</v>
      </c>
      <c r="S52" s="9"/>
    </row>
    <row r="53" spans="1:19" ht="15">
      <c r="A53" s="9" t="s">
        <v>155</v>
      </c>
      <c r="B53" s="10" t="s">
        <v>156</v>
      </c>
      <c r="C53" s="11" t="s">
        <v>157</v>
      </c>
      <c r="D53" s="11" t="s">
        <v>51</v>
      </c>
      <c r="E53" s="12">
        <v>2484800000</v>
      </c>
      <c r="F53" s="16"/>
      <c r="G53" s="11">
        <v>235</v>
      </c>
      <c r="H53" s="15"/>
      <c r="I53" s="11"/>
      <c r="J53" s="15"/>
      <c r="K53" s="11"/>
      <c r="L53" s="15"/>
      <c r="M53" s="11"/>
      <c r="N53" s="15">
        <v>100000000</v>
      </c>
      <c r="O53" s="11"/>
      <c r="P53" s="15"/>
      <c r="Q53" s="11"/>
      <c r="R53" s="15">
        <f t="shared" si="1"/>
        <v>100000000</v>
      </c>
      <c r="S53" s="9"/>
    </row>
    <row r="54" spans="1:19" ht="15">
      <c r="A54" s="9" t="s">
        <v>158</v>
      </c>
      <c r="B54" s="10" t="s">
        <v>159</v>
      </c>
      <c r="C54" s="11" t="s">
        <v>57</v>
      </c>
      <c r="D54" s="11" t="s">
        <v>58</v>
      </c>
      <c r="E54" s="12">
        <v>7162680000</v>
      </c>
      <c r="F54" s="16"/>
      <c r="G54" s="11">
        <v>930</v>
      </c>
      <c r="H54" s="15">
        <v>1200740000</v>
      </c>
      <c r="I54" s="11"/>
      <c r="J54" s="15">
        <v>77930000</v>
      </c>
      <c r="K54" s="11"/>
      <c r="L54" s="15">
        <v>146210000</v>
      </c>
      <c r="M54" s="11"/>
      <c r="N54" s="15"/>
      <c r="O54" s="11"/>
      <c r="P54" s="15"/>
      <c r="Q54" s="11"/>
      <c r="R54" s="15">
        <f t="shared" si="1"/>
        <v>1424880000</v>
      </c>
      <c r="S54" s="9"/>
    </row>
    <row r="55" spans="1:19" ht="15">
      <c r="A55" s="9" t="s">
        <v>160</v>
      </c>
      <c r="B55" s="10" t="s">
        <v>161</v>
      </c>
      <c r="C55" s="11" t="s">
        <v>162</v>
      </c>
      <c r="D55" s="11" t="s">
        <v>21</v>
      </c>
      <c r="E55" s="12">
        <v>564000000</v>
      </c>
      <c r="F55" s="16"/>
      <c r="G55" s="11">
        <v>71</v>
      </c>
      <c r="H55" s="15"/>
      <c r="I55" s="11"/>
      <c r="J55" s="15">
        <v>5800000</v>
      </c>
      <c r="K55" s="11"/>
      <c r="L55" s="15">
        <v>2080000</v>
      </c>
      <c r="M55" s="11"/>
      <c r="N55" s="15">
        <v>80870000</v>
      </c>
      <c r="O55" s="11"/>
      <c r="P55" s="15"/>
      <c r="Q55" s="11"/>
      <c r="R55" s="15">
        <f t="shared" si="1"/>
        <v>88750000</v>
      </c>
      <c r="S55" s="9"/>
    </row>
    <row r="56" spans="1:19" ht="15">
      <c r="A56" s="9" t="s">
        <v>163</v>
      </c>
      <c r="B56" s="10" t="s">
        <v>164</v>
      </c>
      <c r="C56" s="9" t="s">
        <v>82</v>
      </c>
      <c r="D56" s="11" t="s">
        <v>21</v>
      </c>
      <c r="E56" s="12">
        <v>409790000</v>
      </c>
      <c r="F56" s="16"/>
      <c r="G56" s="11">
        <v>130</v>
      </c>
      <c r="H56" s="15">
        <v>57042000</v>
      </c>
      <c r="I56" s="11"/>
      <c r="J56" s="15"/>
      <c r="K56" s="11"/>
      <c r="L56" s="15"/>
      <c r="M56" s="11"/>
      <c r="N56" s="15">
        <v>71685500</v>
      </c>
      <c r="O56" s="11"/>
      <c r="P56" s="15"/>
      <c r="Q56" s="11"/>
      <c r="R56" s="15">
        <f t="shared" si="1"/>
        <v>128727500</v>
      </c>
      <c r="S56" s="9"/>
    </row>
    <row r="57" spans="1:19" ht="15">
      <c r="A57" s="9" t="s">
        <v>165</v>
      </c>
      <c r="B57" s="10" t="s">
        <v>166</v>
      </c>
      <c r="C57" s="9" t="s">
        <v>167</v>
      </c>
      <c r="D57" s="11" t="s">
        <v>115</v>
      </c>
      <c r="E57" s="12">
        <v>229269000</v>
      </c>
      <c r="F57" s="16"/>
      <c r="G57" s="11">
        <v>78</v>
      </c>
      <c r="H57" s="15"/>
      <c r="I57" s="11"/>
      <c r="J57" s="15"/>
      <c r="K57" s="11"/>
      <c r="L57" s="15"/>
      <c r="M57" s="11"/>
      <c r="N57" s="15">
        <v>114634000</v>
      </c>
      <c r="O57" s="11"/>
      <c r="P57" s="15"/>
      <c r="Q57" s="11"/>
      <c r="R57" s="15">
        <f t="shared" si="1"/>
        <v>114634000</v>
      </c>
      <c r="S57" s="9"/>
    </row>
    <row r="58" spans="1:19" ht="15">
      <c r="A58" s="9" t="s">
        <v>168</v>
      </c>
      <c r="B58" s="10" t="s">
        <v>169</v>
      </c>
      <c r="C58" s="9" t="s">
        <v>136</v>
      </c>
      <c r="D58" s="11" t="s">
        <v>38</v>
      </c>
      <c r="E58" s="12">
        <v>185135000</v>
      </c>
      <c r="F58" s="16"/>
      <c r="G58" s="11">
        <v>180</v>
      </c>
      <c r="H58" s="15">
        <v>5250000</v>
      </c>
      <c r="I58" s="11"/>
      <c r="J58" s="15">
        <v>36000000</v>
      </c>
      <c r="K58" s="11"/>
      <c r="L58" s="15">
        <v>8531000</v>
      </c>
      <c r="M58" s="11"/>
      <c r="N58" s="15"/>
      <c r="O58" s="11"/>
      <c r="P58" s="15"/>
      <c r="Q58" s="11"/>
      <c r="R58" s="15">
        <f t="shared" si="1"/>
        <v>49781000</v>
      </c>
      <c r="S58" s="9"/>
    </row>
    <row r="59" spans="1:19" ht="15">
      <c r="A59" s="9" t="s">
        <v>170</v>
      </c>
      <c r="B59" s="10" t="s">
        <v>171</v>
      </c>
      <c r="C59" s="11" t="s">
        <v>44</v>
      </c>
      <c r="D59" s="11" t="s">
        <v>45</v>
      </c>
      <c r="E59" s="12">
        <v>40055000</v>
      </c>
      <c r="F59" s="16"/>
      <c r="G59" s="11">
        <v>20</v>
      </c>
      <c r="H59" s="15">
        <v>4500000</v>
      </c>
      <c r="I59" s="11"/>
      <c r="J59" s="15">
        <v>2700000</v>
      </c>
      <c r="K59" s="11"/>
      <c r="L59" s="15">
        <v>1782500</v>
      </c>
      <c r="M59" s="11"/>
      <c r="N59" s="15"/>
      <c r="O59" s="11"/>
      <c r="P59" s="15"/>
      <c r="Q59" s="11"/>
      <c r="R59" s="15">
        <f t="shared" si="1"/>
        <v>8982500</v>
      </c>
      <c r="S59" s="9"/>
    </row>
    <row r="60" spans="1:19" ht="15">
      <c r="A60" s="9" t="s">
        <v>172</v>
      </c>
      <c r="B60" s="10" t="s">
        <v>173</v>
      </c>
      <c r="C60" s="11" t="s">
        <v>174</v>
      </c>
      <c r="D60" s="11" t="s">
        <v>29</v>
      </c>
      <c r="E60" s="12">
        <v>611780000</v>
      </c>
      <c r="F60" s="16"/>
      <c r="G60" s="11">
        <v>280</v>
      </c>
      <c r="H60" s="15">
        <v>91755000</v>
      </c>
      <c r="I60" s="11"/>
      <c r="J60" s="15">
        <v>56000000</v>
      </c>
      <c r="K60" s="11"/>
      <c r="L60" s="15">
        <v>4370000</v>
      </c>
      <c r="M60" s="11"/>
      <c r="N60" s="15"/>
      <c r="O60" s="11"/>
      <c r="P60" s="15"/>
      <c r="Q60" s="11"/>
      <c r="R60" s="15">
        <f t="shared" si="1"/>
        <v>152125000</v>
      </c>
      <c r="S60" s="9"/>
    </row>
    <row r="61" spans="1:19" ht="15">
      <c r="A61" s="9" t="s">
        <v>175</v>
      </c>
      <c r="B61" s="10" t="s">
        <v>176</v>
      </c>
      <c r="C61" s="11" t="s">
        <v>177</v>
      </c>
      <c r="D61" s="11" t="s">
        <v>58</v>
      </c>
      <c r="E61" s="12"/>
      <c r="F61" s="16">
        <v>10700000</v>
      </c>
      <c r="G61" s="11">
        <v>40</v>
      </c>
      <c r="H61" s="15"/>
      <c r="I61" s="16">
        <v>3320000</v>
      </c>
      <c r="J61" s="15"/>
      <c r="K61" s="16"/>
      <c r="L61" s="15"/>
      <c r="M61" s="16"/>
      <c r="N61" s="15"/>
      <c r="O61" s="16"/>
      <c r="P61" s="15"/>
      <c r="Q61" s="11"/>
      <c r="R61" s="15"/>
      <c r="S61" s="13">
        <v>3320000</v>
      </c>
    </row>
    <row r="62" spans="1:19" ht="15">
      <c r="A62" s="9" t="s">
        <v>178</v>
      </c>
      <c r="B62" s="10" t="s">
        <v>179</v>
      </c>
      <c r="C62" s="11" t="s">
        <v>162</v>
      </c>
      <c r="D62" s="11" t="s">
        <v>21</v>
      </c>
      <c r="E62" s="12">
        <v>380000000</v>
      </c>
      <c r="F62" s="16"/>
      <c r="G62" s="11">
        <v>304</v>
      </c>
      <c r="H62" s="15"/>
      <c r="I62" s="11"/>
      <c r="J62" s="15"/>
      <c r="K62" s="11"/>
      <c r="L62" s="15"/>
      <c r="M62" s="11"/>
      <c r="N62" s="15">
        <v>70000000</v>
      </c>
      <c r="O62" s="11"/>
      <c r="P62" s="15"/>
      <c r="Q62" s="11"/>
      <c r="R62" s="15">
        <f>H62+J62+L62+N62+P62</f>
        <v>70000000</v>
      </c>
      <c r="S62" s="9"/>
    </row>
    <row r="63" spans="1:19" ht="15">
      <c r="A63" s="9" t="s">
        <v>180</v>
      </c>
      <c r="B63" s="10" t="s">
        <v>181</v>
      </c>
      <c r="C63" s="9" t="s">
        <v>182</v>
      </c>
      <c r="D63" s="11" t="s">
        <v>21</v>
      </c>
      <c r="E63" s="12">
        <v>561187000</v>
      </c>
      <c r="F63" s="16"/>
      <c r="G63" s="11">
        <v>268</v>
      </c>
      <c r="H63" s="15"/>
      <c r="I63" s="11"/>
      <c r="J63" s="15"/>
      <c r="K63" s="11"/>
      <c r="L63" s="15"/>
      <c r="M63" s="11"/>
      <c r="N63" s="15">
        <v>112237400</v>
      </c>
      <c r="O63" s="11"/>
      <c r="P63" s="15"/>
      <c r="Q63" s="11"/>
      <c r="R63" s="15">
        <f>H63+J63+L63+N63+P63</f>
        <v>112237400</v>
      </c>
      <c r="S63" s="9"/>
    </row>
    <row r="64" spans="1:19" ht="15">
      <c r="A64" s="9" t="s">
        <v>183</v>
      </c>
      <c r="B64" s="10" t="s">
        <v>184</v>
      </c>
      <c r="C64" s="11" t="s">
        <v>118</v>
      </c>
      <c r="D64" s="11" t="s">
        <v>29</v>
      </c>
      <c r="E64" s="12">
        <v>32392000000</v>
      </c>
      <c r="F64" s="16"/>
      <c r="G64" s="11">
        <v>3500</v>
      </c>
      <c r="H64" s="15">
        <v>2547363000</v>
      </c>
      <c r="I64" s="11"/>
      <c r="J64" s="15">
        <v>245000000</v>
      </c>
      <c r="K64" s="11"/>
      <c r="L64" s="15">
        <v>480000000</v>
      </c>
      <c r="M64" s="11"/>
      <c r="N64" s="15">
        <v>392970000</v>
      </c>
      <c r="O64" s="11"/>
      <c r="P64" s="15">
        <v>1336137000</v>
      </c>
      <c r="Q64" s="11"/>
      <c r="R64" s="15">
        <f>H64+J64+L64+N64+P64</f>
        <v>5001470000</v>
      </c>
      <c r="S64" s="9"/>
    </row>
    <row r="65" spans="1:19" ht="15">
      <c r="A65" s="9" t="s">
        <v>185</v>
      </c>
      <c r="B65" s="10" t="s">
        <v>186</v>
      </c>
      <c r="C65" s="11" t="s">
        <v>50</v>
      </c>
      <c r="D65" s="11" t="s">
        <v>51</v>
      </c>
      <c r="E65" s="12">
        <v>134136000</v>
      </c>
      <c r="F65" s="16"/>
      <c r="G65" s="11">
        <v>110</v>
      </c>
      <c r="H65" s="15">
        <v>9949000</v>
      </c>
      <c r="I65" s="11"/>
      <c r="J65" s="15">
        <v>22000000</v>
      </c>
      <c r="K65" s="11"/>
      <c r="L65" s="15">
        <v>3427400</v>
      </c>
      <c r="M65" s="11"/>
      <c r="N65" s="15"/>
      <c r="O65" s="11"/>
      <c r="P65" s="15"/>
      <c r="Q65" s="11"/>
      <c r="R65" s="15">
        <f>H65+J65+L65+N65+P65</f>
        <v>35376400</v>
      </c>
      <c r="S65" s="9"/>
    </row>
    <row r="66" spans="1:19" ht="15">
      <c r="A66" s="9" t="s">
        <v>187</v>
      </c>
      <c r="B66" s="10" t="s">
        <v>188</v>
      </c>
      <c r="C66" s="11" t="s">
        <v>189</v>
      </c>
      <c r="D66" s="11" t="s">
        <v>25</v>
      </c>
      <c r="E66" s="12">
        <v>472500000</v>
      </c>
      <c r="F66" s="16"/>
      <c r="G66" s="11">
        <v>200</v>
      </c>
      <c r="H66" s="15"/>
      <c r="I66" s="11"/>
      <c r="J66" s="15">
        <v>25000000</v>
      </c>
      <c r="K66" s="11"/>
      <c r="L66" s="15">
        <v>6959000</v>
      </c>
      <c r="M66" s="11"/>
      <c r="N66" s="15">
        <v>164016000</v>
      </c>
      <c r="O66" s="11"/>
      <c r="P66" s="15"/>
      <c r="Q66" s="11"/>
      <c r="R66" s="15">
        <f>H66+J66+L66+N66+P66</f>
        <v>195975000</v>
      </c>
      <c r="S66" s="9"/>
    </row>
    <row r="67" spans="1:19" ht="15">
      <c r="A67" s="9" t="s">
        <v>190</v>
      </c>
      <c r="B67" s="10" t="s">
        <v>191</v>
      </c>
      <c r="C67" s="11" t="s">
        <v>108</v>
      </c>
      <c r="D67" s="11" t="s">
        <v>38</v>
      </c>
      <c r="E67" s="12"/>
      <c r="F67" s="16">
        <v>6000000</v>
      </c>
      <c r="G67" s="11">
        <v>54</v>
      </c>
      <c r="H67" s="15"/>
      <c r="I67" s="16">
        <v>1000000</v>
      </c>
      <c r="J67" s="15"/>
      <c r="K67" s="16"/>
      <c r="L67" s="15"/>
      <c r="M67" s="16"/>
      <c r="N67" s="15"/>
      <c r="O67" s="16">
        <v>1000000</v>
      </c>
      <c r="P67" s="15"/>
      <c r="Q67" s="11"/>
      <c r="R67" s="15"/>
      <c r="S67" s="13">
        <v>2000000</v>
      </c>
    </row>
    <row r="68" spans="1:19" ht="15">
      <c r="A68" s="9" t="s">
        <v>192</v>
      </c>
      <c r="B68" s="10" t="s">
        <v>193</v>
      </c>
      <c r="C68" s="9" t="s">
        <v>194</v>
      </c>
      <c r="D68" s="11" t="s">
        <v>25</v>
      </c>
      <c r="E68" s="12">
        <v>675692000</v>
      </c>
      <c r="F68" s="16"/>
      <c r="G68" s="11">
        <v>100</v>
      </c>
      <c r="H68" s="15"/>
      <c r="I68" s="11"/>
      <c r="J68" s="15"/>
      <c r="K68" s="11"/>
      <c r="L68" s="15"/>
      <c r="M68" s="11"/>
      <c r="N68" s="15">
        <v>122020000</v>
      </c>
      <c r="O68" s="11"/>
      <c r="P68" s="15"/>
      <c r="Q68" s="11"/>
      <c r="R68" s="15">
        <f aca="true" t="shared" si="2" ref="R68:R95">H68+J68+L68+N68+P68</f>
        <v>122020000</v>
      </c>
      <c r="S68" s="9"/>
    </row>
    <row r="69" spans="1:19" ht="15">
      <c r="A69" s="9" t="s">
        <v>195</v>
      </c>
      <c r="B69" s="10" t="s">
        <v>196</v>
      </c>
      <c r="C69" s="9" t="s">
        <v>111</v>
      </c>
      <c r="D69" s="11" t="s">
        <v>51</v>
      </c>
      <c r="E69" s="12">
        <v>604000000</v>
      </c>
      <c r="F69" s="16"/>
      <c r="G69" s="11">
        <v>155</v>
      </c>
      <c r="H69" s="15"/>
      <c r="I69" s="11"/>
      <c r="J69" s="15">
        <v>51900000</v>
      </c>
      <c r="K69" s="11"/>
      <c r="L69" s="15"/>
      <c r="M69" s="11"/>
      <c r="N69" s="15">
        <v>70000000</v>
      </c>
      <c r="O69" s="11"/>
      <c r="P69" s="15"/>
      <c r="Q69" s="11"/>
      <c r="R69" s="15">
        <f t="shared" si="2"/>
        <v>121900000</v>
      </c>
      <c r="S69" s="9"/>
    </row>
    <row r="70" spans="1:19" ht="15">
      <c r="A70" s="9" t="s">
        <v>197</v>
      </c>
      <c r="B70" s="10" t="s">
        <v>198</v>
      </c>
      <c r="C70" s="11" t="s">
        <v>28</v>
      </c>
      <c r="D70" s="11" t="s">
        <v>29</v>
      </c>
      <c r="E70" s="12">
        <v>2364160000</v>
      </c>
      <c r="F70" s="16"/>
      <c r="G70" s="11">
        <v>800</v>
      </c>
      <c r="H70" s="15"/>
      <c r="I70" s="11"/>
      <c r="J70" s="15"/>
      <c r="K70" s="11"/>
      <c r="L70" s="15">
        <v>37439992</v>
      </c>
      <c r="M70" s="11"/>
      <c r="N70" s="15">
        <v>1059077502</v>
      </c>
      <c r="O70" s="11"/>
      <c r="P70" s="15"/>
      <c r="Q70" s="11"/>
      <c r="R70" s="15">
        <f t="shared" si="2"/>
        <v>1096517494</v>
      </c>
      <c r="S70" s="9"/>
    </row>
    <row r="71" spans="1:19" ht="15">
      <c r="A71" s="9" t="s">
        <v>199</v>
      </c>
      <c r="B71" s="10" t="s">
        <v>200</v>
      </c>
      <c r="C71" s="11" t="s">
        <v>201</v>
      </c>
      <c r="D71" s="11" t="s">
        <v>38</v>
      </c>
      <c r="E71" s="12">
        <v>339000000</v>
      </c>
      <c r="F71" s="16"/>
      <c r="G71" s="11">
        <v>125</v>
      </c>
      <c r="H71" s="15"/>
      <c r="I71" s="11"/>
      <c r="J71" s="15"/>
      <c r="K71" s="11"/>
      <c r="L71" s="15"/>
      <c r="M71" s="11"/>
      <c r="N71" s="15">
        <v>45000000</v>
      </c>
      <c r="O71" s="11"/>
      <c r="P71" s="15"/>
      <c r="Q71" s="11"/>
      <c r="R71" s="15">
        <f t="shared" si="2"/>
        <v>45000000</v>
      </c>
      <c r="S71" s="9"/>
    </row>
    <row r="72" spans="1:19" ht="15">
      <c r="A72" s="9" t="s">
        <v>202</v>
      </c>
      <c r="B72" s="10" t="s">
        <v>203</v>
      </c>
      <c r="C72" s="9" t="s">
        <v>201</v>
      </c>
      <c r="D72" s="11" t="s">
        <v>38</v>
      </c>
      <c r="E72" s="12">
        <v>1480000000</v>
      </c>
      <c r="F72" s="16"/>
      <c r="G72" s="11">
        <v>125</v>
      </c>
      <c r="H72" s="15">
        <v>58750000</v>
      </c>
      <c r="I72" s="11"/>
      <c r="J72" s="15">
        <v>25000000</v>
      </c>
      <c r="K72" s="11"/>
      <c r="L72" s="15"/>
      <c r="M72" s="11"/>
      <c r="N72" s="15">
        <v>116250000</v>
      </c>
      <c r="O72" s="11"/>
      <c r="P72" s="15"/>
      <c r="Q72" s="11"/>
      <c r="R72" s="15">
        <f t="shared" si="2"/>
        <v>200000000</v>
      </c>
      <c r="S72" s="9"/>
    </row>
    <row r="73" spans="1:19" ht="15">
      <c r="A73" s="9" t="s">
        <v>204</v>
      </c>
      <c r="B73" s="10" t="s">
        <v>205</v>
      </c>
      <c r="C73" s="9" t="s">
        <v>41</v>
      </c>
      <c r="D73" s="11" t="s">
        <v>38</v>
      </c>
      <c r="E73" s="12">
        <v>340000000</v>
      </c>
      <c r="F73" s="16"/>
      <c r="G73" s="11">
        <v>100</v>
      </c>
      <c r="H73" s="15">
        <v>10000000</v>
      </c>
      <c r="I73" s="11"/>
      <c r="J73" s="15"/>
      <c r="K73" s="11"/>
      <c r="L73" s="15"/>
      <c r="M73" s="11"/>
      <c r="N73" s="15">
        <v>41000000</v>
      </c>
      <c r="O73" s="11"/>
      <c r="P73" s="15"/>
      <c r="Q73" s="11"/>
      <c r="R73" s="15">
        <f t="shared" si="2"/>
        <v>51000000</v>
      </c>
      <c r="S73" s="9"/>
    </row>
    <row r="74" spans="1:19" ht="15">
      <c r="A74" s="9" t="s">
        <v>206</v>
      </c>
      <c r="B74" s="10" t="s">
        <v>207</v>
      </c>
      <c r="C74" s="11" t="s">
        <v>162</v>
      </c>
      <c r="D74" s="11" t="s">
        <v>21</v>
      </c>
      <c r="E74" s="12">
        <v>735000000</v>
      </c>
      <c r="F74" s="16"/>
      <c r="G74" s="11">
        <v>110</v>
      </c>
      <c r="H74" s="15"/>
      <c r="I74" s="11"/>
      <c r="J74" s="15"/>
      <c r="K74" s="11"/>
      <c r="L74" s="15"/>
      <c r="M74" s="11"/>
      <c r="N74" s="15">
        <v>50000000</v>
      </c>
      <c r="O74" s="11"/>
      <c r="P74" s="15"/>
      <c r="Q74" s="11"/>
      <c r="R74" s="15">
        <f t="shared" si="2"/>
        <v>50000000</v>
      </c>
      <c r="S74" s="9"/>
    </row>
    <row r="75" spans="1:19" ht="15">
      <c r="A75" s="9" t="s">
        <v>208</v>
      </c>
      <c r="B75" s="10" t="s">
        <v>209</v>
      </c>
      <c r="C75" s="9" t="s">
        <v>44</v>
      </c>
      <c r="D75" s="11" t="s">
        <v>45</v>
      </c>
      <c r="E75" s="12">
        <v>540000000</v>
      </c>
      <c r="F75" s="16"/>
      <c r="G75" s="11">
        <v>300</v>
      </c>
      <c r="H75" s="15"/>
      <c r="I75" s="11"/>
      <c r="J75" s="15">
        <v>60000000</v>
      </c>
      <c r="K75" s="11"/>
      <c r="L75" s="15">
        <v>13950000</v>
      </c>
      <c r="M75" s="11"/>
      <c r="N75" s="15"/>
      <c r="O75" s="11"/>
      <c r="P75" s="15"/>
      <c r="Q75" s="11"/>
      <c r="R75" s="15">
        <f t="shared" si="2"/>
        <v>73950000</v>
      </c>
      <c r="S75" s="9"/>
    </row>
    <row r="76" spans="1:19" ht="15">
      <c r="A76" s="9" t="s">
        <v>210</v>
      </c>
      <c r="B76" s="10" t="s">
        <v>211</v>
      </c>
      <c r="C76" s="11" t="s">
        <v>82</v>
      </c>
      <c r="D76" s="11" t="s">
        <v>21</v>
      </c>
      <c r="E76" s="12">
        <v>2774970000</v>
      </c>
      <c r="F76" s="16"/>
      <c r="G76" s="11">
        <v>1500</v>
      </c>
      <c r="H76" s="15">
        <v>760260000</v>
      </c>
      <c r="I76" s="11"/>
      <c r="J76" s="15"/>
      <c r="K76" s="11"/>
      <c r="L76" s="15"/>
      <c r="M76" s="11"/>
      <c r="N76" s="15">
        <v>408640000</v>
      </c>
      <c r="O76" s="11"/>
      <c r="P76" s="15"/>
      <c r="Q76" s="11"/>
      <c r="R76" s="15">
        <f t="shared" si="2"/>
        <v>1168900000</v>
      </c>
      <c r="S76" s="9"/>
    </row>
    <row r="77" spans="1:19" ht="15">
      <c r="A77" s="9" t="s">
        <v>212</v>
      </c>
      <c r="B77" s="10" t="s">
        <v>213</v>
      </c>
      <c r="C77" s="11" t="s">
        <v>111</v>
      </c>
      <c r="D77" s="11" t="s">
        <v>51</v>
      </c>
      <c r="E77" s="12">
        <v>484000000</v>
      </c>
      <c r="F77" s="16"/>
      <c r="G77" s="11">
        <v>60</v>
      </c>
      <c r="H77" s="15"/>
      <c r="I77" s="11"/>
      <c r="J77" s="15">
        <v>7500000</v>
      </c>
      <c r="K77" s="11"/>
      <c r="L77" s="15">
        <v>1755000</v>
      </c>
      <c r="M77" s="11"/>
      <c r="N77" s="15">
        <v>59000000</v>
      </c>
      <c r="O77" s="11"/>
      <c r="P77" s="15"/>
      <c r="Q77" s="11"/>
      <c r="R77" s="15">
        <f t="shared" si="2"/>
        <v>68255000</v>
      </c>
      <c r="S77" s="9"/>
    </row>
    <row r="78" spans="1:19" ht="15">
      <c r="A78" s="9" t="s">
        <v>214</v>
      </c>
      <c r="B78" s="10" t="s">
        <v>215</v>
      </c>
      <c r="C78" s="9" t="s">
        <v>92</v>
      </c>
      <c r="D78" s="11" t="s">
        <v>51</v>
      </c>
      <c r="E78" s="12">
        <v>640000000</v>
      </c>
      <c r="F78" s="16"/>
      <c r="G78" s="11">
        <v>221</v>
      </c>
      <c r="H78" s="15"/>
      <c r="I78" s="11"/>
      <c r="J78" s="15"/>
      <c r="K78" s="11"/>
      <c r="L78" s="15"/>
      <c r="M78" s="11"/>
      <c r="N78" s="15">
        <v>256000000</v>
      </c>
      <c r="O78" s="11"/>
      <c r="P78" s="15"/>
      <c r="Q78" s="11"/>
      <c r="R78" s="15">
        <f t="shared" si="2"/>
        <v>256000000</v>
      </c>
      <c r="S78" s="9"/>
    </row>
    <row r="79" spans="1:19" ht="15">
      <c r="A79" s="9" t="s">
        <v>216</v>
      </c>
      <c r="B79" s="10" t="s">
        <v>217</v>
      </c>
      <c r="C79" s="9" t="s">
        <v>136</v>
      </c>
      <c r="D79" s="11" t="s">
        <v>38</v>
      </c>
      <c r="E79" s="12">
        <v>328577000</v>
      </c>
      <c r="F79" s="16"/>
      <c r="G79" s="11">
        <v>512</v>
      </c>
      <c r="H79" s="15">
        <v>14080000</v>
      </c>
      <c r="I79" s="11"/>
      <c r="J79" s="15">
        <v>102400000</v>
      </c>
      <c r="K79" s="11"/>
      <c r="L79" s="15">
        <v>31318000</v>
      </c>
      <c r="M79" s="11"/>
      <c r="N79" s="15"/>
      <c r="O79" s="11"/>
      <c r="P79" s="15"/>
      <c r="Q79" s="11"/>
      <c r="R79" s="15">
        <f t="shared" si="2"/>
        <v>147798000</v>
      </c>
      <c r="S79" s="9"/>
    </row>
    <row r="80" spans="1:19" ht="15">
      <c r="A80" s="9" t="s">
        <v>218</v>
      </c>
      <c r="B80" s="14" t="s">
        <v>219</v>
      </c>
      <c r="C80" s="9" t="s">
        <v>136</v>
      </c>
      <c r="D80" s="11" t="s">
        <v>38</v>
      </c>
      <c r="E80" s="12">
        <v>721696000</v>
      </c>
      <c r="F80" s="16"/>
      <c r="G80" s="11">
        <v>900</v>
      </c>
      <c r="H80" s="15"/>
      <c r="I80" s="11"/>
      <c r="J80" s="15">
        <v>260000000</v>
      </c>
      <c r="K80" s="11"/>
      <c r="L80" s="15"/>
      <c r="M80" s="11"/>
      <c r="N80" s="15">
        <v>100800000</v>
      </c>
      <c r="O80" s="11"/>
      <c r="P80" s="15"/>
      <c r="Q80" s="11"/>
      <c r="R80" s="15">
        <f t="shared" si="2"/>
        <v>360800000</v>
      </c>
      <c r="S80" s="9"/>
    </row>
    <row r="81" spans="1:19" ht="15">
      <c r="A81" s="9" t="s">
        <v>220</v>
      </c>
      <c r="B81" s="10" t="s">
        <v>221</v>
      </c>
      <c r="C81" s="11" t="s">
        <v>222</v>
      </c>
      <c r="D81" s="11" t="s">
        <v>25</v>
      </c>
      <c r="E81" s="12">
        <v>479700000</v>
      </c>
      <c r="F81" s="16"/>
      <c r="G81" s="11">
        <v>158</v>
      </c>
      <c r="H81" s="15"/>
      <c r="I81" s="11"/>
      <c r="J81" s="15">
        <v>31600000</v>
      </c>
      <c r="K81" s="11"/>
      <c r="L81" s="15">
        <v>12640000</v>
      </c>
      <c r="M81" s="11"/>
      <c r="N81" s="15">
        <v>141650000</v>
      </c>
      <c r="O81" s="11"/>
      <c r="P81" s="15"/>
      <c r="Q81" s="11"/>
      <c r="R81" s="15">
        <f t="shared" si="2"/>
        <v>185890000</v>
      </c>
      <c r="S81" s="9"/>
    </row>
    <row r="82" spans="1:19" ht="15">
      <c r="A82" s="9" t="s">
        <v>223</v>
      </c>
      <c r="B82" s="10" t="s">
        <v>224</v>
      </c>
      <c r="C82" s="9" t="s">
        <v>201</v>
      </c>
      <c r="D82" s="11" t="s">
        <v>38</v>
      </c>
      <c r="E82" s="12">
        <v>240950000</v>
      </c>
      <c r="F82" s="16"/>
      <c r="G82" s="11">
        <v>51</v>
      </c>
      <c r="H82" s="15"/>
      <c r="I82" s="11"/>
      <c r="J82" s="15"/>
      <c r="K82" s="11"/>
      <c r="L82" s="15"/>
      <c r="M82" s="11"/>
      <c r="N82" s="15">
        <v>51000000</v>
      </c>
      <c r="O82" s="11"/>
      <c r="P82" s="15"/>
      <c r="Q82" s="11"/>
      <c r="R82" s="15">
        <f t="shared" si="2"/>
        <v>51000000</v>
      </c>
      <c r="S82" s="9"/>
    </row>
    <row r="83" spans="1:19" ht="15">
      <c r="A83" s="9" t="s">
        <v>225</v>
      </c>
      <c r="B83" s="10" t="s">
        <v>226</v>
      </c>
      <c r="C83" s="11" t="s">
        <v>92</v>
      </c>
      <c r="D83" s="11" t="s">
        <v>51</v>
      </c>
      <c r="E83" s="12"/>
      <c r="F83" s="16">
        <v>105000000</v>
      </c>
      <c r="G83" s="11">
        <v>900</v>
      </c>
      <c r="H83" s="15">
        <v>180531000</v>
      </c>
      <c r="I83" s="11"/>
      <c r="J83" s="15">
        <v>120353000</v>
      </c>
      <c r="K83" s="11"/>
      <c r="L83" s="15">
        <v>120354000</v>
      </c>
      <c r="M83" s="11"/>
      <c r="N83" s="15">
        <v>421240000</v>
      </c>
      <c r="O83" s="11"/>
      <c r="P83" s="15"/>
      <c r="Q83" s="11"/>
      <c r="R83" s="15">
        <f t="shared" si="2"/>
        <v>842478000</v>
      </c>
      <c r="S83" s="9"/>
    </row>
    <row r="84" spans="1:19" ht="15">
      <c r="A84" s="9" t="s">
        <v>227</v>
      </c>
      <c r="B84" s="10" t="s">
        <v>228</v>
      </c>
      <c r="C84" s="9" t="s">
        <v>229</v>
      </c>
      <c r="D84" s="11" t="s">
        <v>38</v>
      </c>
      <c r="E84" s="12">
        <v>350000000</v>
      </c>
      <c r="F84" s="16"/>
      <c r="G84" s="11">
        <v>550</v>
      </c>
      <c r="H84" s="15">
        <v>80500000</v>
      </c>
      <c r="I84" s="11"/>
      <c r="J84" s="15"/>
      <c r="K84" s="11"/>
      <c r="L84" s="15">
        <v>29500000</v>
      </c>
      <c r="M84" s="11"/>
      <c r="N84" s="15">
        <v>26000000</v>
      </c>
      <c r="O84" s="11"/>
      <c r="P84" s="15"/>
      <c r="Q84" s="11"/>
      <c r="R84" s="15">
        <f t="shared" si="2"/>
        <v>136000000</v>
      </c>
      <c r="S84" s="9"/>
    </row>
    <row r="85" spans="1:19" ht="15">
      <c r="A85" s="9" t="s">
        <v>230</v>
      </c>
      <c r="B85" s="10" t="s">
        <v>231</v>
      </c>
      <c r="C85" s="11" t="s">
        <v>136</v>
      </c>
      <c r="D85" s="11" t="s">
        <v>38</v>
      </c>
      <c r="E85" s="12">
        <v>586970000</v>
      </c>
      <c r="F85" s="16"/>
      <c r="G85" s="11">
        <v>580</v>
      </c>
      <c r="H85" s="15"/>
      <c r="I85" s="11"/>
      <c r="J85" s="15">
        <v>85902756</v>
      </c>
      <c r="K85" s="11"/>
      <c r="L85" s="15"/>
      <c r="M85" s="11"/>
      <c r="N85" s="15">
        <v>105947244</v>
      </c>
      <c r="O85" s="11"/>
      <c r="P85" s="15"/>
      <c r="Q85" s="11"/>
      <c r="R85" s="15">
        <f t="shared" si="2"/>
        <v>191850000</v>
      </c>
      <c r="S85" s="9"/>
    </row>
    <row r="86" spans="1:19" ht="15">
      <c r="A86" s="9" t="s">
        <v>232</v>
      </c>
      <c r="B86" s="10" t="s">
        <v>233</v>
      </c>
      <c r="C86" s="11" t="s">
        <v>136</v>
      </c>
      <c r="D86" s="11" t="s">
        <v>38</v>
      </c>
      <c r="E86" s="12">
        <v>226100000</v>
      </c>
      <c r="F86" s="16"/>
      <c r="G86" s="11">
        <v>127</v>
      </c>
      <c r="H86" s="15"/>
      <c r="I86" s="11"/>
      <c r="J86" s="15"/>
      <c r="K86" s="11"/>
      <c r="L86" s="15"/>
      <c r="M86" s="11"/>
      <c r="N86" s="15">
        <v>60000000</v>
      </c>
      <c r="O86" s="11"/>
      <c r="P86" s="15"/>
      <c r="Q86" s="11"/>
      <c r="R86" s="15">
        <f t="shared" si="2"/>
        <v>60000000</v>
      </c>
      <c r="S86" s="9"/>
    </row>
    <row r="87" spans="1:19" ht="15">
      <c r="A87" s="9" t="s">
        <v>234</v>
      </c>
      <c r="B87" s="10" t="s">
        <v>235</v>
      </c>
      <c r="C87" s="11" t="s">
        <v>123</v>
      </c>
      <c r="D87" s="11" t="s">
        <v>51</v>
      </c>
      <c r="E87" s="12">
        <v>2194700000</v>
      </c>
      <c r="F87" s="16"/>
      <c r="G87" s="11">
        <v>0</v>
      </c>
      <c r="H87" s="15"/>
      <c r="I87" s="11"/>
      <c r="J87" s="15"/>
      <c r="K87" s="11"/>
      <c r="L87" s="15"/>
      <c r="M87" s="11"/>
      <c r="N87" s="15">
        <v>75000000</v>
      </c>
      <c r="O87" s="11"/>
      <c r="P87" s="15"/>
      <c r="Q87" s="11"/>
      <c r="R87" s="15">
        <f t="shared" si="2"/>
        <v>75000000</v>
      </c>
      <c r="S87" s="9"/>
    </row>
    <row r="88" spans="1:19" ht="15">
      <c r="A88" s="9" t="s">
        <v>236</v>
      </c>
      <c r="B88" s="10" t="s">
        <v>237</v>
      </c>
      <c r="C88" s="9" t="s">
        <v>82</v>
      </c>
      <c r="D88" s="11" t="s">
        <v>21</v>
      </c>
      <c r="E88" s="12">
        <v>2645900000</v>
      </c>
      <c r="F88" s="16"/>
      <c r="G88" s="11">
        <v>508</v>
      </c>
      <c r="H88" s="15">
        <v>387805000</v>
      </c>
      <c r="I88" s="11"/>
      <c r="J88" s="15"/>
      <c r="K88" s="11"/>
      <c r="L88" s="15">
        <v>27157000</v>
      </c>
      <c r="M88" s="11"/>
      <c r="N88" s="15">
        <v>7914000</v>
      </c>
      <c r="O88" s="11"/>
      <c r="P88" s="15"/>
      <c r="Q88" s="11"/>
      <c r="R88" s="15">
        <f t="shared" si="2"/>
        <v>422876000</v>
      </c>
      <c r="S88" s="9"/>
    </row>
    <row r="89" spans="1:19" ht="15">
      <c r="A89" s="9" t="s">
        <v>238</v>
      </c>
      <c r="B89" s="10" t="s">
        <v>239</v>
      </c>
      <c r="C89" s="11" t="s">
        <v>82</v>
      </c>
      <c r="D89" s="11" t="s">
        <v>21</v>
      </c>
      <c r="E89" s="12">
        <v>247200000</v>
      </c>
      <c r="F89" s="16"/>
      <c r="G89" s="11">
        <v>176</v>
      </c>
      <c r="H89" s="15"/>
      <c r="I89" s="11"/>
      <c r="J89" s="15"/>
      <c r="K89" s="11"/>
      <c r="L89" s="15"/>
      <c r="M89" s="11"/>
      <c r="N89" s="15">
        <v>46968000</v>
      </c>
      <c r="O89" s="11"/>
      <c r="P89" s="15"/>
      <c r="Q89" s="11"/>
      <c r="R89" s="15">
        <f t="shared" si="2"/>
        <v>46968000</v>
      </c>
      <c r="S89" s="9"/>
    </row>
    <row r="90" spans="1:19" ht="15">
      <c r="A90" s="9" t="s">
        <v>240</v>
      </c>
      <c r="B90" s="10" t="s">
        <v>241</v>
      </c>
      <c r="C90" s="9" t="s">
        <v>229</v>
      </c>
      <c r="D90" s="11" t="s">
        <v>38</v>
      </c>
      <c r="E90" s="12">
        <v>1752256000</v>
      </c>
      <c r="F90" s="16"/>
      <c r="G90" s="11">
        <v>531</v>
      </c>
      <c r="H90" s="15">
        <v>169606455</v>
      </c>
      <c r="I90" s="11"/>
      <c r="J90" s="15"/>
      <c r="K90" s="11"/>
      <c r="L90" s="15"/>
      <c r="M90" s="11"/>
      <c r="N90" s="15">
        <v>235636000</v>
      </c>
      <c r="O90" s="11"/>
      <c r="P90" s="15"/>
      <c r="Q90" s="11"/>
      <c r="R90" s="15">
        <f t="shared" si="2"/>
        <v>405242455</v>
      </c>
      <c r="S90" s="9"/>
    </row>
    <row r="91" spans="1:19" ht="15">
      <c r="A91" s="9" t="s">
        <v>242</v>
      </c>
      <c r="B91" s="10" t="s">
        <v>243</v>
      </c>
      <c r="C91" s="9" t="s">
        <v>244</v>
      </c>
      <c r="D91" s="11" t="s">
        <v>51</v>
      </c>
      <c r="E91" s="12">
        <v>420520000</v>
      </c>
      <c r="F91" s="16"/>
      <c r="G91" s="11">
        <v>591</v>
      </c>
      <c r="H91" s="15"/>
      <c r="I91" s="11"/>
      <c r="J91" s="15"/>
      <c r="K91" s="11"/>
      <c r="L91" s="15"/>
      <c r="M91" s="11"/>
      <c r="N91" s="15">
        <v>63078000</v>
      </c>
      <c r="O91" s="11"/>
      <c r="P91" s="15"/>
      <c r="Q91" s="11"/>
      <c r="R91" s="15">
        <f t="shared" si="2"/>
        <v>63078000</v>
      </c>
      <c r="S91" s="9"/>
    </row>
    <row r="92" spans="1:19" ht="15">
      <c r="A92" s="9" t="s">
        <v>245</v>
      </c>
      <c r="B92" s="10" t="s">
        <v>246</v>
      </c>
      <c r="C92" s="9" t="s">
        <v>247</v>
      </c>
      <c r="D92" s="11" t="s">
        <v>25</v>
      </c>
      <c r="E92" s="12">
        <v>428313600</v>
      </c>
      <c r="F92" s="16"/>
      <c r="G92" s="11">
        <v>1200</v>
      </c>
      <c r="H92" s="15"/>
      <c r="I92" s="11"/>
      <c r="J92" s="15">
        <v>214156800</v>
      </c>
      <c r="K92" s="11"/>
      <c r="L92" s="15"/>
      <c r="M92" s="11"/>
      <c r="N92" s="15"/>
      <c r="O92" s="11"/>
      <c r="P92" s="15"/>
      <c r="Q92" s="11"/>
      <c r="R92" s="15">
        <f t="shared" si="2"/>
        <v>214156800</v>
      </c>
      <c r="S92" s="9"/>
    </row>
    <row r="93" spans="1:19" ht="15">
      <c r="A93" s="9" t="s">
        <v>248</v>
      </c>
      <c r="B93" s="10" t="s">
        <v>249</v>
      </c>
      <c r="C93" s="11" t="s">
        <v>20</v>
      </c>
      <c r="D93" s="11" t="s">
        <v>21</v>
      </c>
      <c r="E93" s="12">
        <v>1464040000</v>
      </c>
      <c r="F93" s="16"/>
      <c r="G93" s="11">
        <v>818</v>
      </c>
      <c r="H93" s="15"/>
      <c r="I93" s="11"/>
      <c r="J93" s="15"/>
      <c r="K93" s="11"/>
      <c r="L93" s="15"/>
      <c r="M93" s="11"/>
      <c r="N93" s="15">
        <v>219606000</v>
      </c>
      <c r="O93" s="11"/>
      <c r="P93" s="15"/>
      <c r="Q93" s="11"/>
      <c r="R93" s="15">
        <f t="shared" si="2"/>
        <v>219606000</v>
      </c>
      <c r="S93" s="9"/>
    </row>
    <row r="94" spans="1:19" ht="15">
      <c r="A94" s="9" t="s">
        <v>250</v>
      </c>
      <c r="B94" s="10" t="s">
        <v>251</v>
      </c>
      <c r="C94" s="11" t="s">
        <v>182</v>
      </c>
      <c r="D94" s="11" t="s">
        <v>21</v>
      </c>
      <c r="E94" s="12">
        <v>392038000</v>
      </c>
      <c r="F94" s="16"/>
      <c r="G94" s="11">
        <v>121</v>
      </c>
      <c r="H94" s="15"/>
      <c r="I94" s="11"/>
      <c r="J94" s="15"/>
      <c r="K94" s="11"/>
      <c r="L94" s="15"/>
      <c r="M94" s="11"/>
      <c r="N94" s="15">
        <v>150935000</v>
      </c>
      <c r="O94" s="11"/>
      <c r="P94" s="15"/>
      <c r="Q94" s="11"/>
      <c r="R94" s="15">
        <f t="shared" si="2"/>
        <v>150935000</v>
      </c>
      <c r="S94" s="9"/>
    </row>
    <row r="95" spans="1:19" ht="15">
      <c r="A95" s="9" t="s">
        <v>252</v>
      </c>
      <c r="B95" s="10" t="s">
        <v>253</v>
      </c>
      <c r="C95" s="11" t="s">
        <v>74</v>
      </c>
      <c r="D95" s="11" t="s">
        <v>38</v>
      </c>
      <c r="E95" s="12">
        <v>376500000</v>
      </c>
      <c r="F95" s="16"/>
      <c r="G95" s="11">
        <v>92</v>
      </c>
      <c r="H95" s="15"/>
      <c r="I95" s="11"/>
      <c r="J95" s="15">
        <v>11500000</v>
      </c>
      <c r="K95" s="11"/>
      <c r="L95" s="15">
        <v>1905000</v>
      </c>
      <c r="M95" s="11"/>
      <c r="N95" s="15">
        <v>101595000</v>
      </c>
      <c r="O95" s="16"/>
      <c r="P95" s="15"/>
      <c r="Q95" s="11"/>
      <c r="R95" s="15">
        <f t="shared" si="2"/>
        <v>115000000</v>
      </c>
      <c r="S95" s="9"/>
    </row>
  </sheetData>
  <sheetProtection selectLockedCells="1" selectUnlockedCells="1"/>
  <printOptions gridLines="1"/>
  <pageMargins left="0.2362204724409449" right="0.2362204724409449" top="0.3937007874015748" bottom="0.3937007874015748" header="0.1968503937007874" footer="0.2362204724409449"/>
  <pageSetup fitToHeight="2" fitToWidth="2" horizontalDpi="600" verticalDpi="600" orientation="landscape" paperSize="9" scale="63" r:id="rId1"/>
  <headerFooter alignWithMargins="0">
    <oddHeader>&amp;LZoznam investorov, ktorým bolo vydané rozhodnutie MH SR&amp;RPríloha č.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laczky</dc:creator>
  <cp:keywords/>
  <dc:description/>
  <cp:lastModifiedBy>laczky</cp:lastModifiedBy>
  <cp:lastPrinted>2009-11-30T10:22:15Z</cp:lastPrinted>
  <dcterms:created xsi:type="dcterms:W3CDTF">2009-11-23T13:44:10Z</dcterms:created>
  <dcterms:modified xsi:type="dcterms:W3CDTF">2009-11-30T10:23:58Z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