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<sst xmlns="http://schemas.openxmlformats.org/spreadsheetml/2006/main" count="60" uniqueCount="52">
  <si>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Č.r.</t>
  </si>
  <si>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</si>
  <si>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</si>
  <si>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</si>
  <si>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</si>
  <si>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</si>
  <si>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</si>
  <si>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</si>
  <si>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</si>
  <si>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</si>
  <si>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</si>
  <si>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Ostatné aktíva</t>
  </si>
  <si>
    <t>10.</t>
  </si>
  <si>
    <t>Pokladničné hodnoty</t>
  </si>
  <si>
    <t>AKTÍVA (v tis.Sk)</t>
  </si>
  <si>
    <t>Pohľadávky z poskyt. úverov bankám (brutto)</t>
  </si>
  <si>
    <t>Rozpočet</t>
  </si>
  <si>
    <t>Pohľadávky z poskyt. úverov bankám (netto)</t>
  </si>
  <si>
    <t xml:space="preserve">Pohľadávky z úverov poskyt. klientom (netto) </t>
  </si>
  <si>
    <t xml:space="preserve">Pohľadávky z úverov poskyt. klientom (brutto) </t>
  </si>
  <si>
    <t>- ostatné pohľadávky voči klientom</t>
  </si>
  <si>
    <t xml:space="preserve">AKTÍVA  CELKOM </t>
  </si>
  <si>
    <t>- štátne pokladničné poukážky</t>
  </si>
  <si>
    <t>Cenné papiere</t>
  </si>
  <si>
    <t xml:space="preserve">Zúčtovanie so ŠR - nárok na prídel do zverených zdrojov financovania </t>
  </si>
  <si>
    <t>Skutočnosť</t>
  </si>
  <si>
    <t>Hmotný a nehmotný majetok</t>
  </si>
  <si>
    <t>Pohľadávky z poistenia a zaistenia vývoz. úverov (netto)</t>
  </si>
  <si>
    <t>Pohľadávky z poistenia a zaistenia vývoz. úverov (brutto)</t>
  </si>
  <si>
    <t>- štátne dlhopisy</t>
  </si>
  <si>
    <t xml:space="preserve">- ostatné cenné papiere </t>
  </si>
  <si>
    <t>- hmotný majetok spolu</t>
  </si>
  <si>
    <t>- nehmotný majetok spolu</t>
  </si>
  <si>
    <t>Vklady v bankách</t>
  </si>
  <si>
    <t>- bežné účty v bankách</t>
  </si>
  <si>
    <t>- bežné účty v NBS</t>
  </si>
  <si>
    <t>Opravné položky ku klasifikovaným pohľadávkam</t>
  </si>
  <si>
    <t xml:space="preserve">- vývozné úvery klientom </t>
  </si>
  <si>
    <t>- dovozné úvery klientom</t>
  </si>
  <si>
    <t>- refinančné úvery bankám</t>
  </si>
  <si>
    <t>- eskontné úvery bankám</t>
  </si>
  <si>
    <t>- eskontné úvery klientom</t>
  </si>
  <si>
    <t>Opravné položky ku klasifikovaným úverom</t>
  </si>
  <si>
    <t>- termínované vklady v NBS</t>
  </si>
  <si>
    <t>- termínované vklady v bankách</t>
  </si>
  <si>
    <t>k 31.12.2004</t>
  </si>
  <si>
    <t>Rozdiel</t>
  </si>
  <si>
    <t>Príloha č. 1</t>
  </si>
  <si>
    <t>k 31.12.2003</t>
  </si>
  <si>
    <t>Plnenie rozpočtu aktív k 31.12.2004</t>
  </si>
  <si>
    <t>skutočnosť 2004 - skutočnosť 2003</t>
  </si>
  <si>
    <t>skutočnosť - rozpočet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</si>
</sst>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5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3" fontId="1" fillId="0" borderId="0" xfId="0" applyFont="1" applyBorder="1" applyAlignment="1">
      <alignment/>
    </xf>
    <xf numFmtId="3" fontId="1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4" fillId="0" borderId="0" xfId="0" applyFont="1" applyAlignment="1">
      <alignment/>
    </xf>
    <xf numFmtId="49" fontId="2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3" fontId="1" fillId="3" borderId="1" xfId="0" applyFont="1" applyFill="1" applyBorder="1" applyAlignment="1">
      <alignment/>
    </xf>
    <xf numFmtId="3" fontId="1" fillId="3" borderId="6" xfId="0" applyFont="1" applyFill="1" applyBorder="1" applyAlignment="1">
      <alignment/>
    </xf>
    <xf numFmtId="49" fontId="3" fillId="3" borderId="11" xfId="0" applyNumberFormat="1" applyFont="1" applyFill="1" applyBorder="1" applyAlignment="1">
      <alignment horizontal="centerContinuous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2" fillId="0" borderId="2" xfId="0" applyFont="1" applyBorder="1" applyAlignment="1">
      <alignment horizontal="center"/>
    </xf>
    <xf numFmtId="3" fontId="2" fillId="2" borderId="12" xfId="0" applyFont="1" applyFill="1" applyBorder="1" applyAlignment="1">
      <alignment vertical="center"/>
    </xf>
    <xf numFmtId="3" fontId="2" fillId="2" borderId="4" xfId="0" applyFont="1" applyFill="1" applyBorder="1" applyAlignment="1">
      <alignment horizontal="center" vertical="center"/>
    </xf>
    <xf numFmtId="3" fontId="2" fillId="0" borderId="6" xfId="0" applyFont="1" applyBorder="1" applyAlignment="1">
      <alignment horizontal="center" vertical="center"/>
    </xf>
    <xf numFmtId="3" fontId="2" fillId="0" borderId="1" xfId="0" applyFont="1" applyBorder="1" applyAlignment="1">
      <alignment horizontal="center" vertical="center"/>
    </xf>
    <xf numFmtId="3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3" fontId="2" fillId="0" borderId="5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3" fontId="0" fillId="0" borderId="0" xfId="0" applyFont="1" applyAlignment="1">
      <alignment/>
    </xf>
    <xf numFmtId="49" fontId="1" fillId="0" borderId="12" xfId="0" applyNumberFormat="1" applyFont="1" applyBorder="1" applyAlignment="1">
      <alignment horizontal="left" vertical="center" wrapText="1"/>
    </xf>
    <xf numFmtId="3" fontId="2" fillId="0" borderId="4" xfId="0" applyFont="1" applyBorder="1" applyAlignment="1">
      <alignment horizontal="center" vertical="center"/>
    </xf>
    <xf numFmtId="3" fontId="1" fillId="0" borderId="2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3" borderId="12" xfId="0" applyFont="1" applyFill="1" applyBorder="1" applyAlignment="1">
      <alignment horizontal="center"/>
    </xf>
    <xf numFmtId="3" fontId="2" fillId="3" borderId="1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4" fontId="2" fillId="3" borderId="12" xfId="0" applyNumberFormat="1" applyFont="1" applyFill="1" applyBorder="1" applyAlignment="1">
      <alignment horizontal="center" vertical="center" wrapText="1"/>
    </xf>
    <xf numFmtId="3" fontId="1" fillId="0" borderId="0" xfId="0" applyFont="1" applyAlignment="1">
      <alignment horizontal="right"/>
    </xf>
    <xf numFmtId="3" fontId="3" fillId="0" borderId="0" xfId="0" applyFont="1" applyAlignment="1">
      <alignment/>
    </xf>
    <xf numFmtId="3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25">
      <selection activeCell="I37" sqref="I37"/>
    </sheetView>
  </sheetViews>
  <sheetFormatPr defaultColWidth="9.00390625" defaultRowHeight="12.75"/>
  <cols>
    <col min="1" max="1" width="4.375" style="0" customWidth="1"/>
    <col min="2" max="2" width="40.75390625" style="0" customWidth="1"/>
    <col min="3" max="3" width="11.375" style="0" customWidth="1"/>
    <col min="4" max="5" width="11.75390625" style="0" bestFit="1" customWidth="1"/>
    <col min="6" max="6" width="16.625" style="0" bestFit="1" customWidth="1"/>
    <col min="7" max="7" width="12.00390625" style="0" bestFit="1" customWidth="1"/>
  </cols>
  <sheetData>
    <row r="1" spans="2:7" ht="21.75" customHeight="1">
      <c r="B1" s="9"/>
      <c r="G1" s="53" t="s">
        <v>47</v>
      </c>
    </row>
    <row r="2" spans="1:2" ht="21" customHeight="1">
      <c r="A2" s="54" t="s">
        <v>49</v>
      </c>
      <c r="B2" s="14"/>
    </row>
    <row r="3" spans="1:2" ht="22.5" customHeight="1" thickBot="1">
      <c r="A3" s="10"/>
      <c r="B3" s="10"/>
    </row>
    <row r="4" spans="1:7" ht="12.75">
      <c r="A4" s="18"/>
      <c r="B4" s="19"/>
      <c r="C4" s="48" t="s">
        <v>25</v>
      </c>
      <c r="D4" s="48" t="s">
        <v>16</v>
      </c>
      <c r="E4" s="55" t="s">
        <v>25</v>
      </c>
      <c r="F4" s="48" t="s">
        <v>46</v>
      </c>
      <c r="G4" s="48" t="s">
        <v>46</v>
      </c>
    </row>
    <row r="5" spans="1:7" ht="26.25" thickBot="1">
      <c r="A5" s="47" t="s">
        <v>0</v>
      </c>
      <c r="B5" s="20" t="s">
        <v>14</v>
      </c>
      <c r="C5" s="49" t="s">
        <v>48</v>
      </c>
      <c r="D5" s="49" t="s">
        <v>45</v>
      </c>
      <c r="E5" s="52" t="s">
        <v>45</v>
      </c>
      <c r="F5" s="52" t="s">
        <v>50</v>
      </c>
      <c r="G5" s="52" t="s">
        <v>51</v>
      </c>
    </row>
    <row r="6" spans="1:7" ht="20.25" customHeight="1" thickBot="1">
      <c r="A6" s="31" t="s">
        <v>1</v>
      </c>
      <c r="B6" s="32" t="s">
        <v>13</v>
      </c>
      <c r="C6" s="50">
        <v>136</v>
      </c>
      <c r="D6" s="50">
        <v>220</v>
      </c>
      <c r="E6" s="50">
        <v>140</v>
      </c>
      <c r="F6" s="50">
        <f>E6-C6</f>
        <v>4</v>
      </c>
      <c r="G6" s="50">
        <f>E6-D6</f>
        <v>-80</v>
      </c>
    </row>
    <row r="7" spans="1:7" ht="20.25" customHeight="1">
      <c r="A7" s="29" t="s">
        <v>3</v>
      </c>
      <c r="B7" s="1" t="s">
        <v>33</v>
      </c>
      <c r="C7" s="22">
        <f>C9+C10+C11+C12</f>
        <v>789581</v>
      </c>
      <c r="D7" s="22">
        <f>D9+D10+D11+D12</f>
        <v>254800</v>
      </c>
      <c r="E7" s="22">
        <f>E9+E10+E11+E12</f>
        <v>1354454</v>
      </c>
      <c r="F7" s="22">
        <f>E7-C7</f>
        <v>564873</v>
      </c>
      <c r="G7" s="22">
        <f>E7-D7</f>
        <v>1099654</v>
      </c>
    </row>
    <row r="8" spans="1:7" ht="14.25" customHeight="1">
      <c r="A8" s="33"/>
      <c r="B8" s="4" t="s">
        <v>2</v>
      </c>
      <c r="C8" s="23"/>
      <c r="D8" s="23"/>
      <c r="E8" s="23"/>
      <c r="F8" s="23"/>
      <c r="G8" s="23"/>
    </row>
    <row r="9" spans="1:7" s="35" customFormat="1" ht="15.75" customHeight="1">
      <c r="A9" s="11"/>
      <c r="B9" s="12" t="s">
        <v>35</v>
      </c>
      <c r="C9" s="25">
        <v>1411</v>
      </c>
      <c r="D9" s="25">
        <v>550</v>
      </c>
      <c r="E9" s="25">
        <v>1268</v>
      </c>
      <c r="F9" s="25">
        <f aca="true" t="shared" si="0" ref="F9:F14">E9-C9</f>
        <v>-143</v>
      </c>
      <c r="G9" s="25">
        <f aca="true" t="shared" si="1" ref="G9:G14">E9-D9</f>
        <v>718</v>
      </c>
    </row>
    <row r="10" spans="1:7" ht="15" customHeight="1">
      <c r="A10" s="11"/>
      <c r="B10" s="5" t="s">
        <v>34</v>
      </c>
      <c r="C10" s="24">
        <v>59646</v>
      </c>
      <c r="D10" s="24">
        <v>4250</v>
      </c>
      <c r="E10" s="24">
        <v>53738</v>
      </c>
      <c r="F10" s="24">
        <f t="shared" si="0"/>
        <v>-5908</v>
      </c>
      <c r="G10" s="24">
        <f t="shared" si="1"/>
        <v>49488</v>
      </c>
    </row>
    <row r="11" spans="1:7" ht="15" customHeight="1">
      <c r="A11" s="11"/>
      <c r="B11" s="5" t="s">
        <v>43</v>
      </c>
      <c r="C11" s="24">
        <v>0</v>
      </c>
      <c r="D11" s="24">
        <v>0</v>
      </c>
      <c r="E11" s="24">
        <v>0</v>
      </c>
      <c r="F11" s="24">
        <f t="shared" si="0"/>
        <v>0</v>
      </c>
      <c r="G11" s="24">
        <f t="shared" si="1"/>
        <v>0</v>
      </c>
    </row>
    <row r="12" spans="1:7" ht="16.5" customHeight="1" thickBot="1">
      <c r="A12" s="11"/>
      <c r="B12" s="4" t="s">
        <v>44</v>
      </c>
      <c r="C12" s="21">
        <v>728524</v>
      </c>
      <c r="D12" s="21">
        <v>250000</v>
      </c>
      <c r="E12" s="21">
        <v>1299448</v>
      </c>
      <c r="F12" s="21">
        <f t="shared" si="0"/>
        <v>570924</v>
      </c>
      <c r="G12" s="21">
        <f t="shared" si="1"/>
        <v>1049448</v>
      </c>
    </row>
    <row r="13" spans="1:7" ht="20.25" customHeight="1">
      <c r="A13" s="30" t="s">
        <v>4</v>
      </c>
      <c r="B13" s="1" t="s">
        <v>17</v>
      </c>
      <c r="C13" s="22">
        <f>C14+C18</f>
        <v>4734800</v>
      </c>
      <c r="D13" s="22">
        <f>D14+D18</f>
        <v>5150000</v>
      </c>
      <c r="E13" s="22">
        <f>E14+E18</f>
        <v>4793619</v>
      </c>
      <c r="F13" s="22">
        <f t="shared" si="0"/>
        <v>58819</v>
      </c>
      <c r="G13" s="22">
        <f t="shared" si="1"/>
        <v>-356381</v>
      </c>
    </row>
    <row r="14" spans="1:7" s="35" customFormat="1" ht="16.5" customHeight="1">
      <c r="A14" s="38"/>
      <c r="B14" s="4" t="s">
        <v>15</v>
      </c>
      <c r="C14" s="21">
        <f>C16+C17</f>
        <v>4734800</v>
      </c>
      <c r="D14" s="21">
        <f>D16+D17</f>
        <v>5150000</v>
      </c>
      <c r="E14" s="21">
        <f>E16+E17</f>
        <v>4793619</v>
      </c>
      <c r="F14" s="21">
        <f t="shared" si="0"/>
        <v>58819</v>
      </c>
      <c r="G14" s="21">
        <f t="shared" si="1"/>
        <v>-356381</v>
      </c>
    </row>
    <row r="15" spans="1:7" s="35" customFormat="1" ht="14.25" customHeight="1">
      <c r="A15" s="3"/>
      <c r="B15" s="4" t="s">
        <v>2</v>
      </c>
      <c r="C15" s="21"/>
      <c r="D15" s="21"/>
      <c r="E15" s="21"/>
      <c r="F15" s="21"/>
      <c r="G15" s="21"/>
    </row>
    <row r="16" spans="1:7" ht="15.75" customHeight="1">
      <c r="A16" s="26"/>
      <c r="B16" s="12" t="s">
        <v>39</v>
      </c>
      <c r="C16" s="25">
        <v>4715493</v>
      </c>
      <c r="D16" s="25">
        <v>5050000</v>
      </c>
      <c r="E16" s="25">
        <v>4764756</v>
      </c>
      <c r="F16" s="25">
        <f>E16-C16</f>
        <v>49263</v>
      </c>
      <c r="G16" s="25">
        <f>E16-D16</f>
        <v>-285244</v>
      </c>
    </row>
    <row r="17" spans="1:7" ht="15.75" customHeight="1">
      <c r="A17" s="26"/>
      <c r="B17" s="5" t="s">
        <v>40</v>
      </c>
      <c r="C17" s="24">
        <v>19307</v>
      </c>
      <c r="D17" s="24">
        <v>100000</v>
      </c>
      <c r="E17" s="24">
        <v>28863</v>
      </c>
      <c r="F17" s="24">
        <f>E17-C17</f>
        <v>9556</v>
      </c>
      <c r="G17" s="24">
        <f>E17-D17</f>
        <v>-71137</v>
      </c>
    </row>
    <row r="18" spans="1:7" ht="15.75" customHeight="1" thickBot="1">
      <c r="A18" s="26"/>
      <c r="B18" s="5" t="s">
        <v>42</v>
      </c>
      <c r="C18" s="24">
        <v>0</v>
      </c>
      <c r="D18" s="24">
        <v>0</v>
      </c>
      <c r="E18" s="24">
        <v>0</v>
      </c>
      <c r="F18" s="24">
        <f>E18-C18</f>
        <v>0</v>
      </c>
      <c r="G18" s="24">
        <f>E18-D18</f>
        <v>0</v>
      </c>
    </row>
    <row r="19" spans="1:7" ht="18" customHeight="1">
      <c r="A19" s="29" t="s">
        <v>5</v>
      </c>
      <c r="B19" s="1" t="s">
        <v>18</v>
      </c>
      <c r="C19" s="2">
        <f>C20+C26</f>
        <v>828351</v>
      </c>
      <c r="D19" s="2">
        <f>D20+D26</f>
        <v>722212</v>
      </c>
      <c r="E19" s="2">
        <f>E20+E26</f>
        <v>454776</v>
      </c>
      <c r="F19" s="2">
        <f>E19-C19</f>
        <v>-373575</v>
      </c>
      <c r="G19" s="2">
        <f>E19-D19</f>
        <v>-267436</v>
      </c>
    </row>
    <row r="20" spans="1:7" s="35" customFormat="1" ht="16.5" customHeight="1">
      <c r="A20" s="39"/>
      <c r="B20" s="4" t="s">
        <v>19</v>
      </c>
      <c r="C20" s="40">
        <f>C22+C23+C24+C25</f>
        <v>1000173</v>
      </c>
      <c r="D20" s="40">
        <f>D22+D23+D24+D25</f>
        <v>864212</v>
      </c>
      <c r="E20" s="40">
        <f>E22+E23+E24+E25</f>
        <v>608636</v>
      </c>
      <c r="F20" s="40">
        <f>E20-C20</f>
        <v>-391537</v>
      </c>
      <c r="G20" s="40">
        <f>E20-D20</f>
        <v>-255576</v>
      </c>
    </row>
    <row r="21" spans="1:7" ht="15" customHeight="1">
      <c r="A21" s="11"/>
      <c r="B21" s="4" t="s">
        <v>2</v>
      </c>
      <c r="C21" s="21"/>
      <c r="D21" s="21"/>
      <c r="E21" s="21"/>
      <c r="F21" s="21"/>
      <c r="G21" s="21"/>
    </row>
    <row r="22" spans="1:7" ht="16.5" customHeight="1">
      <c r="A22" s="11"/>
      <c r="B22" s="12" t="s">
        <v>37</v>
      </c>
      <c r="C22" s="25">
        <v>57621</v>
      </c>
      <c r="D22" s="25">
        <v>54212</v>
      </c>
      <c r="E22" s="25">
        <v>21136</v>
      </c>
      <c r="F22" s="25">
        <f aca="true" t="shared" si="2" ref="F22:F31">E22-C22</f>
        <v>-36485</v>
      </c>
      <c r="G22" s="25">
        <f aca="true" t="shared" si="3" ref="G22:G31">E22-D22</f>
        <v>-33076</v>
      </c>
    </row>
    <row r="23" spans="1:7" ht="16.5" customHeight="1">
      <c r="A23" s="11"/>
      <c r="B23" s="12" t="s">
        <v>38</v>
      </c>
      <c r="C23" s="44">
        <v>0</v>
      </c>
      <c r="D23" s="44">
        <v>0</v>
      </c>
      <c r="E23" s="44">
        <v>0</v>
      </c>
      <c r="F23" s="44">
        <f t="shared" si="2"/>
        <v>0</v>
      </c>
      <c r="G23" s="44">
        <f t="shared" si="3"/>
        <v>0</v>
      </c>
    </row>
    <row r="24" spans="1:7" ht="16.5" customHeight="1">
      <c r="A24" s="3"/>
      <c r="B24" s="5" t="s">
        <v>41</v>
      </c>
      <c r="C24" s="44">
        <v>942552</v>
      </c>
      <c r="D24" s="44">
        <v>810000</v>
      </c>
      <c r="E24" s="44">
        <v>587500</v>
      </c>
      <c r="F24" s="44">
        <f t="shared" si="2"/>
        <v>-355052</v>
      </c>
      <c r="G24" s="44">
        <f t="shared" si="3"/>
        <v>-222500</v>
      </c>
    </row>
    <row r="25" spans="1:7" ht="16.5" customHeight="1">
      <c r="A25" s="3"/>
      <c r="B25" s="5" t="s">
        <v>20</v>
      </c>
      <c r="C25" s="44">
        <v>0</v>
      </c>
      <c r="D25" s="44">
        <v>0</v>
      </c>
      <c r="E25" s="44">
        <v>0</v>
      </c>
      <c r="F25" s="44">
        <f t="shared" si="2"/>
        <v>0</v>
      </c>
      <c r="G25" s="44">
        <f t="shared" si="3"/>
        <v>0</v>
      </c>
    </row>
    <row r="26" spans="1:7" ht="16.5" customHeight="1" thickBot="1">
      <c r="A26" s="26"/>
      <c r="B26" s="5" t="s">
        <v>42</v>
      </c>
      <c r="C26" s="46">
        <v>-171822</v>
      </c>
      <c r="D26" s="46">
        <v>-142000</v>
      </c>
      <c r="E26" s="46">
        <v>-153860</v>
      </c>
      <c r="F26" s="46">
        <f t="shared" si="2"/>
        <v>17962</v>
      </c>
      <c r="G26" s="46">
        <f t="shared" si="3"/>
        <v>-11860</v>
      </c>
    </row>
    <row r="27" spans="1:7" ht="30" customHeight="1">
      <c r="A27" s="30" t="s">
        <v>6</v>
      </c>
      <c r="B27" s="1" t="s">
        <v>27</v>
      </c>
      <c r="C27" s="22">
        <f>C28+C29</f>
        <v>14399</v>
      </c>
      <c r="D27" s="22">
        <f>D28+D29</f>
        <v>6600</v>
      </c>
      <c r="E27" s="22">
        <f>E28+E29</f>
        <v>27113</v>
      </c>
      <c r="F27" s="22">
        <f t="shared" si="2"/>
        <v>12714</v>
      </c>
      <c r="G27" s="22">
        <f t="shared" si="3"/>
        <v>20513</v>
      </c>
    </row>
    <row r="28" spans="1:7" s="35" customFormat="1" ht="27" customHeight="1">
      <c r="A28" s="38"/>
      <c r="B28" s="12" t="s">
        <v>28</v>
      </c>
      <c r="C28" s="44">
        <v>16803</v>
      </c>
      <c r="D28" s="44">
        <v>12700</v>
      </c>
      <c r="E28" s="44">
        <v>29127</v>
      </c>
      <c r="F28" s="44">
        <f t="shared" si="2"/>
        <v>12324</v>
      </c>
      <c r="G28" s="44">
        <f t="shared" si="3"/>
        <v>16427</v>
      </c>
    </row>
    <row r="29" spans="1:7" s="35" customFormat="1" ht="26.25" thickBot="1">
      <c r="A29" s="41"/>
      <c r="B29" s="36" t="s">
        <v>36</v>
      </c>
      <c r="C29" s="45">
        <v>-2404</v>
      </c>
      <c r="D29" s="45">
        <v>-6100</v>
      </c>
      <c r="E29" s="45">
        <v>-2014</v>
      </c>
      <c r="F29" s="45">
        <f t="shared" si="2"/>
        <v>390</v>
      </c>
      <c r="G29" s="45">
        <f t="shared" si="3"/>
        <v>4086</v>
      </c>
    </row>
    <row r="30" spans="1:7" ht="29.25" customHeight="1" thickBot="1">
      <c r="A30" s="31" t="s">
        <v>7</v>
      </c>
      <c r="B30" s="32" t="s">
        <v>24</v>
      </c>
      <c r="C30" s="34">
        <v>0</v>
      </c>
      <c r="D30" s="34">
        <v>0</v>
      </c>
      <c r="E30" s="34">
        <v>0</v>
      </c>
      <c r="F30" s="34">
        <f t="shared" si="2"/>
        <v>0</v>
      </c>
      <c r="G30" s="34">
        <f t="shared" si="3"/>
        <v>0</v>
      </c>
    </row>
    <row r="31" spans="1:7" ht="19.5" customHeight="1">
      <c r="A31" s="30" t="s">
        <v>8</v>
      </c>
      <c r="B31" s="15" t="s">
        <v>26</v>
      </c>
      <c r="C31" s="22">
        <f>C33+C34</f>
        <v>188213</v>
      </c>
      <c r="D31" s="22">
        <f>D33+D34</f>
        <v>197735</v>
      </c>
      <c r="E31" s="22">
        <f>E33+E34</f>
        <v>176673</v>
      </c>
      <c r="F31" s="22">
        <f t="shared" si="2"/>
        <v>-11540</v>
      </c>
      <c r="G31" s="22">
        <f t="shared" si="3"/>
        <v>-21062</v>
      </c>
    </row>
    <row r="32" spans="1:7" ht="16.5" customHeight="1">
      <c r="A32" s="3"/>
      <c r="B32" s="16" t="s">
        <v>2</v>
      </c>
      <c r="C32" s="43"/>
      <c r="D32" s="43"/>
      <c r="E32" s="43"/>
      <c r="F32" s="43"/>
      <c r="G32" s="43"/>
    </row>
    <row r="33" spans="1:7" ht="19.5" customHeight="1">
      <c r="A33" s="3"/>
      <c r="B33" s="17" t="s">
        <v>31</v>
      </c>
      <c r="C33" s="44">
        <v>177385</v>
      </c>
      <c r="D33" s="44">
        <v>166185</v>
      </c>
      <c r="E33" s="44">
        <v>168984</v>
      </c>
      <c r="F33" s="44">
        <f>E33-C33</f>
        <v>-8401</v>
      </c>
      <c r="G33" s="44">
        <f>E33-D33</f>
        <v>2799</v>
      </c>
    </row>
    <row r="34" spans="1:7" ht="19.5" customHeight="1" thickBot="1">
      <c r="A34" s="3"/>
      <c r="B34" s="5" t="s">
        <v>32</v>
      </c>
      <c r="C34" s="46">
        <v>10828</v>
      </c>
      <c r="D34" s="46">
        <v>31550</v>
      </c>
      <c r="E34" s="46">
        <v>7689</v>
      </c>
      <c r="F34" s="46">
        <f>E34-C34</f>
        <v>-3139</v>
      </c>
      <c r="G34" s="46">
        <f>E34-D34</f>
        <v>-23861</v>
      </c>
    </row>
    <row r="35" spans="1:7" ht="19.5" customHeight="1">
      <c r="A35" s="30" t="s">
        <v>9</v>
      </c>
      <c r="B35" s="8" t="s">
        <v>23</v>
      </c>
      <c r="C35" s="22">
        <f>C37+C38+C39</f>
        <v>626920</v>
      </c>
      <c r="D35" s="22">
        <f>D37+D38+D39</f>
        <v>350000</v>
      </c>
      <c r="E35" s="22">
        <f>E37+E38+E39</f>
        <v>558448</v>
      </c>
      <c r="F35" s="22">
        <f>E35-C35</f>
        <v>-68472</v>
      </c>
      <c r="G35" s="22">
        <f>E35-D35</f>
        <v>208448</v>
      </c>
    </row>
    <row r="36" spans="1:7" ht="17.25" customHeight="1">
      <c r="A36" s="3"/>
      <c r="B36" s="7" t="s">
        <v>2</v>
      </c>
      <c r="C36" s="43"/>
      <c r="D36" s="43"/>
      <c r="E36" s="43"/>
      <c r="F36" s="43"/>
      <c r="G36" s="43"/>
    </row>
    <row r="37" spans="1:7" ht="17.25" customHeight="1">
      <c r="A37" s="3"/>
      <c r="B37" s="42" t="s">
        <v>22</v>
      </c>
      <c r="C37" s="24">
        <v>199369</v>
      </c>
      <c r="D37" s="24">
        <v>100000</v>
      </c>
      <c r="E37" s="24">
        <v>301183</v>
      </c>
      <c r="F37" s="24">
        <f>E37-C37</f>
        <v>101814</v>
      </c>
      <c r="G37" s="24">
        <f>E37-D37</f>
        <v>201183</v>
      </c>
    </row>
    <row r="38" spans="1:7" ht="17.25" customHeight="1">
      <c r="A38" s="3"/>
      <c r="B38" s="42" t="s">
        <v>29</v>
      </c>
      <c r="C38" s="24">
        <v>427551</v>
      </c>
      <c r="D38" s="24">
        <v>250000</v>
      </c>
      <c r="E38" s="24">
        <v>257265</v>
      </c>
      <c r="F38" s="24">
        <f>E38-C38</f>
        <v>-170286</v>
      </c>
      <c r="G38" s="24">
        <f>E38-D38</f>
        <v>7265</v>
      </c>
    </row>
    <row r="39" spans="1:7" ht="18" customHeight="1" thickBot="1">
      <c r="A39" s="3"/>
      <c r="B39" s="7" t="s">
        <v>30</v>
      </c>
      <c r="C39" s="21">
        <v>0</v>
      </c>
      <c r="D39" s="21">
        <v>0</v>
      </c>
      <c r="E39" s="21">
        <v>0</v>
      </c>
      <c r="F39" s="21">
        <f>E39-C39</f>
        <v>0</v>
      </c>
      <c r="G39" s="21">
        <f>E39-D39</f>
        <v>0</v>
      </c>
    </row>
    <row r="40" spans="1:7" ht="16.5" customHeight="1" thickBot="1">
      <c r="A40" s="37" t="s">
        <v>10</v>
      </c>
      <c r="B40" s="6" t="s">
        <v>11</v>
      </c>
      <c r="C40" s="51">
        <v>5019</v>
      </c>
      <c r="D40" s="51">
        <v>278433</v>
      </c>
      <c r="E40" s="51">
        <v>3064</v>
      </c>
      <c r="F40" s="51">
        <f>E40-C40</f>
        <v>-1955</v>
      </c>
      <c r="G40" s="51">
        <f>E40-D40</f>
        <v>-275369</v>
      </c>
    </row>
    <row r="41" spans="1:7" ht="25.5" customHeight="1" thickBot="1">
      <c r="A41" s="28" t="s">
        <v>12</v>
      </c>
      <c r="B41" s="27" t="s">
        <v>21</v>
      </c>
      <c r="C41" s="13">
        <f>C6+C7+C13+C19+C27+C30+C31+C35+C40</f>
        <v>7187419</v>
      </c>
      <c r="D41" s="13">
        <f>D6+D7+D13+D19+D27+D30+D31+D35+D40</f>
        <v>6960000</v>
      </c>
      <c r="E41" s="13">
        <f>E6+E7+E13+E19+E27+E30+E31+E35+E40</f>
        <v>7368287</v>
      </c>
      <c r="F41" s="13">
        <f>E41-C41</f>
        <v>180868</v>
      </c>
      <c r="G41" s="13">
        <f>E41-D41</f>
        <v>408287</v>
      </c>
    </row>
  </sheetData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2005-05-13T06:13:32Z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