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Hárok1" sheetId="1" r:id="rId1"/>
  </sheets>
  <definedNames>
    <definedName name="_xlnm.Print_Area" localSheetId="0">'Hárok1'!$A$1:$G$53</definedName>
  </definedNames>
  <calcPr fullCalcOnLoad="1"/>
</workbook>
</file>

<file path=xl/sharedStrings.xml><?xml version="1.0" encoding="utf-8"?>
<sst xmlns="http://schemas.openxmlformats.org/spreadsheetml/2006/main" count="48" uniqueCount="46">
  <si>
    <t>Ministerstvo financií SR</t>
  </si>
  <si>
    <t>Odbor štátneho záverečného účtu</t>
  </si>
  <si>
    <t>Ukazovateľ</t>
  </si>
  <si>
    <t>Rozdiel</t>
  </si>
  <si>
    <t>2 - 1</t>
  </si>
  <si>
    <t>Index</t>
  </si>
  <si>
    <t>2 / 1</t>
  </si>
  <si>
    <t>Schvá.rozp.</t>
  </si>
  <si>
    <t>% plnenia</t>
  </si>
  <si>
    <t>2 / 5</t>
  </si>
  <si>
    <t>Príjmy ŠR spolu</t>
  </si>
  <si>
    <t>Daňové príjmy</t>
  </si>
  <si>
    <t>z toho:</t>
  </si>
  <si>
    <t>DPH</t>
  </si>
  <si>
    <t>Spotr. dane</t>
  </si>
  <si>
    <t>Daň z príjmov PO</t>
  </si>
  <si>
    <t>Daň z príjmov FO</t>
  </si>
  <si>
    <t>Daň z príj. z kap. výnosov</t>
  </si>
  <si>
    <t>Clo</t>
  </si>
  <si>
    <t>Nedaňové príjmy</t>
  </si>
  <si>
    <t>Výdavky ŠR spolu</t>
  </si>
  <si>
    <t xml:space="preserve">                                                         obdobím minulého roka</t>
  </si>
  <si>
    <t>Cestná daň</t>
  </si>
  <si>
    <t>Schodok/prebytok</t>
  </si>
  <si>
    <t xml:space="preserve">       </t>
  </si>
  <si>
    <t xml:space="preserve">                   Hlásenie o vývoji plnenia štátneho rozpočtu v roku 2003 v porovnaní s rovnakým</t>
  </si>
  <si>
    <t>v mil. Sk</t>
  </si>
  <si>
    <t>Bežné výdavky spolu</t>
  </si>
  <si>
    <t>v tom:</t>
  </si>
  <si>
    <t xml:space="preserve">  z toho: VPS</t>
  </si>
  <si>
    <t>- bežné výdavky RO</t>
  </si>
  <si>
    <t xml:space="preserve">              ŠD</t>
  </si>
  <si>
    <t>- bežné transfery podnik.</t>
  </si>
  <si>
    <t>- bežné transfery obciam</t>
  </si>
  <si>
    <t>- bežné transfery VÚC</t>
  </si>
  <si>
    <t>Kapitálové výdavky spolu</t>
  </si>
  <si>
    <t>- kapitálové výdavky RO</t>
  </si>
  <si>
    <t>- bežné transfery PO</t>
  </si>
  <si>
    <t>- kapitál.transfery PO</t>
  </si>
  <si>
    <t>- kapitálové transf. podnik.</t>
  </si>
  <si>
    <t>- kapitálové transf. VÚC</t>
  </si>
  <si>
    <t>- kapitálové transf.obciam</t>
  </si>
  <si>
    <t>Skutoč. k 16.5.</t>
  </si>
  <si>
    <t>Príloha č. 2</t>
  </si>
  <si>
    <t xml:space="preserve">          </t>
  </si>
  <si>
    <t xml:space="preserve">             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</si>
</sst>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.75"/>
      <name val="Arial CE"/>
      <family val="2"/>
    </font>
    <font>
      <sz val="3.5"/>
      <name val="Arial CE"/>
      <family val="0"/>
    </font>
    <font>
      <sz val="1.5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172" fontId="1" fillId="0" borderId="9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8" xfId="0" applyBorder="1" applyAlignment="1">
      <alignment/>
    </xf>
    <xf numFmtId="172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49" fontId="1" fillId="0" borderId="8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8" xfId="0" applyFont="1" applyBorder="1" applyAlignment="1">
      <alignment/>
    </xf>
    <xf numFmtId="49" fontId="0" fillId="0" borderId="8" xfId="0" applyNumberFormat="1" applyFont="1" applyBorder="1" applyAlignment="1">
      <alignment/>
    </xf>
    <xf numFmtId="172" fontId="0" fillId="0" borderId="9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Plnenie štátneho rozpočtu v roku 2002 v porovnaní s rovnakým obdobím minulého roka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905172"/>
        <c:axId val="50602229"/>
      </c:barChart>
      <c:catAx>
        <c:axId val="42905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602229"/>
        <c:crosses val="autoZero"/>
        <c:auto val="1"/>
        <c:lblOffset val="100"/>
        <c:noMultiLvlLbl val="0"/>
      </c:catAx>
      <c:valAx>
        <c:axId val="50602229"/>
        <c:scaling>
          <c:orientation val="minMax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905172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Plnenie štátneho rozpočtu v roku 2002 v porovnaní s rovnakým obdobím minulého roka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766878"/>
        <c:axId val="5139855"/>
      </c:barChart>
      <c:catAx>
        <c:axId val="527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39855"/>
        <c:crosses val="autoZero"/>
        <c:auto val="1"/>
        <c:lblOffset val="100"/>
        <c:noMultiLvlLbl val="0"/>
      </c:catAx>
      <c:valAx>
        <c:axId val="5139855"/>
        <c:scaling>
          <c:orientation val="minMax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766878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Plnenie štátneho rozpočtu v roku 2002 v porovnaní s rovnakým obdobím minulého roka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258696"/>
        <c:axId val="13675081"/>
      </c:barChart>
      <c:catAx>
        <c:axId val="46258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675081"/>
        <c:crosses val="autoZero"/>
        <c:auto val="1"/>
        <c:lblOffset val="100"/>
        <c:noMultiLvlLbl val="0"/>
      </c:catAx>
      <c:valAx>
        <c:axId val="13675081"/>
        <c:scaling>
          <c:orientation val="minMax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258696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12</xdr:col>
      <xdr:colOff>276225</xdr:colOff>
      <xdr:row>73</xdr:row>
      <xdr:rowOff>0</xdr:rowOff>
    </xdr:to>
    <xdr:graphicFrame>
      <xdr:nvGraphicFramePr>
        <xdr:cNvPr id="1" name="Chart 2"/>
        <xdr:cNvGraphicFramePr/>
      </xdr:nvGraphicFramePr>
      <xdr:xfrm>
        <a:off x="0" y="13544550"/>
        <a:ext cx="11382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12</xdr:col>
      <xdr:colOff>276225</xdr:colOff>
      <xdr:row>73</xdr:row>
      <xdr:rowOff>0</xdr:rowOff>
    </xdr:to>
    <xdr:graphicFrame>
      <xdr:nvGraphicFramePr>
        <xdr:cNvPr id="2" name="Chart 3"/>
        <xdr:cNvGraphicFramePr/>
      </xdr:nvGraphicFramePr>
      <xdr:xfrm>
        <a:off x="0" y="13544550"/>
        <a:ext cx="11382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12</xdr:col>
      <xdr:colOff>276225</xdr:colOff>
      <xdr:row>73</xdr:row>
      <xdr:rowOff>0</xdr:rowOff>
    </xdr:to>
    <xdr:graphicFrame>
      <xdr:nvGraphicFramePr>
        <xdr:cNvPr id="3" name="Chart 4"/>
        <xdr:cNvGraphicFramePr/>
      </xdr:nvGraphicFramePr>
      <xdr:xfrm>
        <a:off x="0" y="13544550"/>
        <a:ext cx="11382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SheetLayoutView="100" workbookViewId="0" topLeftCell="A1">
      <selection activeCell="A8" sqref="A8"/>
    </sheetView>
  </sheetViews>
  <sheetFormatPr defaultColWidth="9.00390625" defaultRowHeight="12.75"/>
  <cols>
    <col min="1" max="1" width="22.75390625" style="0" customWidth="1"/>
    <col min="2" max="2" width="16.00390625" style="0" customWidth="1"/>
    <col min="3" max="3" width="16.125" style="0" customWidth="1"/>
    <col min="4" max="4" width="11.375" style="0" customWidth="1"/>
    <col min="6" max="6" width="13.75390625" style="0" customWidth="1"/>
    <col min="7" max="7" width="11.75390625" style="0" customWidth="1"/>
  </cols>
  <sheetData>
    <row r="1" spans="1:5" ht="12.75">
      <c r="A1" s="1" t="s">
        <v>0</v>
      </c>
      <c r="B1" s="1"/>
      <c r="C1" s="1"/>
      <c r="D1" s="1"/>
      <c r="E1" t="s">
        <v>43</v>
      </c>
    </row>
    <row r="2" spans="1:4" ht="12.75">
      <c r="A2" s="1" t="s">
        <v>1</v>
      </c>
      <c r="B2" s="1"/>
      <c r="C2" s="1"/>
      <c r="D2" s="1"/>
    </row>
    <row r="5" spans="1:6" ht="12.75">
      <c r="A5" s="1" t="s">
        <v>25</v>
      </c>
      <c r="B5" s="1"/>
      <c r="C5" s="1"/>
      <c r="D5" s="1"/>
      <c r="E5" s="1"/>
      <c r="F5" s="1"/>
    </row>
    <row r="6" spans="1:6" ht="12.75">
      <c r="A6" s="1" t="s">
        <v>21</v>
      </c>
      <c r="B6" s="1"/>
      <c r="C6" s="1"/>
      <c r="D6" s="1"/>
      <c r="E6" s="1"/>
      <c r="F6" s="1"/>
    </row>
    <row r="10" spans="1:7" ht="13.5" thickBot="1">
      <c r="A10" s="2"/>
      <c r="B10" s="2"/>
      <c r="C10" s="2"/>
      <c r="D10" s="2"/>
      <c r="E10" s="2"/>
      <c r="F10" s="2"/>
      <c r="G10" s="20" t="s">
        <v>26</v>
      </c>
    </row>
    <row r="11" spans="1:7" ht="16.5" customHeight="1">
      <c r="A11" s="3"/>
      <c r="B11" s="3" t="s">
        <v>42</v>
      </c>
      <c r="C11" s="3" t="s">
        <v>42</v>
      </c>
      <c r="D11" s="3" t="s">
        <v>3</v>
      </c>
      <c r="E11" s="3" t="s">
        <v>5</v>
      </c>
      <c r="F11" s="3" t="s">
        <v>7</v>
      </c>
      <c r="G11" s="3" t="s">
        <v>8</v>
      </c>
    </row>
    <row r="12" spans="1:7" ht="16.5" customHeight="1" thickBot="1">
      <c r="A12" s="4" t="s">
        <v>2</v>
      </c>
      <c r="B12" s="4">
        <v>2002</v>
      </c>
      <c r="C12" s="4">
        <v>2003</v>
      </c>
      <c r="D12" s="5" t="s">
        <v>4</v>
      </c>
      <c r="E12" s="5" t="s">
        <v>6</v>
      </c>
      <c r="F12" s="4">
        <v>2003</v>
      </c>
      <c r="G12" s="5" t="s">
        <v>9</v>
      </c>
    </row>
    <row r="13" spans="1:7" ht="16.5" customHeight="1" thickBot="1">
      <c r="A13" s="6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</row>
    <row r="14" spans="1:7" ht="16.5" customHeight="1">
      <c r="A14" s="8"/>
      <c r="B14" s="9"/>
      <c r="C14" s="9"/>
      <c r="D14" s="9"/>
      <c r="E14" s="9"/>
      <c r="F14" s="9"/>
      <c r="G14" s="10"/>
    </row>
    <row r="15" spans="1:7" ht="16.5" customHeight="1">
      <c r="A15" s="11" t="s">
        <v>10</v>
      </c>
      <c r="B15" s="12">
        <f>SUM(B16+B25)</f>
        <v>79087.2</v>
      </c>
      <c r="C15" s="12">
        <f>SUM(C16+C25)</f>
        <v>71410.7</v>
      </c>
      <c r="D15" s="12">
        <f>SUM(C15-B15)</f>
        <v>-7676.5</v>
      </c>
      <c r="E15" s="12">
        <f>SUM(C15/B15*100)</f>
        <v>90.29362526426526</v>
      </c>
      <c r="F15" s="12">
        <f>SUM(F16+F25)</f>
        <v>235400</v>
      </c>
      <c r="G15" s="13">
        <f>SUM(C15/F15*100)</f>
        <v>30.33589634664401</v>
      </c>
    </row>
    <row r="16" spans="1:7" ht="16.5" customHeight="1">
      <c r="A16" s="11" t="s">
        <v>11</v>
      </c>
      <c r="B16" s="12">
        <v>71986.5</v>
      </c>
      <c r="C16" s="12">
        <v>65760.3</v>
      </c>
      <c r="D16" s="12">
        <f>SUM(C16-B16)</f>
        <v>-6226.199999999997</v>
      </c>
      <c r="E16" s="12">
        <f>SUM(C16/B16*100)</f>
        <v>91.35087828967932</v>
      </c>
      <c r="F16" s="12">
        <v>215604</v>
      </c>
      <c r="G16" s="13">
        <f>SUM(C16/F16*100)</f>
        <v>30.50050091835031</v>
      </c>
    </row>
    <row r="17" spans="1:7" ht="16.5" customHeight="1">
      <c r="A17" s="14" t="s">
        <v>12</v>
      </c>
      <c r="B17" s="15"/>
      <c r="C17" s="15"/>
      <c r="D17" s="15"/>
      <c r="E17" s="15"/>
      <c r="F17" s="15"/>
      <c r="G17" s="16"/>
    </row>
    <row r="18" spans="1:7" ht="16.5" customHeight="1">
      <c r="A18" s="14" t="s">
        <v>13</v>
      </c>
      <c r="B18" s="15">
        <v>29532.9</v>
      </c>
      <c r="C18" s="15">
        <v>25719.5</v>
      </c>
      <c r="D18" s="15">
        <f aca="true" t="shared" si="0" ref="D18:D24">SUM(C18-B18)</f>
        <v>-3813.4000000000015</v>
      </c>
      <c r="E18" s="15">
        <f aca="true" t="shared" si="1" ref="E18:E45">SUM(C18/B18*100)</f>
        <v>87.08762092446052</v>
      </c>
      <c r="F18" s="15">
        <v>99400</v>
      </c>
      <c r="G18" s="16">
        <f aca="true" t="shared" si="2" ref="G18:G24">SUM(C18/F18*100)</f>
        <v>25.874748490945677</v>
      </c>
    </row>
    <row r="19" spans="1:7" ht="16.5" customHeight="1">
      <c r="A19" s="14" t="s">
        <v>14</v>
      </c>
      <c r="B19" s="15">
        <v>9690.5</v>
      </c>
      <c r="C19" s="15">
        <v>10553.6</v>
      </c>
      <c r="D19" s="15">
        <f t="shared" si="0"/>
        <v>863.1000000000004</v>
      </c>
      <c r="E19" s="15">
        <f t="shared" si="1"/>
        <v>108.9066611629947</v>
      </c>
      <c r="F19" s="15">
        <v>36200</v>
      </c>
      <c r="G19" s="16">
        <f t="shared" si="2"/>
        <v>29.153591160220994</v>
      </c>
    </row>
    <row r="20" spans="1:7" ht="16.5" customHeight="1">
      <c r="A20" s="14" t="s">
        <v>15</v>
      </c>
      <c r="B20" s="15">
        <v>13714.9</v>
      </c>
      <c r="C20" s="15">
        <v>10308.5</v>
      </c>
      <c r="D20" s="15">
        <f t="shared" si="0"/>
        <v>-3406.3999999999996</v>
      </c>
      <c r="E20" s="15">
        <f t="shared" si="1"/>
        <v>75.16277916718313</v>
      </c>
      <c r="F20" s="15">
        <v>29300</v>
      </c>
      <c r="G20" s="16">
        <f t="shared" si="2"/>
        <v>35.182593856655295</v>
      </c>
    </row>
    <row r="21" spans="1:7" ht="16.5" customHeight="1">
      <c r="A21" s="14" t="s">
        <v>16</v>
      </c>
      <c r="B21" s="15">
        <v>11836.7</v>
      </c>
      <c r="C21" s="15">
        <v>11971.8</v>
      </c>
      <c r="D21" s="15">
        <f t="shared" si="0"/>
        <v>135.09999999999854</v>
      </c>
      <c r="E21" s="15">
        <f t="shared" si="1"/>
        <v>101.14136541434688</v>
      </c>
      <c r="F21" s="15">
        <v>33399</v>
      </c>
      <c r="G21" s="16">
        <f t="shared" si="2"/>
        <v>35.844785772029105</v>
      </c>
    </row>
    <row r="22" spans="1:7" ht="16.5" customHeight="1">
      <c r="A22" s="14" t="s">
        <v>17</v>
      </c>
      <c r="B22" s="15">
        <v>4316.5</v>
      </c>
      <c r="C22" s="15">
        <v>3881.8</v>
      </c>
      <c r="D22" s="15">
        <f t="shared" si="0"/>
        <v>-434.6999999999998</v>
      </c>
      <c r="E22" s="15">
        <f t="shared" si="1"/>
        <v>89.9293409011931</v>
      </c>
      <c r="F22" s="15">
        <v>10700</v>
      </c>
      <c r="G22" s="16">
        <f t="shared" si="2"/>
        <v>36.2785046728972</v>
      </c>
    </row>
    <row r="23" spans="1:7" ht="16.5" customHeight="1">
      <c r="A23" s="14" t="s">
        <v>22</v>
      </c>
      <c r="B23" s="15">
        <v>932.6</v>
      </c>
      <c r="C23" s="15">
        <v>927.6</v>
      </c>
      <c r="D23" s="15">
        <f t="shared" si="0"/>
        <v>-5</v>
      </c>
      <c r="E23" s="15">
        <f t="shared" si="1"/>
        <v>99.46386446493673</v>
      </c>
      <c r="F23" s="15">
        <v>1640</v>
      </c>
      <c r="G23" s="16">
        <f t="shared" si="2"/>
        <v>56.560975609756106</v>
      </c>
    </row>
    <row r="24" spans="1:7" ht="16.5" customHeight="1">
      <c r="A24" s="14" t="s">
        <v>18</v>
      </c>
      <c r="B24" s="15">
        <v>1334.6</v>
      </c>
      <c r="C24" s="15">
        <v>1402.6</v>
      </c>
      <c r="D24" s="15">
        <f t="shared" si="0"/>
        <v>68</v>
      </c>
      <c r="E24" s="15">
        <f t="shared" si="1"/>
        <v>105.09515959838154</v>
      </c>
      <c r="F24" s="15">
        <v>3400</v>
      </c>
      <c r="G24" s="16">
        <f t="shared" si="2"/>
        <v>41.252941176470586</v>
      </c>
    </row>
    <row r="25" spans="1:7" ht="16.5" customHeight="1">
      <c r="A25" s="11" t="s">
        <v>19</v>
      </c>
      <c r="B25" s="12">
        <v>7100.7</v>
      </c>
      <c r="C25" s="12">
        <v>5650.4</v>
      </c>
      <c r="D25" s="12">
        <f>SUM(C25-B25)</f>
        <v>-1450.3000000000002</v>
      </c>
      <c r="E25" s="12">
        <f t="shared" si="1"/>
        <v>79.57525314405622</v>
      </c>
      <c r="F25" s="12">
        <v>19796</v>
      </c>
      <c r="G25" s="13">
        <f>SUM(C25/F25*100)</f>
        <v>28.543140028288544</v>
      </c>
    </row>
    <row r="26" spans="1:7" ht="16.5" customHeight="1">
      <c r="A26" s="14"/>
      <c r="B26" s="15"/>
      <c r="C26" s="15"/>
      <c r="D26" s="15"/>
      <c r="E26" s="15"/>
      <c r="F26" s="15"/>
      <c r="G26" s="16"/>
    </row>
    <row r="27" spans="1:7" ht="16.5" customHeight="1">
      <c r="A27" s="11" t="s">
        <v>27</v>
      </c>
      <c r="B27" s="12">
        <f>SUM(B29+B32+B33+B34+B35)</f>
        <v>90284.00000000001</v>
      </c>
      <c r="C27" s="12">
        <f>SUM(C29+C32+C33+C34+C35)</f>
        <v>95387.1</v>
      </c>
      <c r="D27" s="12">
        <f>SUM(D29+D32+D33+D34+D35)</f>
        <v>5103.100000000004</v>
      </c>
      <c r="E27" s="12">
        <f t="shared" si="1"/>
        <v>105.65227504319701</v>
      </c>
      <c r="F27" s="12">
        <f>SUM(F29+F32+F33+F34+F35)</f>
        <v>258681.80000000002</v>
      </c>
      <c r="G27" s="13">
        <f>SUM(C27/F27*100)</f>
        <v>36.87429884901064</v>
      </c>
    </row>
    <row r="28" spans="1:7" ht="16.5" customHeight="1">
      <c r="A28" s="23" t="s">
        <v>28</v>
      </c>
      <c r="B28" s="12"/>
      <c r="C28" s="12"/>
      <c r="D28" s="12"/>
      <c r="E28" s="15"/>
      <c r="F28" s="12"/>
      <c r="G28" s="13"/>
    </row>
    <row r="29" spans="1:7" ht="16.5" customHeight="1">
      <c r="A29" s="24" t="s">
        <v>30</v>
      </c>
      <c r="B29" s="25">
        <v>54440.5</v>
      </c>
      <c r="C29" s="25">
        <v>40145</v>
      </c>
      <c r="D29" s="15">
        <f aca="true" t="shared" si="3" ref="D29:D35">SUM(C29-B29)</f>
        <v>-14295.5</v>
      </c>
      <c r="E29" s="25">
        <f t="shared" si="1"/>
        <v>73.74105675002986</v>
      </c>
      <c r="F29" s="25">
        <v>118152</v>
      </c>
      <c r="G29" s="26">
        <f aca="true" t="shared" si="4" ref="G29:G36">SUM(C29/F29*100)</f>
        <v>33.97741891800393</v>
      </c>
    </row>
    <row r="30" spans="1:7" ht="16.5" customHeight="1">
      <c r="A30" s="23" t="s">
        <v>29</v>
      </c>
      <c r="B30" s="25">
        <v>3640.8</v>
      </c>
      <c r="C30" s="25">
        <v>3212.5</v>
      </c>
      <c r="D30" s="15">
        <f t="shared" si="3"/>
        <v>-428.3000000000002</v>
      </c>
      <c r="E30" s="25">
        <f t="shared" si="1"/>
        <v>88.23610195561415</v>
      </c>
      <c r="F30" s="25">
        <v>11699.6</v>
      </c>
      <c r="G30" s="26">
        <f t="shared" si="4"/>
        <v>27.45820369927177</v>
      </c>
    </row>
    <row r="31" spans="1:7" ht="16.5" customHeight="1">
      <c r="A31" s="23" t="s">
        <v>31</v>
      </c>
      <c r="B31" s="25">
        <v>20758.1</v>
      </c>
      <c r="C31" s="25">
        <v>14692</v>
      </c>
      <c r="D31" s="15">
        <f t="shared" si="3"/>
        <v>-6066.0999999999985</v>
      </c>
      <c r="E31" s="25">
        <f t="shared" si="1"/>
        <v>70.777190590661</v>
      </c>
      <c r="F31" s="25">
        <v>34865.7</v>
      </c>
      <c r="G31" s="26">
        <f t="shared" si="4"/>
        <v>42.138835589132015</v>
      </c>
    </row>
    <row r="32" spans="1:7" ht="16.5" customHeight="1">
      <c r="A32" s="24" t="s">
        <v>37</v>
      </c>
      <c r="B32" s="25">
        <v>30152.1</v>
      </c>
      <c r="C32" s="25">
        <v>43084.4</v>
      </c>
      <c r="D32" s="15">
        <f t="shared" si="3"/>
        <v>12932.300000000003</v>
      </c>
      <c r="E32" s="25">
        <f t="shared" si="1"/>
        <v>142.89021328531015</v>
      </c>
      <c r="F32" s="25">
        <v>111326.2</v>
      </c>
      <c r="G32" s="26">
        <f t="shared" si="4"/>
        <v>38.70104252188614</v>
      </c>
    </row>
    <row r="33" spans="1:7" ht="16.5" customHeight="1">
      <c r="A33" s="24" t="s">
        <v>32</v>
      </c>
      <c r="B33" s="25">
        <v>4050.6</v>
      </c>
      <c r="C33" s="25">
        <v>5976.6</v>
      </c>
      <c r="D33" s="15">
        <f t="shared" si="3"/>
        <v>1926.0000000000005</v>
      </c>
      <c r="E33" s="25">
        <f t="shared" si="1"/>
        <v>147.5485113316546</v>
      </c>
      <c r="F33" s="25">
        <v>17151.1</v>
      </c>
      <c r="G33" s="26">
        <f t="shared" si="4"/>
        <v>34.84674452367487</v>
      </c>
    </row>
    <row r="34" spans="1:7" ht="16.5" customHeight="1">
      <c r="A34" s="24" t="s">
        <v>33</v>
      </c>
      <c r="B34" s="25">
        <v>1053.7</v>
      </c>
      <c r="C34" s="25">
        <v>2684.1</v>
      </c>
      <c r="D34" s="15">
        <f t="shared" si="3"/>
        <v>1630.3999999999999</v>
      </c>
      <c r="E34" s="25">
        <f t="shared" si="1"/>
        <v>254.73094808769096</v>
      </c>
      <c r="F34" s="25">
        <v>5186.4</v>
      </c>
      <c r="G34" s="26">
        <f t="shared" si="4"/>
        <v>51.75266080518279</v>
      </c>
    </row>
    <row r="35" spans="1:7" ht="16.5" customHeight="1">
      <c r="A35" s="24" t="s">
        <v>34</v>
      </c>
      <c r="B35" s="25">
        <v>587.1</v>
      </c>
      <c r="C35" s="25">
        <v>3497</v>
      </c>
      <c r="D35" s="15">
        <f t="shared" si="3"/>
        <v>2909.9</v>
      </c>
      <c r="E35" s="25">
        <f t="shared" si="1"/>
        <v>595.6395843978879</v>
      </c>
      <c r="F35" s="25">
        <v>6866.1</v>
      </c>
      <c r="G35" s="26">
        <f t="shared" si="4"/>
        <v>50.931387541690334</v>
      </c>
    </row>
    <row r="36" spans="1:7" ht="16.5" customHeight="1">
      <c r="A36" s="21" t="s">
        <v>35</v>
      </c>
      <c r="B36" s="12">
        <f>SUM(B38:B42)</f>
        <v>6510.7</v>
      </c>
      <c r="C36" s="12">
        <f>SUM(C38:C42)</f>
        <v>6169.9</v>
      </c>
      <c r="D36" s="12">
        <f>SUM(D38:D42)</f>
        <v>-340.7999999999995</v>
      </c>
      <c r="E36" s="12">
        <f t="shared" si="1"/>
        <v>94.76553980370774</v>
      </c>
      <c r="F36" s="12">
        <f>SUM(F38:F42)</f>
        <v>32755.5</v>
      </c>
      <c r="G36" s="13">
        <f t="shared" si="4"/>
        <v>18.836225977316786</v>
      </c>
    </row>
    <row r="37" spans="1:7" ht="16.5" customHeight="1">
      <c r="A37" s="21" t="s">
        <v>28</v>
      </c>
      <c r="B37" s="12"/>
      <c r="C37" s="12"/>
      <c r="D37" s="12"/>
      <c r="E37" s="15"/>
      <c r="F37" s="12"/>
      <c r="G37" s="13"/>
    </row>
    <row r="38" spans="1:7" ht="16.5" customHeight="1">
      <c r="A38" s="24" t="s">
        <v>36</v>
      </c>
      <c r="B38" s="25">
        <v>4125.4</v>
      </c>
      <c r="C38" s="25">
        <v>3683</v>
      </c>
      <c r="D38" s="15">
        <f>SUM(C38-B38)</f>
        <v>-442.39999999999964</v>
      </c>
      <c r="E38" s="25">
        <f t="shared" si="1"/>
        <v>89.27619139962187</v>
      </c>
      <c r="F38" s="25">
        <v>19601.8</v>
      </c>
      <c r="G38" s="26">
        <f aca="true" t="shared" si="5" ref="G38:G43">SUM(C38/F38*100)</f>
        <v>18.789090797783878</v>
      </c>
    </row>
    <row r="39" spans="1:7" ht="16.5" customHeight="1">
      <c r="A39" s="24" t="s">
        <v>38</v>
      </c>
      <c r="B39" s="25">
        <v>1722.2</v>
      </c>
      <c r="C39" s="25">
        <v>477.2</v>
      </c>
      <c r="D39" s="15">
        <f>SUM(C39-B39)</f>
        <v>-1245</v>
      </c>
      <c r="E39" s="25">
        <f t="shared" si="1"/>
        <v>27.70874462896295</v>
      </c>
      <c r="F39" s="25">
        <v>6170.1</v>
      </c>
      <c r="G39" s="26">
        <f t="shared" si="5"/>
        <v>7.7340723813228305</v>
      </c>
    </row>
    <row r="40" spans="1:7" ht="16.5" customHeight="1">
      <c r="A40" s="24" t="s">
        <v>39</v>
      </c>
      <c r="B40" s="25">
        <v>387.2</v>
      </c>
      <c r="C40" s="25">
        <v>90.4</v>
      </c>
      <c r="D40" s="15">
        <f>SUM(C40-B40)</f>
        <v>-296.79999999999995</v>
      </c>
      <c r="E40" s="25">
        <f t="shared" si="1"/>
        <v>23.347107438016533</v>
      </c>
      <c r="F40" s="25">
        <v>3473.3</v>
      </c>
      <c r="G40" s="26">
        <f t="shared" si="5"/>
        <v>2.6027121181585238</v>
      </c>
    </row>
    <row r="41" spans="1:7" ht="16.5" customHeight="1">
      <c r="A41" s="24" t="s">
        <v>41</v>
      </c>
      <c r="B41" s="25">
        <v>188.8</v>
      </c>
      <c r="C41" s="25">
        <v>787.9</v>
      </c>
      <c r="D41" s="15">
        <f>SUM(C41-B41)</f>
        <v>599.0999999999999</v>
      </c>
      <c r="E41" s="25">
        <f t="shared" si="1"/>
        <v>417.3199152542373</v>
      </c>
      <c r="F41" s="25">
        <v>2384.1</v>
      </c>
      <c r="G41" s="26">
        <f t="shared" si="5"/>
        <v>33.04811039805377</v>
      </c>
    </row>
    <row r="42" spans="1:7" ht="16.5" customHeight="1">
      <c r="A42" s="24" t="s">
        <v>40</v>
      </c>
      <c r="B42" s="25">
        <v>87.1</v>
      </c>
      <c r="C42" s="25">
        <v>1131.4</v>
      </c>
      <c r="D42" s="15">
        <f>SUM(C42-B42)</f>
        <v>1044.3000000000002</v>
      </c>
      <c r="E42" s="25">
        <f t="shared" si="1"/>
        <v>1298.9667049368543</v>
      </c>
      <c r="F42" s="25">
        <v>1126.2</v>
      </c>
      <c r="G42" s="26">
        <f t="shared" si="5"/>
        <v>100.461729710531</v>
      </c>
    </row>
    <row r="43" spans="1:7" ht="16.5" customHeight="1">
      <c r="A43" s="11" t="s">
        <v>20</v>
      </c>
      <c r="B43" s="12">
        <f>SUM(B27+B36)</f>
        <v>96794.70000000001</v>
      </c>
      <c r="C43" s="12">
        <f>SUM(C27+C36)</f>
        <v>101557</v>
      </c>
      <c r="D43" s="12">
        <f>SUM(D27+D36)</f>
        <v>4762.300000000005</v>
      </c>
      <c r="E43" s="12">
        <f t="shared" si="1"/>
        <v>104.92000078516695</v>
      </c>
      <c r="F43" s="12">
        <f>SUM(F27+F36)</f>
        <v>291437.30000000005</v>
      </c>
      <c r="G43" s="13">
        <f t="shared" si="5"/>
        <v>34.8469464958672</v>
      </c>
    </row>
    <row r="44" spans="1:7" ht="16.5" customHeight="1">
      <c r="A44" s="21"/>
      <c r="B44" s="12"/>
      <c r="C44" s="12"/>
      <c r="D44" s="12"/>
      <c r="E44" s="15"/>
      <c r="F44" s="12"/>
      <c r="G44" s="13"/>
    </row>
    <row r="45" spans="1:7" ht="16.5" customHeight="1">
      <c r="A45" s="21" t="s">
        <v>23</v>
      </c>
      <c r="B45" s="12">
        <f>SUM(B15-B43)</f>
        <v>-17707.500000000015</v>
      </c>
      <c r="C45" s="12">
        <f>SUM(C15-C43)</f>
        <v>-30146.300000000003</v>
      </c>
      <c r="D45" s="12">
        <f>SUM(D15-D43)</f>
        <v>-12438.800000000005</v>
      </c>
      <c r="E45" s="12">
        <f t="shared" si="1"/>
        <v>170.24594098545802</v>
      </c>
      <c r="F45" s="12">
        <f>SUM(F15-F43)</f>
        <v>-56037.30000000005</v>
      </c>
      <c r="G45" s="13">
        <f>SUM(C45/F45*100)</f>
        <v>53.796846029341125</v>
      </c>
    </row>
    <row r="46" spans="1:7" ht="16.5" customHeight="1" thickBot="1">
      <c r="A46" s="22"/>
      <c r="B46" s="17"/>
      <c r="C46" s="17" t="s">
        <v>24</v>
      </c>
      <c r="D46" s="17"/>
      <c r="E46" s="17"/>
      <c r="F46" s="17"/>
      <c r="G46" s="18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spans="1:7" ht="12.75">
      <c r="A51" s="19"/>
      <c r="B51" s="19"/>
      <c r="C51" s="19"/>
      <c r="D51" s="19"/>
      <c r="E51" s="19"/>
      <c r="F51" s="19"/>
      <c r="G51" s="19"/>
    </row>
    <row r="52" spans="1:7" ht="12.75">
      <c r="A52" s="19"/>
      <c r="E52" s="1" t="s">
        <v>44</v>
      </c>
      <c r="F52" s="1"/>
      <c r="G52" s="1"/>
    </row>
    <row r="53" spans="1:6" ht="12.75">
      <c r="A53" s="19"/>
      <c r="E53" s="1" t="s">
        <v>45</v>
      </c>
      <c r="F53" s="1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 customHeight="1">
      <c r="A69" s="19"/>
    </row>
    <row r="70" ht="12.75">
      <c r="A70" s="19"/>
    </row>
    <row r="71" ht="12.75">
      <c r="A71" s="19"/>
    </row>
    <row r="72" ht="12.75">
      <c r="A72" s="19"/>
    </row>
  </sheetData>
  <printOptions/>
  <pageMargins left="0.75" right="0.75" top="1" bottom="1" header="0.4921259845" footer="0.4921259845"/>
  <pageSetup horizontalDpi="600" verticalDpi="600" orientation="portrait" paperSize="9" scale="85" r:id="rId2"/>
  <rowBreaks count="1" manualBreakCount="1">
    <brk id="54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esujova</dc:creator>
  <cp:keywords/>
  <dc:description/>
  <cp:lastModifiedBy>spano</cp:lastModifiedBy>
  <cp:lastPrinted>2003-05-19T05:45:57Z</cp:lastPrinted>
  <dcterms:created xsi:type="dcterms:W3CDTF">2001-11-16T10:35:43Z</dcterms:created>
  <dcterms:modified xsi:type="dcterms:W3CDTF">2003-05-22T11:05:43Z</dcterms:modified>
  <cp:category/>
  <cp:version/>
  <cp:contentType/>
  <cp:contentStatus/>
</cp:coreProperties>
</file>