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06" windowWidth="10860" windowHeight="6150" activeTab="0"/>
  </bookViews>
  <sheets>
    <sheet name="obal tab " sheetId="1" r:id="rId1"/>
    <sheet name="Tabuľka č.1" sheetId="2" r:id="rId2"/>
    <sheet name="Tabuľka č.2" sheetId="3" r:id="rId3"/>
    <sheet name="Tabuľka č.3" sheetId="4" r:id="rId4"/>
    <sheet name="Tabuľka č.4" sheetId="5" r:id="rId5"/>
    <sheet name="Tabuľka č.5" sheetId="6" r:id="rId6"/>
  </sheets>
  <definedNames>
    <definedName name="_xlnm.Print_Titles" localSheetId="5">'Tabuľka č.5'!$6:$8</definedName>
  </definedNames>
  <calcPr fullCalcOnLoad="1"/>
</workbook>
</file>

<file path=xl/sharedStrings.xml><?xml version="1.0" encoding="utf-8"?>
<sst xmlns="http://schemas.openxmlformats.org/spreadsheetml/2006/main" count="435" uniqueCount="184">
  <si>
    <t>Austrália</t>
  </si>
  <si>
    <t>Spolu</t>
  </si>
  <si>
    <t>CEFTA</t>
  </si>
  <si>
    <t>EZVO</t>
  </si>
  <si>
    <t>OECD</t>
  </si>
  <si>
    <t>Belgicko</t>
  </si>
  <si>
    <t>Bulharsko</t>
  </si>
  <si>
    <t>Chorvátsko</t>
  </si>
  <si>
    <t>Dánsko</t>
  </si>
  <si>
    <t>Francúzsko</t>
  </si>
  <si>
    <t>Fínsko</t>
  </si>
  <si>
    <t>Grécko</t>
  </si>
  <si>
    <t>Holandsko</t>
  </si>
  <si>
    <t>India</t>
  </si>
  <si>
    <t>Indonézia</t>
  </si>
  <si>
    <t>Island</t>
  </si>
  <si>
    <t>Japonsko</t>
  </si>
  <si>
    <t>Juhoslávia</t>
  </si>
  <si>
    <t>Kanada</t>
  </si>
  <si>
    <t>Lichtenštajnsko</t>
  </si>
  <si>
    <t>Litva</t>
  </si>
  <si>
    <t>Luxembursko</t>
  </si>
  <si>
    <t>Malajzia</t>
  </si>
  <si>
    <t>Maďarsko</t>
  </si>
  <si>
    <t>Mexiko</t>
  </si>
  <si>
    <t>Nemecko</t>
  </si>
  <si>
    <t>Nový Zéland</t>
  </si>
  <si>
    <t>Nórsko</t>
  </si>
  <si>
    <t>Portugalsko</t>
  </si>
  <si>
    <t>Poľsko</t>
  </si>
  <si>
    <t>Rakúsko</t>
  </si>
  <si>
    <t>Rumunsko</t>
  </si>
  <si>
    <t>Slovinsko</t>
  </si>
  <si>
    <t>Taliansko</t>
  </si>
  <si>
    <t>Turecko</t>
  </si>
  <si>
    <t>Ukrajina</t>
  </si>
  <si>
    <t>Česká republika</t>
  </si>
  <si>
    <t>Írsko</t>
  </si>
  <si>
    <t>Španielsko</t>
  </si>
  <si>
    <t>Švajčiarsko</t>
  </si>
  <si>
    <t>Švédsko</t>
  </si>
  <si>
    <t>Rusko</t>
  </si>
  <si>
    <t>Británia</t>
  </si>
  <si>
    <t>Čína</t>
  </si>
  <si>
    <t>Južná Kórea</t>
  </si>
  <si>
    <t>Ministerstvo hospodárstva SR</t>
  </si>
  <si>
    <t xml:space="preserve">   ZAHRANIČNÝ  OBCHOD  SLOVENSKEJ  REPUBLIKY  -  TERITORIÁLNA  ŠTRUKTÚRA</t>
  </si>
  <si>
    <t>2001</t>
  </si>
  <si>
    <t>Dovoz</t>
  </si>
  <si>
    <t>Štr.v %</t>
  </si>
  <si>
    <t>Vývoz</t>
  </si>
  <si>
    <t xml:space="preserve">Bilancia </t>
  </si>
  <si>
    <t>v mil.Sk</t>
  </si>
  <si>
    <t>EÚ</t>
  </si>
  <si>
    <t>ĎALŠIE OECD</t>
  </si>
  <si>
    <t>USA</t>
  </si>
  <si>
    <t xml:space="preserve">                   Do údajov za OECD sú zahrnuté údaje krajín  EÚ,  EFTA,  ďalej   Austrália,  Kanada,  Japonsko,  Mexiko,  Nový Zéland,  USA,  Turecko,  ČR,  Maďarsko,</t>
  </si>
  <si>
    <t xml:space="preserve">                   Poľsko,  Južná Kórea, Slovensko. </t>
  </si>
  <si>
    <t>Zdroj údajov:  CR SR, ŠÚ SR</t>
  </si>
  <si>
    <t>2002</t>
  </si>
  <si>
    <t>Index  2002 / 2001</t>
  </si>
  <si>
    <t>ĎALŠIE VYBRANÉ ŠTÁTY</t>
  </si>
  <si>
    <t>Taiwan</t>
  </si>
  <si>
    <t>Poznámka:   V tabuľke sú uvedené predbežné údaje r.2002 a definitívne údaje r.2001 (zo septembra 2002).</t>
  </si>
  <si>
    <t>január - december  2002 (a porovnanie s rovnakým obdobím r.2001)</t>
  </si>
  <si>
    <t>Odbor obchodnej politiky</t>
  </si>
  <si>
    <t>Tabuľka č. 2</t>
  </si>
  <si>
    <t>1/2</t>
  </si>
  <si>
    <t>2/2</t>
  </si>
  <si>
    <t>Tabuľka č. 1</t>
  </si>
  <si>
    <t>Tabuľka č. 3</t>
  </si>
  <si>
    <t xml:space="preserve">Najvýznamnejšie krajiny z hľadiska objemu dovozu, vývozu a z hľadiska objemu obchodnej výmeny </t>
  </si>
  <si>
    <t>Údaje roku 2002</t>
  </si>
  <si>
    <t>DOVOZ</t>
  </si>
  <si>
    <t>VÝVOZ</t>
  </si>
  <si>
    <t>OBRAT</t>
  </si>
  <si>
    <t xml:space="preserve"> </t>
  </si>
  <si>
    <t>Por.</t>
  </si>
  <si>
    <t xml:space="preserve">Krajina </t>
  </si>
  <si>
    <t>Hodnota</t>
  </si>
  <si>
    <t>Podiel</t>
  </si>
  <si>
    <t>č.</t>
  </si>
  <si>
    <t>pôvodu</t>
  </si>
  <si>
    <t>mil.Sk</t>
  </si>
  <si>
    <t>v %</t>
  </si>
  <si>
    <t>určenia</t>
  </si>
  <si>
    <t>pôv./urč.</t>
  </si>
  <si>
    <t>Dovoz celkom</t>
  </si>
  <si>
    <t>Vývoz celkom</t>
  </si>
  <si>
    <t>Obrat celkom</t>
  </si>
  <si>
    <t>ČR</t>
  </si>
  <si>
    <t>Ruská Federácia</t>
  </si>
  <si>
    <t>Slovensko</t>
  </si>
  <si>
    <t>Ľudová republika Čína</t>
  </si>
  <si>
    <t>SPOLU</t>
  </si>
  <si>
    <t>Poznámka:   V tabuľke sú uvedené predbežné údaje</t>
  </si>
  <si>
    <t>Zdroj údajov:  ŠÚ SR</t>
  </si>
  <si>
    <t>Tabuľka č. 4</t>
  </si>
  <si>
    <t xml:space="preserve">Najvýznamnejšie podkapitoly Colného sadzobníka </t>
  </si>
  <si>
    <t xml:space="preserve">Štruktúra </t>
  </si>
  <si>
    <t>Index</t>
  </si>
  <si>
    <t>Prírastok*)</t>
  </si>
  <si>
    <t>2002 / 2001</t>
  </si>
  <si>
    <t xml:space="preserve">8703 Osobné  automobily  a  iné motorové  vozidlá  konštruované hlavne  na prepravu osôb (okrem uvedených v položke 8702), vrátane osobných,  dodávkových a pretekárskych automobilov: </t>
  </si>
  <si>
    <t>2710 Minerálne  oleje a  oleje získané z  bitúmenových nerastov, iné  ako  surové; prípravky inde neuvedené  ani  nezahrnuté, obsahujúce najmenej 70% alebo viac  hmotnosti  minerálnych  olejov  alebo olejov získaných z bitúmenových nerastov, ak sú ti</t>
  </si>
  <si>
    <t xml:space="preserve">8708 Časti, súčasti a príslušenstvo motorových vozidiel položiek 8701 až 8705: </t>
  </si>
  <si>
    <t>8544 Drôty, káble (vrátane koaxiálnych káblov) izolované (tiež lakovým povrchom alebo s  anodickým okysličením)  a ostatné izolované elektrické vodiče, tiež s prípojkami; káble  z  optických  vlákien  vyrobené z jednotlivo opláštených vlákien, tiež s</t>
  </si>
  <si>
    <t xml:space="preserve">7208 Ploché valcované výrobky zo železa alebo nelegovanej ocele, v šírke 600 mm alebo väčšej, neplátované, nepokovované alebo nepotiahnuté: </t>
  </si>
  <si>
    <t xml:space="preserve">9401 Sedadlá  (okrem  sedadiel zaradených do položky 9402), tiež premeniteľné na lôžka, a ich časti a súčasti: </t>
  </si>
  <si>
    <t xml:space="preserve">7601 Surový (nespracovaný) hliník: </t>
  </si>
  <si>
    <t xml:space="preserve">4011 Nové pneumatiky z gumy: </t>
  </si>
  <si>
    <t>4802 Nenatieraný papier a lepenka  z  druhov  používaných  na  popisovanie,  potlačovanie alebo na iné grafické účely, a papier a lepenka na dierne štítky alebo na dierne pásky, v  kotúčoch alebo  listoch, iný ako patriaci do položiek 4801 alebo 4803</t>
  </si>
  <si>
    <t xml:space="preserve">7209 Ploché  valcované  výrobky  zo železa alebo z nelegovanej ocele, v šírke 600 mm  alebo väčšej, valcocované  za  studena (úberom  za studena), neplátované, nepokovované alebo nepotiahnuté: </t>
  </si>
  <si>
    <t xml:space="preserve">8482 Guľkové, alebo valčekové ložiská: </t>
  </si>
  <si>
    <t xml:space="preserve">6203 Pánske  alebo chlapčenské obleky,  komplety, saká,  blejzre,  nohavice,  nohavice  s náprsníkom  a plecnicami,  lýtkové  a  krátke  nohavice  (iné  ako plavky): </t>
  </si>
  <si>
    <t xml:space="preserve">9403 Ostatný nábytok a jeho časti a súčasti: </t>
  </si>
  <si>
    <t xml:space="preserve">6403 Obuv  s  vonkajšou podrážkou  z  kaučuku,  plastov, usne alebo kompozitnej usne a  so  zvrškom z usne: </t>
  </si>
  <si>
    <t xml:space="preserve">7210 Ploché valcované výrobky zo  železa  alebo z  nelegovanej ocele, v šírke 600 mm alebo väčšej, plátované, pokovované alebo potiahnuté: </t>
  </si>
  <si>
    <t xml:space="preserve">5402 Priadza zo syntetických vlákien  (iná  ako  šijacia niť), neupravená na predaj v malom, vrátane syntetického monofilu s  dĺžkovou hmotnosťou menšou ako 67 decitexov: </t>
  </si>
  <si>
    <t>4818 Toaletný papier a podobné papiere,  buničitá vata alebo  pásy  z  plstených buničitých vlákien,  druhov používaných  v  domácnosti  alebo na  hygienické účely,  v  kotúčoch so  šírkou  nepresahujúcou 36cm,  alebo rezané do tvaru; vreckovky, čist</t>
  </si>
  <si>
    <t xml:space="preserve">8501 Elektrické motory a generátory (okrem generátorových agregátov): </t>
  </si>
  <si>
    <t xml:space="preserve">8450 Práčky pre domácnosť  a práčovne, vrátane  práčok spojených so sušičkami: </t>
  </si>
  <si>
    <t xml:space="preserve">4407 Drevo rezrezané alebo štiepané pozdĺžne, priečne alebo  lúpané,  tiež  hobľované,  brúsené pieskom alebo spájané klinovým ozubom, v hrúbke  presahujúcej 6 mm: </t>
  </si>
  <si>
    <t>Pozn:    Údaje za rok 2002 sú predbežné a sú uvedené v metodike príslušného roku.                       Prírastok*) - prírastok oproti rovnakému obdobiu minulého roka.</t>
  </si>
  <si>
    <t xml:space="preserve">Zdroj údajov:  CR SR , ŠÚ SR   </t>
  </si>
  <si>
    <r>
      <t xml:space="preserve">Zahraničný obchod SR - </t>
    </r>
    <r>
      <rPr>
        <b/>
        <sz val="14"/>
        <color indexed="8"/>
        <rFont val="Arial CE"/>
        <family val="2"/>
      </rPr>
      <t xml:space="preserve">VÝVOZ </t>
    </r>
  </si>
  <si>
    <r>
      <t>Január - december 2002</t>
    </r>
    <r>
      <rPr>
        <b/>
        <sz val="12"/>
        <color indexed="8"/>
        <rFont val="Arial CE"/>
        <family val="2"/>
      </rPr>
      <t xml:space="preserve"> ( a porovnanie s rovnakým obdobím minulého roka )</t>
    </r>
  </si>
  <si>
    <t>Tabuľka č. 5</t>
  </si>
  <si>
    <t xml:space="preserve">2709 Minerálne oleje a oleje získané z bitúmenových nerastov, surové: </t>
  </si>
  <si>
    <t xml:space="preserve">2711 Zemný plyn a iné plynné uhľovodíky: </t>
  </si>
  <si>
    <t xml:space="preserve">3004 Lieky  (okrem tovaru položiek  3002,  3005  alebo 3006)  pozostávajúce  zo  zmiešaných  alebo  nezmiešaných výrobkov na terapeutické alebo profylaktické  použitie,  v  určených  dávkach  alebo v balení na predaj v malom: </t>
  </si>
  <si>
    <t xml:space="preserve">8471 Stroje na automatické spracovanie údajov a ich jednotky; magnetické alebo optické snímače, stroje na prepis údajov v kódovanej forme  na  pamäťové médiá  a stroje spracovávajúce tieto údaje, inde nešpecifikované alebo nezahrnuté: </t>
  </si>
  <si>
    <t xml:space="preserve">2701 Čierne uhlie; brikety, bulety a podobné tuhé palivá vyrobené z čierneho uhlia: </t>
  </si>
  <si>
    <t xml:space="preserve">3926 Ostatné výrobky z plastov  a výrobky z ostatných materiálov položiek 3901 až 3914: </t>
  </si>
  <si>
    <t xml:space="preserve">8407 Vratné alebo rotačné zážihové spaľovacie piestové motory: </t>
  </si>
  <si>
    <t>8536 Elektrické zariadenia na vypínanie, alebo na ochranu  elektrických  obvodov, na ich spájanie do elektrického obvodu (napríklad vypínače, spínače, relé, poistky,  obmedzovače  prúdových nárazov, zástrčky,  zásuvky,  objímky žiaroviek,  rozvodné s</t>
  </si>
  <si>
    <t>8525 Vysielacie  prístroje  pre  rádiotelefóniu,  rádiotelegrafiu,  rozhlasové  alebo televízne vysielanie, tiež s prijímacím zariadením  alebo  so  zariadením na záznam  alebo reprodukciu zvuku;  televízne kamery;  stabilné videokamery a ostatné vid</t>
  </si>
  <si>
    <t xml:space="preserve">7326 Ostatné výrobky zo železa alebo z ocele: </t>
  </si>
  <si>
    <t xml:space="preserve">8704 Motorové vozidlá na nákladnú dopravu: </t>
  </si>
  <si>
    <t xml:space="preserve">2601 Železné  rudy  a  koncentráty,  vrátane pyritových výpražkov: </t>
  </si>
  <si>
    <t xml:space="preserve">8408 Piestové vznetové motory (dieselové motory alebo motory so žiarovou hlavou): </t>
  </si>
  <si>
    <t xml:space="preserve">8542 Elektronické integrované obvody a mikrozostavy: </t>
  </si>
  <si>
    <t xml:space="preserve">8504 Elektrické transformátory,  statické  meniče  (napr. usmerňovače) a induktory: </t>
  </si>
  <si>
    <r>
      <t xml:space="preserve">Zahraničný obchod SR - </t>
    </r>
    <r>
      <rPr>
        <b/>
        <sz val="14"/>
        <color indexed="8"/>
        <rFont val="Arial CE"/>
        <family val="2"/>
      </rPr>
      <t xml:space="preserve">DOVOZ </t>
    </r>
  </si>
  <si>
    <t>Vývoj zahraničného obchodu s agropotravinárskymi komoditami - rok 2002 (porovnanie s r.2001)</t>
  </si>
  <si>
    <t>Rok 2001</t>
  </si>
  <si>
    <t>Rok 2002</t>
  </si>
  <si>
    <t>Štrukt.</t>
  </si>
  <si>
    <t>Medziroč.</t>
  </si>
  <si>
    <t xml:space="preserve">              Medziroč.</t>
  </si>
  <si>
    <t>prírast.</t>
  </si>
  <si>
    <t>index</t>
  </si>
  <si>
    <t xml:space="preserve">   Komodity spolu</t>
  </si>
  <si>
    <t xml:space="preserve">   01 Živé zvieratá</t>
  </si>
  <si>
    <t xml:space="preserve">   02 Mäso a používatelné droby</t>
  </si>
  <si>
    <t xml:space="preserve">   03 Ryby a kôrovce, mäkkýše a ostatné vodné bezstavovce</t>
  </si>
  <si>
    <t xml:space="preserve">   04 Mlieko a mliečne výrobky; vtáčie vajcia; prírodný med; jedlé vyrobky živočíšneho pôvodu inde neuvedené ani nezahrnuté</t>
  </si>
  <si>
    <t xml:space="preserve">   05 Výrobky živočísneho pôvodu inde neuvedené ani nezahrnuté</t>
  </si>
  <si>
    <t xml:space="preserve">   06 Živé rastliny a kvetinárske výrobky</t>
  </si>
  <si>
    <t xml:space="preserve">   07 Zelenina, jedlé mlynárske rastliny, korene a hľuzy</t>
  </si>
  <si>
    <t xml:space="preserve">   08 Jelé ovocie a orechy;  šupy citrusových plodov a melónov</t>
  </si>
  <si>
    <t xml:space="preserve">   09 Káva, čaj, maté a korenie</t>
  </si>
  <si>
    <t xml:space="preserve">   10 Obile</t>
  </si>
  <si>
    <t xml:space="preserve">   11 Mlynárske výrobky; slad; škroby; inulín; Pšeničný lepok</t>
  </si>
  <si>
    <t xml:space="preserve">   12 Olejnaté semená a olejnaté plody; rôzne semená a plody; priemyselné a liečivé rastliny; slama a krmoviny</t>
  </si>
  <si>
    <t xml:space="preserve">   13 Šelak, gumy, živice a iné rastlinné šťavy a výťžky</t>
  </si>
  <si>
    <t xml:space="preserve">   14 Rastlinné pletacie materialy a iné výrobky rastlinného pôvodu inde neuvedené ani nezahrnuté</t>
  </si>
  <si>
    <t xml:space="preserve">   15 Živočísne a rstlinné tuky a oleje a výrobky vzniknuté ich štiepením; upravené jedlé tuky; živočíšne alebo rastlinné vosky</t>
  </si>
  <si>
    <t xml:space="preserve">   16 Prípravky mäsa, rýb alebo z kôrovcov, mäkkýšov alebo iných vodných bezstavovcov</t>
  </si>
  <si>
    <t xml:space="preserve">   17 Cukor a cukrovinky</t>
  </si>
  <si>
    <t xml:space="preserve">   18 Kakao a kakaové prípravky</t>
  </si>
  <si>
    <t xml:space="preserve">   19 Prípravky z obilia, múky, škrobu alebo z mlieka; jemné pečivo</t>
  </si>
  <si>
    <t xml:space="preserve">   20 Prípravky zo zeleniny, ovocia, orechov alebo z iných častí rastlín</t>
  </si>
  <si>
    <t xml:space="preserve">   21 Rôzne potravinárske prípravky</t>
  </si>
  <si>
    <t xml:space="preserve">   22 Nápoje, liehové tekutiny a ocot</t>
  </si>
  <si>
    <t xml:space="preserve">   23 Zvyšky a odpady v potravinárskom priemysle; pripravené krmivo</t>
  </si>
  <si>
    <t xml:space="preserve">   24 Tabak a vyrobené tabakové náhradky</t>
  </si>
  <si>
    <t>Kapitoly 01 až 24 spolu</t>
  </si>
  <si>
    <t>Obrat</t>
  </si>
  <si>
    <t>Bilancia</t>
  </si>
  <si>
    <t xml:space="preserve">Pozn:    Údaje za rok 2002 sú predbežné a sú uvedené v metodike príslušného roku.                       </t>
  </si>
  <si>
    <t>Príloha č. 2</t>
  </si>
  <si>
    <t>(Tabuľky)</t>
  </si>
  <si>
    <t>MINISTERSTVO  HOSPODÁRSTVA  SLOVENSKEJ  REPUBLIKY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</si>
</sst>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,"/>
    <numFmt numFmtId="166" formatCode="#,##0,"/>
    <numFmt numFmtId="167" formatCode="#,##0.0,,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"/>
    <numFmt numFmtId="176" formatCode="0.0000"/>
    <numFmt numFmtId="177" formatCode="0.00000"/>
    <numFmt numFmtId="178" formatCode="#,##0,,,"/>
    <numFmt numFmtId="179" formatCode="#,##0,,"/>
    <numFmt numFmtId="180" formatCode="#,##0.00,,"/>
    <numFmt numFmtId="181" formatCode="0.0000000"/>
    <numFmt numFmtId="182" formatCode="0.000000"/>
    <numFmt numFmtId="183" formatCode="#\ ##0;\-#\ ##0"/>
    <numFmt numFmtId="184" formatCode="#.##;\-#.##"/>
    <numFmt numFmtId="185" formatCode="#\ #,#00;\-#\ #,#00"/>
    <numFmt numFmtId="186" formatCode="#,##0.0,,,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2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color indexed="10"/>
      <name val="Arial CE"/>
      <family val="2"/>
    </font>
    <font>
      <b/>
      <i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Courier"/>
      <family val="0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4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/>
    </xf>
    <xf numFmtId="16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7" fontId="9" fillId="2" borderId="0" xfId="0" applyNumberFormat="1" applyFont="1" applyFill="1" applyBorder="1" applyAlignment="1">
      <alignment horizontal="centerContinuous" vertical="center"/>
    </xf>
    <xf numFmtId="165" fontId="9" fillId="2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5" fontId="1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6" fontId="14" fillId="2" borderId="0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center"/>
    </xf>
    <xf numFmtId="166" fontId="9" fillId="2" borderId="0" xfId="0" applyNumberFormat="1" applyFont="1" applyFill="1" applyBorder="1" applyAlignment="1">
      <alignment horizontal="centerContinuous" vertical="center"/>
    </xf>
    <xf numFmtId="166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9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79" fontId="16" fillId="0" borderId="0" xfId="0" applyNumberFormat="1" applyFont="1" applyAlignment="1">
      <alignment/>
    </xf>
    <xf numFmtId="0" fontId="4" fillId="0" borderId="0" xfId="0" applyFont="1" applyAlignment="1">
      <alignment/>
    </xf>
    <xf numFmtId="179" fontId="15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67" fontId="16" fillId="0" borderId="0" xfId="0" applyNumberFormat="1" applyFont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179" fontId="15" fillId="0" borderId="2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167" fontId="15" fillId="0" borderId="2" xfId="0" applyNumberFormat="1" applyFont="1" applyBorder="1" applyAlignment="1">
      <alignment/>
    </xf>
    <xf numFmtId="0" fontId="16" fillId="0" borderId="4" xfId="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167" fontId="16" fillId="0" borderId="7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179" fontId="15" fillId="0" borderId="9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7" fontId="15" fillId="0" borderId="9" xfId="0" applyNumberFormat="1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179" fontId="15" fillId="0" borderId="10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167" fontId="15" fillId="0" borderId="1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83" fontId="20" fillId="2" borderId="0" xfId="21" applyNumberFormat="1" applyFont="1" applyFill="1" applyBorder="1" applyAlignment="1">
      <alignment horizontal="left" vertical="center"/>
      <protection/>
    </xf>
    <xf numFmtId="166" fontId="21" fillId="0" borderId="0" xfId="21" applyNumberFormat="1" applyFont="1" applyBorder="1">
      <alignment/>
      <protection/>
    </xf>
    <xf numFmtId="168" fontId="21" fillId="0" borderId="0" xfId="21" applyNumberFormat="1" applyFont="1" applyBorder="1">
      <alignment/>
      <protection/>
    </xf>
    <xf numFmtId="183" fontId="21" fillId="0" borderId="0" xfId="21" applyFont="1" applyBorder="1">
      <alignment/>
      <protection/>
    </xf>
    <xf numFmtId="167" fontId="14" fillId="0" borderId="0" xfId="21" applyNumberFormat="1" applyFont="1" applyBorder="1">
      <alignment/>
      <protection/>
    </xf>
    <xf numFmtId="168" fontId="14" fillId="2" borderId="0" xfId="21" applyNumberFormat="1" applyFont="1" applyFill="1" applyBorder="1" applyAlignment="1">
      <alignment horizontal="right" vertical="center"/>
      <protection/>
    </xf>
    <xf numFmtId="183" fontId="0" fillId="0" borderId="0" xfId="21" applyFont="1" applyBorder="1">
      <alignment/>
      <protection/>
    </xf>
    <xf numFmtId="183" fontId="16" fillId="0" borderId="0" xfId="21" applyFont="1" applyBorder="1">
      <alignment/>
      <protection/>
    </xf>
    <xf numFmtId="183" fontId="0" fillId="0" borderId="0" xfId="21" applyFont="1" applyBorder="1" applyAlignment="1">
      <alignment horizontal="right"/>
      <protection/>
    </xf>
    <xf numFmtId="183" fontId="7" fillId="2" borderId="0" xfId="21" applyNumberFormat="1" applyFont="1" applyFill="1" applyBorder="1" applyAlignment="1">
      <alignment horizontal="left" vertical="center"/>
      <protection/>
    </xf>
    <xf numFmtId="179" fontId="9" fillId="2" borderId="0" xfId="21" applyNumberFormat="1" applyFont="1" applyFill="1" applyBorder="1" applyAlignment="1">
      <alignment horizontal="right" vertical="center"/>
      <protection/>
    </xf>
    <xf numFmtId="168" fontId="0" fillId="0" borderId="0" xfId="21" applyNumberFormat="1" applyFont="1" applyBorder="1">
      <alignment/>
      <protection/>
    </xf>
    <xf numFmtId="183" fontId="20" fillId="0" borderId="0" xfId="21" applyFont="1" applyBorder="1">
      <alignment/>
      <protection/>
    </xf>
    <xf numFmtId="183" fontId="23" fillId="2" borderId="0" xfId="21" applyNumberFormat="1" applyFont="1" applyFill="1" applyBorder="1" applyAlignment="1">
      <alignment horizontal="left" vertical="center"/>
      <protection/>
    </xf>
    <xf numFmtId="183" fontId="24" fillId="0" borderId="0" xfId="21" applyFont="1" applyBorder="1">
      <alignment/>
      <protection/>
    </xf>
    <xf numFmtId="4" fontId="9" fillId="0" borderId="0" xfId="21" applyNumberFormat="1" applyFont="1" applyBorder="1">
      <alignment/>
      <protection/>
    </xf>
    <xf numFmtId="183" fontId="13" fillId="0" borderId="0" xfId="21" applyFont="1" applyBorder="1">
      <alignment/>
      <protection/>
    </xf>
    <xf numFmtId="183" fontId="9" fillId="0" borderId="0" xfId="21" applyFont="1" applyBorder="1">
      <alignment/>
      <protection/>
    </xf>
    <xf numFmtId="166" fontId="14" fillId="2" borderId="0" xfId="21" applyNumberFormat="1" applyFont="1" applyFill="1" applyBorder="1" applyAlignment="1">
      <alignment horizontal="centerContinuous" vertical="center"/>
      <protection/>
    </xf>
    <xf numFmtId="4" fontId="14" fillId="2" borderId="0" xfId="21" applyNumberFormat="1" applyFont="1" applyFill="1" applyBorder="1" applyAlignment="1">
      <alignment horizontal="centerContinuous" vertical="center"/>
      <protection/>
    </xf>
    <xf numFmtId="4" fontId="14" fillId="2" borderId="0" xfId="21" applyNumberFormat="1" applyFont="1" applyFill="1" applyBorder="1" applyAlignment="1">
      <alignment horizontal="center" vertical="center"/>
      <protection/>
    </xf>
    <xf numFmtId="168" fontId="14" fillId="0" borderId="0" xfId="21" applyNumberFormat="1" applyFont="1" applyBorder="1" applyAlignment="1">
      <alignment horizontal="center"/>
      <protection/>
    </xf>
    <xf numFmtId="166" fontId="14" fillId="2" borderId="0" xfId="21" applyNumberFormat="1" applyFont="1" applyFill="1" applyBorder="1" applyAlignment="1">
      <alignment horizontal="center" vertical="center"/>
      <protection/>
    </xf>
    <xf numFmtId="49" fontId="14" fillId="2" borderId="0" xfId="21" applyNumberFormat="1" applyFont="1" applyFill="1" applyBorder="1" applyAlignment="1">
      <alignment horizontal="center" vertical="center"/>
      <protection/>
    </xf>
    <xf numFmtId="168" fontId="14" fillId="2" borderId="0" xfId="21" applyNumberFormat="1" applyFont="1" applyFill="1" applyBorder="1" applyAlignment="1">
      <alignment horizontal="center" vertical="center"/>
      <protection/>
    </xf>
    <xf numFmtId="183" fontId="9" fillId="2" borderId="0" xfId="21" applyNumberFormat="1" applyFont="1" applyFill="1" applyBorder="1" applyAlignment="1">
      <alignment horizontal="left" vertical="center"/>
      <protection/>
    </xf>
    <xf numFmtId="168" fontId="9" fillId="2" borderId="0" xfId="21" applyNumberFormat="1" applyFont="1" applyFill="1" applyBorder="1" applyAlignment="1">
      <alignment horizontal="right" vertical="center"/>
      <protection/>
    </xf>
    <xf numFmtId="179" fontId="9" fillId="0" borderId="0" xfId="21" applyNumberFormat="1" applyFont="1" applyBorder="1">
      <alignment/>
      <protection/>
    </xf>
    <xf numFmtId="168" fontId="9" fillId="0" borderId="0" xfId="21" applyNumberFormat="1" applyFont="1" applyBorder="1">
      <alignment/>
      <protection/>
    </xf>
    <xf numFmtId="167" fontId="9" fillId="0" borderId="0" xfId="21" applyNumberFormat="1" applyFont="1" applyBorder="1">
      <alignment/>
      <protection/>
    </xf>
    <xf numFmtId="183" fontId="19" fillId="0" borderId="0" xfId="21">
      <alignment/>
      <protection/>
    </xf>
    <xf numFmtId="168" fontId="0" fillId="0" borderId="0" xfId="21" applyNumberFormat="1" applyFont="1" applyAlignment="1" quotePrefix="1">
      <alignment horizontal="left"/>
      <protection/>
    </xf>
    <xf numFmtId="183" fontId="20" fillId="2" borderId="0" xfId="22" applyNumberFormat="1" applyFont="1" applyFill="1" applyBorder="1" applyAlignment="1">
      <alignment horizontal="left" vertical="center"/>
      <protection/>
    </xf>
    <xf numFmtId="166" fontId="21" fillId="0" borderId="0" xfId="22" applyNumberFormat="1" applyFont="1" applyBorder="1">
      <alignment/>
      <protection/>
    </xf>
    <xf numFmtId="168" fontId="21" fillId="0" borderId="0" xfId="22" applyNumberFormat="1" applyFont="1" applyBorder="1">
      <alignment/>
      <protection/>
    </xf>
    <xf numFmtId="183" fontId="21" fillId="0" borderId="0" xfId="22" applyFont="1" applyBorder="1">
      <alignment/>
      <protection/>
    </xf>
    <xf numFmtId="167" fontId="14" fillId="0" borderId="0" xfId="22" applyNumberFormat="1" applyFont="1" applyBorder="1">
      <alignment/>
      <protection/>
    </xf>
    <xf numFmtId="168" fontId="14" fillId="2" borderId="0" xfId="22" applyNumberFormat="1" applyFont="1" applyFill="1" applyBorder="1" applyAlignment="1">
      <alignment horizontal="right" vertical="center"/>
      <protection/>
    </xf>
    <xf numFmtId="183" fontId="9" fillId="0" borderId="0" xfId="22" applyFont="1" applyBorder="1">
      <alignment/>
      <protection/>
    </xf>
    <xf numFmtId="183" fontId="9" fillId="0" borderId="0" xfId="22" applyFont="1" applyBorder="1" applyAlignment="1">
      <alignment horizontal="right"/>
      <protection/>
    </xf>
    <xf numFmtId="183" fontId="7" fillId="2" borderId="0" xfId="22" applyNumberFormat="1" applyFont="1" applyFill="1" applyBorder="1" applyAlignment="1">
      <alignment horizontal="left" vertical="center"/>
      <protection/>
    </xf>
    <xf numFmtId="167" fontId="9" fillId="0" borderId="0" xfId="22" applyNumberFormat="1" applyFont="1" applyBorder="1">
      <alignment/>
      <protection/>
    </xf>
    <xf numFmtId="168" fontId="9" fillId="0" borderId="0" xfId="22" applyNumberFormat="1" applyFont="1" applyBorder="1">
      <alignment/>
      <protection/>
    </xf>
    <xf numFmtId="168" fontId="9" fillId="2" borderId="0" xfId="22" applyNumberFormat="1" applyFont="1" applyFill="1" applyBorder="1" applyAlignment="1">
      <alignment horizontal="right" vertical="center"/>
      <protection/>
    </xf>
    <xf numFmtId="183" fontId="20" fillId="0" borderId="0" xfId="22" applyFont="1" applyBorder="1">
      <alignment/>
      <protection/>
    </xf>
    <xf numFmtId="183" fontId="23" fillId="2" borderId="0" xfId="22" applyNumberFormat="1" applyFont="1" applyFill="1" applyBorder="1" applyAlignment="1">
      <alignment horizontal="left" vertical="center"/>
      <protection/>
    </xf>
    <xf numFmtId="183" fontId="24" fillId="0" borderId="0" xfId="22" applyFont="1" applyBorder="1">
      <alignment/>
      <protection/>
    </xf>
    <xf numFmtId="4" fontId="9" fillId="0" borderId="0" xfId="22" applyNumberFormat="1" applyFont="1" applyBorder="1">
      <alignment/>
      <protection/>
    </xf>
    <xf numFmtId="166" fontId="14" fillId="2" borderId="0" xfId="22" applyNumberFormat="1" applyFont="1" applyFill="1" applyBorder="1" applyAlignment="1">
      <alignment horizontal="centerContinuous" vertical="center"/>
      <protection/>
    </xf>
    <xf numFmtId="4" fontId="14" fillId="2" borderId="0" xfId="22" applyNumberFormat="1" applyFont="1" applyFill="1" applyBorder="1" applyAlignment="1">
      <alignment horizontal="centerContinuous" vertical="center"/>
      <protection/>
    </xf>
    <xf numFmtId="4" fontId="14" fillId="2" borderId="0" xfId="22" applyNumberFormat="1" applyFont="1" applyFill="1" applyBorder="1" applyAlignment="1">
      <alignment horizontal="center" vertical="center"/>
      <protection/>
    </xf>
    <xf numFmtId="168" fontId="14" fillId="0" borderId="0" xfId="22" applyNumberFormat="1" applyFont="1" applyBorder="1" applyAlignment="1">
      <alignment horizontal="center"/>
      <protection/>
    </xf>
    <xf numFmtId="166" fontId="14" fillId="2" borderId="0" xfId="22" applyNumberFormat="1" applyFont="1" applyFill="1" applyBorder="1" applyAlignment="1">
      <alignment horizontal="center" vertical="center"/>
      <protection/>
    </xf>
    <xf numFmtId="49" fontId="14" fillId="2" borderId="0" xfId="22" applyNumberFormat="1" applyFont="1" applyFill="1" applyBorder="1" applyAlignment="1">
      <alignment horizontal="center" vertical="center"/>
      <protection/>
    </xf>
    <xf numFmtId="168" fontId="14" fillId="2" borderId="0" xfId="22" applyNumberFormat="1" applyFont="1" applyFill="1" applyBorder="1" applyAlignment="1">
      <alignment horizontal="center" vertical="center"/>
      <protection/>
    </xf>
    <xf numFmtId="183" fontId="9" fillId="2" borderId="0" xfId="22" applyNumberFormat="1" applyFont="1" applyFill="1" applyBorder="1" applyAlignment="1">
      <alignment horizontal="left" vertical="center"/>
      <protection/>
    </xf>
    <xf numFmtId="179" fontId="9" fillId="2" borderId="0" xfId="22" applyNumberFormat="1" applyFont="1" applyFill="1" applyBorder="1" applyAlignment="1">
      <alignment horizontal="right" vertical="center"/>
      <protection/>
    </xf>
    <xf numFmtId="179" fontId="9" fillId="0" borderId="0" xfId="22" applyNumberFormat="1" applyFont="1" applyBorder="1">
      <alignment/>
      <protection/>
    </xf>
    <xf numFmtId="183" fontId="19" fillId="0" borderId="0" xfId="22">
      <alignment/>
      <protection/>
    </xf>
    <xf numFmtId="168" fontId="0" fillId="0" borderId="0" xfId="22" applyNumberFormat="1" applyFont="1" applyAlignment="1" quotePrefix="1">
      <alignment horizontal="left"/>
      <protection/>
    </xf>
    <xf numFmtId="183" fontId="9" fillId="2" borderId="0" xfId="20" applyNumberFormat="1" applyFont="1" applyFill="1" applyBorder="1" applyAlignment="1">
      <alignment horizontal="left" vertical="center"/>
      <protection/>
    </xf>
    <xf numFmtId="179" fontId="9" fillId="0" borderId="0" xfId="20" applyNumberFormat="1" applyFont="1" applyBorder="1">
      <alignment/>
      <protection/>
    </xf>
    <xf numFmtId="168" fontId="9" fillId="0" borderId="0" xfId="20" applyNumberFormat="1" applyFont="1" applyBorder="1">
      <alignment/>
      <protection/>
    </xf>
    <xf numFmtId="179" fontId="9" fillId="2" borderId="0" xfId="20" applyNumberFormat="1" applyFont="1" applyFill="1" applyBorder="1">
      <alignment/>
      <protection/>
    </xf>
    <xf numFmtId="167" fontId="9" fillId="0" borderId="0" xfId="20" applyNumberFormat="1" applyFont="1" applyBorder="1">
      <alignment/>
      <protection/>
    </xf>
    <xf numFmtId="185" fontId="9" fillId="0" borderId="0" xfId="20" applyFont="1" applyBorder="1">
      <alignment/>
      <protection/>
    </xf>
    <xf numFmtId="185" fontId="7" fillId="2" borderId="0" xfId="20" applyNumberFormat="1" applyFont="1" applyFill="1" applyBorder="1" applyAlignment="1">
      <alignment horizontal="left" vertical="center"/>
      <protection/>
    </xf>
    <xf numFmtId="185" fontId="25" fillId="2" borderId="0" xfId="20" applyNumberFormat="1" applyFont="1" applyFill="1" applyBorder="1" applyAlignment="1">
      <alignment horizontal="left" vertical="center"/>
      <protection/>
    </xf>
    <xf numFmtId="179" fontId="25" fillId="0" borderId="0" xfId="20" applyNumberFormat="1" applyFont="1" applyBorder="1">
      <alignment/>
      <protection/>
    </xf>
    <xf numFmtId="168" fontId="25" fillId="0" borderId="0" xfId="20" applyNumberFormat="1" applyFont="1" applyBorder="1">
      <alignment/>
      <protection/>
    </xf>
    <xf numFmtId="179" fontId="25" fillId="2" borderId="0" xfId="20" applyNumberFormat="1" applyFont="1" applyFill="1" applyBorder="1">
      <alignment/>
      <protection/>
    </xf>
    <xf numFmtId="167" fontId="25" fillId="0" borderId="0" xfId="20" applyNumberFormat="1" applyFont="1" applyBorder="1">
      <alignment/>
      <protection/>
    </xf>
    <xf numFmtId="185" fontId="25" fillId="0" borderId="0" xfId="20" applyFont="1" applyBorder="1">
      <alignment/>
      <protection/>
    </xf>
    <xf numFmtId="185" fontId="14" fillId="0" borderId="0" xfId="20" applyFont="1" applyBorder="1">
      <alignment/>
      <protection/>
    </xf>
    <xf numFmtId="179" fontId="14" fillId="2" borderId="0" xfId="20" applyNumberFormat="1" applyFont="1" applyFill="1" applyBorder="1" applyAlignment="1">
      <alignment horizontal="centerContinuous" vertical="center"/>
      <protection/>
    </xf>
    <xf numFmtId="168" fontId="14" fillId="2" borderId="0" xfId="20" applyNumberFormat="1" applyFont="1" applyFill="1" applyBorder="1" applyAlignment="1">
      <alignment horizontal="centerContinuous" vertical="center"/>
      <protection/>
    </xf>
    <xf numFmtId="179" fontId="14" fillId="2" borderId="0" xfId="20" applyNumberFormat="1" applyFont="1" applyFill="1" applyBorder="1" applyAlignment="1">
      <alignment horizontal="centerContinuous" vertical="center"/>
      <protection/>
    </xf>
    <xf numFmtId="167" fontId="14" fillId="2" borderId="0" xfId="20" applyNumberFormat="1" applyFont="1" applyFill="1" applyBorder="1" applyAlignment="1">
      <alignment horizontal="centerContinuous" vertical="center"/>
      <protection/>
    </xf>
    <xf numFmtId="185" fontId="14" fillId="0" borderId="0" xfId="20" applyFont="1" applyBorder="1" applyAlignment="1">
      <alignment horizontal="center"/>
      <protection/>
    </xf>
    <xf numFmtId="179" fontId="14" fillId="2" borderId="0" xfId="20" applyNumberFormat="1" applyFont="1" applyFill="1" applyBorder="1" applyAlignment="1">
      <alignment horizontal="center" vertical="center"/>
      <protection/>
    </xf>
    <xf numFmtId="168" fontId="14" fillId="2" borderId="0" xfId="20" applyNumberFormat="1" applyFont="1" applyFill="1" applyBorder="1" applyAlignment="1">
      <alignment horizontal="center" vertical="center"/>
      <protection/>
    </xf>
    <xf numFmtId="179" fontId="14" fillId="2" borderId="0" xfId="20" applyNumberFormat="1" applyFont="1" applyFill="1" applyBorder="1" applyAlignment="1">
      <alignment horizontal="center" vertical="center"/>
      <protection/>
    </xf>
    <xf numFmtId="167" fontId="14" fillId="2" borderId="0" xfId="20" applyNumberFormat="1" applyFont="1" applyFill="1" applyBorder="1" applyAlignment="1">
      <alignment horizontal="center" vertical="center"/>
      <protection/>
    </xf>
    <xf numFmtId="179" fontId="14" fillId="0" borderId="0" xfId="20" applyNumberFormat="1" applyFont="1" applyBorder="1" applyAlignment="1">
      <alignment horizontal="center"/>
      <protection/>
    </xf>
    <xf numFmtId="168" fontId="14" fillId="0" borderId="0" xfId="20" applyNumberFormat="1" applyFont="1" applyBorder="1" applyAlignment="1">
      <alignment horizontal="center"/>
      <protection/>
    </xf>
    <xf numFmtId="179" fontId="14" fillId="2" borderId="0" xfId="20" applyNumberFormat="1" applyFont="1" applyFill="1" applyBorder="1" applyAlignment="1">
      <alignment horizontal="center"/>
      <protection/>
    </xf>
    <xf numFmtId="167" fontId="14" fillId="0" borderId="0" xfId="20" applyNumberFormat="1" applyFont="1" applyBorder="1" applyAlignment="1">
      <alignment horizontal="center"/>
      <protection/>
    </xf>
    <xf numFmtId="185" fontId="20" fillId="2" borderId="0" xfId="20" applyNumberFormat="1" applyFont="1" applyFill="1" applyBorder="1" applyAlignment="1">
      <alignment horizontal="left" vertical="center"/>
      <protection/>
    </xf>
    <xf numFmtId="185" fontId="14" fillId="2" borderId="0" xfId="20" applyNumberFormat="1" applyFont="1" applyFill="1" applyBorder="1" applyAlignment="1">
      <alignment horizontal="left" vertical="center"/>
      <protection/>
    </xf>
    <xf numFmtId="179" fontId="14" fillId="2" borderId="0" xfId="20" applyNumberFormat="1" applyFont="1" applyFill="1" applyBorder="1" applyAlignment="1">
      <alignment horizontal="right" vertical="center"/>
      <protection/>
    </xf>
    <xf numFmtId="168" fontId="14" fillId="2" borderId="0" xfId="20" applyNumberFormat="1" applyFont="1" applyFill="1" applyBorder="1" applyAlignment="1">
      <alignment horizontal="right" vertical="center"/>
      <protection/>
    </xf>
    <xf numFmtId="179" fontId="14" fillId="2" borderId="0" xfId="20" applyNumberFormat="1" applyFont="1" applyFill="1" applyBorder="1" applyAlignment="1">
      <alignment horizontal="right" vertical="center"/>
      <protection/>
    </xf>
    <xf numFmtId="167" fontId="14" fillId="2" borderId="0" xfId="20" applyNumberFormat="1" applyFont="1" applyFill="1" applyBorder="1" applyAlignment="1">
      <alignment horizontal="right" vertical="center"/>
      <protection/>
    </xf>
    <xf numFmtId="185" fontId="9" fillId="2" borderId="0" xfId="20" applyNumberFormat="1" applyFont="1" applyFill="1" applyBorder="1" applyAlignment="1">
      <alignment horizontal="left" vertical="center"/>
      <protection/>
    </xf>
    <xf numFmtId="179" fontId="9" fillId="2" borderId="0" xfId="20" applyNumberFormat="1" applyFont="1" applyFill="1" applyBorder="1" applyAlignment="1">
      <alignment horizontal="right" vertical="center"/>
      <protection/>
    </xf>
    <xf numFmtId="168" fontId="9" fillId="2" borderId="0" xfId="20" applyNumberFormat="1" applyFont="1" applyFill="1" applyBorder="1" applyAlignment="1">
      <alignment horizontal="right" vertical="center"/>
      <protection/>
    </xf>
    <xf numFmtId="179" fontId="9" fillId="2" borderId="0" xfId="20" applyNumberFormat="1" applyFont="1" applyFill="1" applyBorder="1" applyAlignment="1">
      <alignment horizontal="right" vertical="center"/>
      <protection/>
    </xf>
    <xf numFmtId="167" fontId="9" fillId="2" borderId="0" xfId="20" applyNumberFormat="1" applyFont="1" applyFill="1" applyBorder="1" applyAlignment="1">
      <alignment horizontal="right" vertical="center"/>
      <protection/>
    </xf>
    <xf numFmtId="168" fontId="9" fillId="2" borderId="0" xfId="20" applyNumberFormat="1" applyFont="1" applyFill="1" applyBorder="1">
      <alignment/>
      <protection/>
    </xf>
    <xf numFmtId="183" fontId="9" fillId="0" borderId="0" xfId="20" applyFont="1" applyBorder="1">
      <alignment/>
      <protection/>
    </xf>
    <xf numFmtId="183" fontId="19" fillId="0" borderId="0" xfId="20">
      <alignment/>
      <protection/>
    </xf>
    <xf numFmtId="168" fontId="0" fillId="0" borderId="0" xfId="20" applyNumberFormat="1" applyFont="1" applyAlignment="1" quotePrefix="1">
      <alignment horizontal="left"/>
      <protection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7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6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21" fillId="0" borderId="0" xfId="21" applyNumberFormat="1" applyFont="1" applyBorder="1" applyAlignment="1">
      <alignment horizontal="right"/>
      <protection/>
    </xf>
    <xf numFmtId="185" fontId="19" fillId="0" borderId="0" xfId="21" applyAlignment="1">
      <alignment horizontal="right"/>
      <protection/>
    </xf>
    <xf numFmtId="4" fontId="21" fillId="0" borderId="0" xfId="22" applyNumberFormat="1" applyFont="1" applyBorder="1" applyAlignment="1">
      <alignment horizontal="right"/>
      <protection/>
    </xf>
    <xf numFmtId="185" fontId="19" fillId="0" borderId="0" xfId="22" applyAlignment="1">
      <alignment horizontal="right"/>
      <protection/>
    </xf>
    <xf numFmtId="168" fontId="9" fillId="0" borderId="0" xfId="20" applyNumberFormat="1" applyFont="1" applyBorder="1" applyAlignment="1">
      <alignment horizontal="center"/>
      <protection/>
    </xf>
    <xf numFmtId="185" fontId="19" fillId="0" borderId="0" xfId="20" applyAlignment="1">
      <alignment horizontal="center"/>
      <protection/>
    </xf>
    <xf numFmtId="49" fontId="9" fillId="0" borderId="0" xfId="20" applyNumberFormat="1" applyFont="1" applyBorder="1" applyAlignment="1">
      <alignment horizontal="center"/>
      <protection/>
    </xf>
    <xf numFmtId="49" fontId="19" fillId="0" borderId="0" xfId="20" applyNumberFormat="1" applyAlignment="1">
      <alignment horizontal="center"/>
      <protection/>
    </xf>
    <xf numFmtId="49" fontId="9" fillId="2" borderId="0" xfId="20" applyNumberFormat="1" applyFont="1" applyFill="1" applyBorder="1" applyAlignment="1">
      <alignment horizontal="center" vertical="center"/>
      <protection/>
    </xf>
    <xf numFmtId="185" fontId="19" fillId="0" borderId="0" xfId="20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gro_2002" xfId="20"/>
    <cellStyle name="normální_ex_hs4" xfId="21"/>
    <cellStyle name="normální_im_hs4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J4" sqref="J4"/>
    </sheetView>
  </sheetViews>
  <sheetFormatPr defaultColWidth="9.00390625" defaultRowHeight="12.75"/>
  <sheetData>
    <row r="2" spans="1:9" ht="15.75">
      <c r="A2" s="193" t="s">
        <v>183</v>
      </c>
      <c r="B2" s="194"/>
      <c r="C2" s="194"/>
      <c r="D2" s="194"/>
      <c r="E2" s="194"/>
      <c r="F2" s="194"/>
      <c r="G2" s="194"/>
      <c r="H2" s="194"/>
      <c r="I2" s="194"/>
    </row>
    <row r="27" ht="20.25">
      <c r="E27" s="192" t="s">
        <v>181</v>
      </c>
    </row>
    <row r="29" ht="12.75">
      <c r="E29" t="s">
        <v>182</v>
      </c>
    </row>
  </sheetData>
  <mergeCells count="1">
    <mergeCell ref="A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selection activeCell="A17" sqref="A17"/>
    </sheetView>
  </sheetViews>
  <sheetFormatPr defaultColWidth="9.00390625" defaultRowHeight="12.75"/>
  <cols>
    <col min="1" max="1" width="15.625" style="12" customWidth="1"/>
    <col min="2" max="5" width="9.875" style="11" customWidth="1"/>
    <col min="6" max="6" width="9.875" style="51" customWidth="1"/>
    <col min="7" max="7" width="3.00390625" style="3" customWidth="1"/>
    <col min="8" max="8" width="9.875" style="13" customWidth="1"/>
    <col min="9" max="9" width="9.875" style="11" customWidth="1"/>
    <col min="10" max="10" width="9.875" style="13" customWidth="1"/>
    <col min="11" max="12" width="9.875" style="12" customWidth="1"/>
    <col min="13" max="13" width="1.625" style="12" customWidth="1"/>
    <col min="14" max="14" width="9.00390625" style="12" customWidth="1"/>
    <col min="15" max="15" width="10.125" style="12" bestFit="1" customWidth="1"/>
    <col min="16" max="16384" width="9.875" style="12" customWidth="1"/>
  </cols>
  <sheetData>
    <row r="1" spans="1:15" s="8" customFormat="1" ht="15.75">
      <c r="A1" s="5" t="s">
        <v>45</v>
      </c>
      <c r="B1" s="6"/>
      <c r="C1" s="7"/>
      <c r="D1" s="6"/>
      <c r="E1" s="7"/>
      <c r="F1" s="49"/>
      <c r="G1" s="7"/>
      <c r="I1" s="7"/>
      <c r="K1" s="35"/>
      <c r="M1" s="7"/>
      <c r="N1" s="196" t="s">
        <v>69</v>
      </c>
      <c r="O1" s="196"/>
    </row>
    <row r="2" spans="1:15" s="8" customFormat="1" ht="15.75">
      <c r="A2" s="5" t="s">
        <v>65</v>
      </c>
      <c r="B2" s="7"/>
      <c r="C2" s="7"/>
      <c r="D2" s="4"/>
      <c r="E2" s="4"/>
      <c r="F2" s="50"/>
      <c r="H2" s="4"/>
      <c r="I2" s="4"/>
      <c r="L2" s="9"/>
      <c r="M2" s="7"/>
      <c r="O2" s="52" t="s">
        <v>67</v>
      </c>
    </row>
    <row r="3" spans="1:15" s="8" customFormat="1" ht="18.75" customHeight="1">
      <c r="A3" s="5"/>
      <c r="B3" s="7"/>
      <c r="C3" s="7"/>
      <c r="D3" s="7"/>
      <c r="E3" s="7"/>
      <c r="F3" s="49"/>
      <c r="G3" s="7"/>
      <c r="H3" s="7"/>
      <c r="I3" s="7"/>
      <c r="J3" s="7"/>
      <c r="K3" s="7"/>
      <c r="L3" s="7"/>
      <c r="M3" s="7"/>
      <c r="O3" s="41"/>
    </row>
    <row r="4" spans="1:15" s="10" customFormat="1" ht="15.75">
      <c r="A4" s="195" t="s">
        <v>46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10" customFormat="1" ht="15.75">
      <c r="A5" s="195" t="s">
        <v>64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20.25" customHeight="1">
      <c r="A6" s="1"/>
      <c r="L6" s="13"/>
      <c r="O6" s="13"/>
    </row>
    <row r="7" spans="2:14" s="14" customFormat="1" ht="15.75">
      <c r="B7" s="15"/>
      <c r="C7" s="16"/>
      <c r="D7" s="15" t="s">
        <v>47</v>
      </c>
      <c r="E7" s="16"/>
      <c r="F7" s="44"/>
      <c r="I7" s="16"/>
      <c r="J7" s="15" t="s">
        <v>59</v>
      </c>
      <c r="K7" s="16"/>
      <c r="N7" s="5" t="s">
        <v>60</v>
      </c>
    </row>
    <row r="8" spans="1:15" s="14" customFormat="1" ht="16.5" customHeight="1">
      <c r="A8" s="18"/>
      <c r="B8" s="14" t="s">
        <v>48</v>
      </c>
      <c r="C8" s="14" t="s">
        <v>49</v>
      </c>
      <c r="D8" s="14" t="s">
        <v>50</v>
      </c>
      <c r="E8" s="14" t="s">
        <v>49</v>
      </c>
      <c r="F8" s="44" t="s">
        <v>51</v>
      </c>
      <c r="H8" s="14" t="s">
        <v>48</v>
      </c>
      <c r="I8" s="14" t="s">
        <v>49</v>
      </c>
      <c r="J8" s="14" t="s">
        <v>50</v>
      </c>
      <c r="K8" s="14" t="s">
        <v>49</v>
      </c>
      <c r="L8" s="14" t="s">
        <v>51</v>
      </c>
      <c r="N8" s="14" t="s">
        <v>48</v>
      </c>
      <c r="O8" s="14" t="s">
        <v>50</v>
      </c>
    </row>
    <row r="9" spans="1:13" s="20" customFormat="1" ht="15">
      <c r="A9" s="18"/>
      <c r="B9" s="14" t="s">
        <v>52</v>
      </c>
      <c r="C9" s="19"/>
      <c r="D9" s="14" t="s">
        <v>52</v>
      </c>
      <c r="E9" s="19"/>
      <c r="F9" s="44" t="s">
        <v>52</v>
      </c>
      <c r="G9" s="19"/>
      <c r="H9" s="14" t="s">
        <v>52</v>
      </c>
      <c r="I9" s="19"/>
      <c r="J9" s="14" t="s">
        <v>52</v>
      </c>
      <c r="K9" s="19"/>
      <c r="L9" s="14" t="s">
        <v>52</v>
      </c>
      <c r="M9" s="19"/>
    </row>
    <row r="10" spans="2:11" ht="3.75" customHeight="1">
      <c r="B10" s="12"/>
      <c r="C10" s="21"/>
      <c r="D10" s="21"/>
      <c r="E10" s="21"/>
      <c r="F10" s="45"/>
      <c r="G10" s="12"/>
      <c r="H10" s="3"/>
      <c r="I10" s="21"/>
      <c r="J10" s="22"/>
      <c r="K10" s="22"/>
    </row>
    <row r="11" spans="1:16" s="37" customFormat="1" ht="15">
      <c r="A11" s="5" t="s">
        <v>1</v>
      </c>
      <c r="B11" s="42">
        <v>714070595</v>
      </c>
      <c r="C11" s="36">
        <f>B11/B$11*100</f>
        <v>100</v>
      </c>
      <c r="D11" s="42">
        <v>611324829</v>
      </c>
      <c r="E11" s="36">
        <f>D11/D$11*100</f>
        <v>100</v>
      </c>
      <c r="F11" s="42">
        <f>D11-B11</f>
        <v>-102745766</v>
      </c>
      <c r="G11" s="2"/>
      <c r="H11" s="42">
        <v>747883177</v>
      </c>
      <c r="I11" s="36">
        <f>H11/H$11*100</f>
        <v>100</v>
      </c>
      <c r="J11" s="42">
        <v>651256160</v>
      </c>
      <c r="K11" s="36">
        <f>J11/J$11*100</f>
        <v>100</v>
      </c>
      <c r="L11" s="42">
        <f>J11-H11</f>
        <v>-96627017</v>
      </c>
      <c r="N11" s="38">
        <f>H11/B11*100</f>
        <v>104.73518756223254</v>
      </c>
      <c r="O11" s="38">
        <f>J11/D11*100</f>
        <v>106.53193345104587</v>
      </c>
      <c r="P11" s="40"/>
    </row>
    <row r="12" spans="1:15" ht="5.25" customHeight="1">
      <c r="A12" s="17"/>
      <c r="B12" s="43"/>
      <c r="C12" s="23"/>
      <c r="D12" s="43"/>
      <c r="E12" s="23"/>
      <c r="F12" s="43"/>
      <c r="G12" s="2"/>
      <c r="H12" s="43"/>
      <c r="I12" s="23"/>
      <c r="J12" s="43"/>
      <c r="K12" s="23"/>
      <c r="L12" s="43"/>
      <c r="N12" s="24"/>
      <c r="O12" s="24"/>
    </row>
    <row r="13" spans="1:15" s="37" customFormat="1" ht="15">
      <c r="A13" s="5" t="s">
        <v>2</v>
      </c>
      <c r="B13" s="42">
        <v>161026490</v>
      </c>
      <c r="C13" s="36">
        <f>B13/B$11*100</f>
        <v>22.550500066453512</v>
      </c>
      <c r="D13" s="42">
        <v>183643543</v>
      </c>
      <c r="E13" s="36">
        <f>D13/D$11*100</f>
        <v>30.040255898063645</v>
      </c>
      <c r="F13" s="42">
        <f aca="true" t="shared" si="0" ref="F13:F68">D13-B13</f>
        <v>22617053</v>
      </c>
      <c r="G13" s="2"/>
      <c r="H13" s="42">
        <v>172253039</v>
      </c>
      <c r="I13" s="36">
        <f>H13/H$11*100</f>
        <v>23.03207831080816</v>
      </c>
      <c r="J13" s="42">
        <v>184398313</v>
      </c>
      <c r="K13" s="36">
        <f>J13/J$11*100</f>
        <v>28.31425241336681</v>
      </c>
      <c r="L13" s="42">
        <f aca="true" t="shared" si="1" ref="L13:L68">J13-H13</f>
        <v>12145274</v>
      </c>
      <c r="N13" s="38">
        <f>H13/B13*100</f>
        <v>106.97186469133122</v>
      </c>
      <c r="O13" s="38">
        <f>J13/D13*100</f>
        <v>100.41099729817344</v>
      </c>
    </row>
    <row r="14" spans="1:15" ht="3.75" customHeight="1">
      <c r="A14" s="5"/>
      <c r="B14" s="43"/>
      <c r="C14" s="23"/>
      <c r="D14" s="43"/>
      <c r="E14" s="23"/>
      <c r="F14" s="43"/>
      <c r="G14" s="2"/>
      <c r="H14" s="43"/>
      <c r="I14" s="23"/>
      <c r="J14" s="43"/>
      <c r="K14" s="23"/>
      <c r="L14" s="43"/>
      <c r="N14" s="24"/>
      <c r="O14" s="24"/>
    </row>
    <row r="15" spans="1:15" ht="15.75" customHeight="1">
      <c r="A15" s="18" t="s">
        <v>36</v>
      </c>
      <c r="B15" s="43">
        <v>107622105</v>
      </c>
      <c r="C15" s="23">
        <f aca="true" t="shared" si="2" ref="C15:E22">B15/B$11*100</f>
        <v>15.07163377873024</v>
      </c>
      <c r="D15" s="43">
        <v>101576375</v>
      </c>
      <c r="E15" s="23">
        <f t="shared" si="2"/>
        <v>16.615777763543118</v>
      </c>
      <c r="F15" s="43">
        <f t="shared" si="0"/>
        <v>-6045730</v>
      </c>
      <c r="H15" s="43">
        <v>113290410</v>
      </c>
      <c r="I15" s="23">
        <f aca="true" t="shared" si="3" ref="I15:I20">H15/H$11*100</f>
        <v>15.14814258216695</v>
      </c>
      <c r="J15" s="43">
        <v>99023266</v>
      </c>
      <c r="K15" s="23">
        <f aca="true" t="shared" si="4" ref="K15:K22">J15/J$11*100</f>
        <v>15.204964203332832</v>
      </c>
      <c r="L15" s="43">
        <f t="shared" si="1"/>
        <v>-14267144</v>
      </c>
      <c r="N15" s="24">
        <f aca="true" t="shared" si="5" ref="N15:N20">H15/B15*100</f>
        <v>105.26685944304843</v>
      </c>
      <c r="O15" s="24">
        <f aca="true" t="shared" si="6" ref="O15:O20">J15/D15*100</f>
        <v>97.48651298099583</v>
      </c>
    </row>
    <row r="16" spans="1:15" ht="15.75" customHeight="1">
      <c r="A16" s="18" t="s">
        <v>23</v>
      </c>
      <c r="B16" s="43">
        <v>18227385</v>
      </c>
      <c r="C16" s="23">
        <f t="shared" si="2"/>
        <v>2.5526026596852094</v>
      </c>
      <c r="D16" s="43">
        <v>32855388</v>
      </c>
      <c r="E16" s="23">
        <f t="shared" si="2"/>
        <v>5.374456662220732</v>
      </c>
      <c r="F16" s="43">
        <f t="shared" si="0"/>
        <v>14628003</v>
      </c>
      <c r="H16" s="43">
        <v>20423013</v>
      </c>
      <c r="I16" s="23">
        <f t="shared" si="3"/>
        <v>2.7307758254334953</v>
      </c>
      <c r="J16" s="43">
        <v>35527812</v>
      </c>
      <c r="K16" s="23">
        <f t="shared" si="4"/>
        <v>5.455274618822799</v>
      </c>
      <c r="L16" s="43">
        <f t="shared" si="1"/>
        <v>15104799</v>
      </c>
      <c r="N16" s="24">
        <f t="shared" si="5"/>
        <v>112.04576520438889</v>
      </c>
      <c r="O16" s="24">
        <f t="shared" si="6"/>
        <v>108.1338987687499</v>
      </c>
    </row>
    <row r="17" spans="1:15" ht="15.75" customHeight="1">
      <c r="A17" s="18" t="s">
        <v>29</v>
      </c>
      <c r="B17" s="43">
        <v>23175176</v>
      </c>
      <c r="C17" s="23">
        <f t="shared" si="2"/>
        <v>3.2455020781243626</v>
      </c>
      <c r="D17" s="43">
        <v>35597652</v>
      </c>
      <c r="E17" s="23">
        <f t="shared" si="2"/>
        <v>5.823033894800305</v>
      </c>
      <c r="F17" s="43">
        <f t="shared" si="0"/>
        <v>12422476</v>
      </c>
      <c r="H17" s="43">
        <v>24087942</v>
      </c>
      <c r="I17" s="23">
        <f t="shared" si="3"/>
        <v>3.220816130217621</v>
      </c>
      <c r="J17" s="43">
        <v>34760909</v>
      </c>
      <c r="K17" s="23">
        <f t="shared" si="4"/>
        <v>5.337517114617388</v>
      </c>
      <c r="L17" s="43">
        <f t="shared" si="1"/>
        <v>10672967</v>
      </c>
      <c r="N17" s="24">
        <f t="shared" si="5"/>
        <v>103.93855045588434</v>
      </c>
      <c r="O17" s="24">
        <f t="shared" si="6"/>
        <v>97.64944328350646</v>
      </c>
    </row>
    <row r="18" spans="1:15" ht="15.75" customHeight="1">
      <c r="A18" s="18" t="s">
        <v>32</v>
      </c>
      <c r="B18" s="43">
        <v>4296915</v>
      </c>
      <c r="C18" s="23">
        <f t="shared" si="2"/>
        <v>0.6017493270395765</v>
      </c>
      <c r="D18" s="43">
        <v>5963658</v>
      </c>
      <c r="E18" s="23">
        <f t="shared" si="2"/>
        <v>0.9755301465107024</v>
      </c>
      <c r="F18" s="43">
        <f t="shared" si="0"/>
        <v>1666743</v>
      </c>
      <c r="H18" s="43">
        <v>6299878</v>
      </c>
      <c r="I18" s="23">
        <f t="shared" si="3"/>
        <v>0.8423612395281891</v>
      </c>
      <c r="J18" s="43">
        <v>6638170</v>
      </c>
      <c r="K18" s="23">
        <f t="shared" si="4"/>
        <v>1.0192870958794462</v>
      </c>
      <c r="L18" s="43">
        <f t="shared" si="1"/>
        <v>338292</v>
      </c>
      <c r="N18" s="24">
        <f t="shared" si="5"/>
        <v>146.61397770260757</v>
      </c>
      <c r="O18" s="24">
        <f t="shared" si="6"/>
        <v>111.3103735995592</v>
      </c>
    </row>
    <row r="19" spans="1:15" ht="15.75" customHeight="1">
      <c r="A19" s="18" t="s">
        <v>31</v>
      </c>
      <c r="B19" s="43">
        <v>1539342</v>
      </c>
      <c r="C19" s="23">
        <f t="shared" si="2"/>
        <v>0.21557280341448593</v>
      </c>
      <c r="D19" s="43">
        <v>6000643</v>
      </c>
      <c r="E19" s="23">
        <f t="shared" si="2"/>
        <v>0.9815801216213974</v>
      </c>
      <c r="F19" s="43">
        <f t="shared" si="0"/>
        <v>4461301</v>
      </c>
      <c r="H19" s="43">
        <v>1986736</v>
      </c>
      <c r="I19" s="23">
        <f t="shared" si="3"/>
        <v>0.2656479061301308</v>
      </c>
      <c r="J19" s="43">
        <v>6617446</v>
      </c>
      <c r="K19" s="23">
        <f t="shared" si="4"/>
        <v>1.0161049378788218</v>
      </c>
      <c r="L19" s="43">
        <f t="shared" si="1"/>
        <v>4630710</v>
      </c>
      <c r="N19" s="24">
        <f t="shared" si="5"/>
        <v>129.06397668614252</v>
      </c>
      <c r="O19" s="24">
        <f t="shared" si="6"/>
        <v>110.27894843935893</v>
      </c>
    </row>
    <row r="20" spans="1:15" ht="15.75" customHeight="1">
      <c r="A20" s="18" t="s">
        <v>6</v>
      </c>
      <c r="B20" s="43">
        <v>420838</v>
      </c>
      <c r="C20" s="23">
        <f t="shared" si="2"/>
        <v>0.05893506929801527</v>
      </c>
      <c r="D20" s="43">
        <v>1649678</v>
      </c>
      <c r="E20" s="23">
        <f t="shared" si="2"/>
        <v>0.26985293607304145</v>
      </c>
      <c r="F20" s="43">
        <f t="shared" si="0"/>
        <v>1228840</v>
      </c>
      <c r="H20" s="43">
        <v>507501</v>
      </c>
      <c r="I20" s="23">
        <f t="shared" si="3"/>
        <v>0.06785832541865024</v>
      </c>
      <c r="J20" s="43">
        <v>1830710</v>
      </c>
      <c r="K20" s="23">
        <f t="shared" si="4"/>
        <v>0.2811044428355196</v>
      </c>
      <c r="L20" s="43">
        <f t="shared" si="1"/>
        <v>1323209</v>
      </c>
      <c r="N20" s="24">
        <f t="shared" si="5"/>
        <v>120.59295976123829</v>
      </c>
      <c r="O20" s="24">
        <f t="shared" si="6"/>
        <v>110.97377791302303</v>
      </c>
    </row>
    <row r="21" spans="1:15" ht="3.75" customHeight="1">
      <c r="A21" s="25"/>
      <c r="B21" s="43"/>
      <c r="C21" s="23"/>
      <c r="D21" s="43"/>
      <c r="E21" s="23"/>
      <c r="F21" s="43"/>
      <c r="H21" s="43"/>
      <c r="I21" s="23"/>
      <c r="J21" s="43"/>
      <c r="K21" s="23"/>
      <c r="L21" s="43"/>
      <c r="N21" s="26"/>
      <c r="O21" s="26"/>
    </row>
    <row r="22" spans="1:15" s="37" customFormat="1" ht="16.5" customHeight="1">
      <c r="A22" s="5" t="s">
        <v>4</v>
      </c>
      <c r="B22" s="42">
        <v>553649533</v>
      </c>
      <c r="C22" s="36">
        <f t="shared" si="2"/>
        <v>77.53428538812749</v>
      </c>
      <c r="D22" s="42">
        <v>559616383</v>
      </c>
      <c r="E22" s="36">
        <f t="shared" si="2"/>
        <v>91.5415760088488</v>
      </c>
      <c r="F22" s="42">
        <f t="shared" si="0"/>
        <v>5966850</v>
      </c>
      <c r="G22" s="2"/>
      <c r="H22" s="42">
        <v>589103000</v>
      </c>
      <c r="I22" s="36">
        <f>H22/H$11*100</f>
        <v>78.7693878023947</v>
      </c>
      <c r="J22" s="42">
        <v>596120000</v>
      </c>
      <c r="K22" s="36">
        <f t="shared" si="4"/>
        <v>91.53387508841375</v>
      </c>
      <c r="L22" s="42">
        <v>7018000</v>
      </c>
      <c r="N22" s="38">
        <f>H22/B22*100</f>
        <v>106.40359376949027</v>
      </c>
      <c r="O22" s="38">
        <f>J22/D22*100</f>
        <v>106.52297146918946</v>
      </c>
    </row>
    <row r="23" spans="1:15" ht="3.75" customHeight="1">
      <c r="A23" s="25"/>
      <c r="B23" s="43"/>
      <c r="C23" s="23"/>
      <c r="D23" s="43"/>
      <c r="E23" s="23"/>
      <c r="F23" s="43"/>
      <c r="H23" s="43"/>
      <c r="I23" s="23"/>
      <c r="J23" s="43"/>
      <c r="K23" s="23"/>
      <c r="L23" s="43"/>
      <c r="N23" s="26"/>
      <c r="O23" s="26"/>
    </row>
    <row r="24" spans="1:15" s="37" customFormat="1" ht="16.5" customHeight="1">
      <c r="A24" s="5" t="s">
        <v>53</v>
      </c>
      <c r="B24" s="42">
        <v>355428976</v>
      </c>
      <c r="C24" s="36">
        <f>B24/B$11*100</f>
        <v>49.77504724165263</v>
      </c>
      <c r="D24" s="42">
        <v>365950980</v>
      </c>
      <c r="E24" s="36">
        <f>D24/D$11*100</f>
        <v>59.86195270338022</v>
      </c>
      <c r="F24" s="42">
        <f t="shared" si="0"/>
        <v>10522004</v>
      </c>
      <c r="G24" s="2"/>
      <c r="H24" s="42">
        <v>376322343</v>
      </c>
      <c r="I24" s="36">
        <f>H24/H$11*100</f>
        <v>50.31833240447391</v>
      </c>
      <c r="J24" s="42">
        <v>394182703</v>
      </c>
      <c r="K24" s="36">
        <f>J24/J$11*100</f>
        <v>60.52652200633312</v>
      </c>
      <c r="L24" s="42">
        <f t="shared" si="1"/>
        <v>17860360</v>
      </c>
      <c r="N24" s="38">
        <f>H24/B24*100</f>
        <v>105.87835219152196</v>
      </c>
      <c r="O24" s="38">
        <f>J24/D24*100</f>
        <v>107.7146187721645</v>
      </c>
    </row>
    <row r="25" spans="1:15" ht="3.75" customHeight="1">
      <c r="A25" s="5"/>
      <c r="B25" s="43"/>
      <c r="C25" s="23"/>
      <c r="D25" s="43"/>
      <c r="E25" s="23"/>
      <c r="F25" s="43"/>
      <c r="G25" s="2"/>
      <c r="H25" s="43"/>
      <c r="I25" s="23"/>
      <c r="J25" s="43"/>
      <c r="K25" s="23"/>
      <c r="L25" s="43"/>
      <c r="N25" s="24"/>
      <c r="O25" s="24"/>
    </row>
    <row r="26" spans="1:15" ht="15.75" customHeight="1">
      <c r="A26" s="18" t="s">
        <v>5</v>
      </c>
      <c r="B26" s="43">
        <v>11926528</v>
      </c>
      <c r="C26" s="23">
        <f aca="true" t="shared" si="7" ref="C26:E40">B26/B$11*100</f>
        <v>1.6702169342234292</v>
      </c>
      <c r="D26" s="43">
        <v>14698979</v>
      </c>
      <c r="E26" s="23">
        <f t="shared" si="7"/>
        <v>2.4044465892289155</v>
      </c>
      <c r="F26" s="43">
        <f t="shared" si="0"/>
        <v>2772451</v>
      </c>
      <c r="H26" s="43">
        <v>13501076</v>
      </c>
      <c r="I26" s="23">
        <f aca="true" t="shared" si="8" ref="I26:I40">H26/H$11*100</f>
        <v>1.8052386275296577</v>
      </c>
      <c r="J26" s="43">
        <v>13531294</v>
      </c>
      <c r="K26" s="23">
        <f aca="true" t="shared" si="9" ref="K26:K40">J26/J$11*100</f>
        <v>2.0777222283778474</v>
      </c>
      <c r="L26" s="43">
        <f t="shared" si="1"/>
        <v>30218</v>
      </c>
      <c r="N26" s="24">
        <f aca="true" t="shared" si="10" ref="N26:N40">H26/B26*100</f>
        <v>113.20206517772817</v>
      </c>
      <c r="O26" s="24">
        <f aca="true" t="shared" si="11" ref="O26:O40">J26/D26*100</f>
        <v>92.05601287000954</v>
      </c>
    </row>
    <row r="27" spans="1:15" ht="15.75" customHeight="1">
      <c r="A27" s="18" t="s">
        <v>25</v>
      </c>
      <c r="B27" s="43">
        <v>176186551</v>
      </c>
      <c r="C27" s="23">
        <f t="shared" si="7"/>
        <v>24.673547998430042</v>
      </c>
      <c r="D27" s="43">
        <v>165525134</v>
      </c>
      <c r="E27" s="23">
        <f t="shared" si="7"/>
        <v>27.076461833026578</v>
      </c>
      <c r="F27" s="43">
        <f t="shared" si="0"/>
        <v>-10661417</v>
      </c>
      <c r="H27" s="43">
        <v>169187688</v>
      </c>
      <c r="I27" s="23">
        <f t="shared" si="8"/>
        <v>22.622208013645427</v>
      </c>
      <c r="J27" s="43">
        <v>169199552</v>
      </c>
      <c r="K27" s="23">
        <f t="shared" si="9"/>
        <v>25.980491608708927</v>
      </c>
      <c r="L27" s="43">
        <f t="shared" si="1"/>
        <v>11864</v>
      </c>
      <c r="N27" s="24">
        <f t="shared" si="10"/>
        <v>96.02758385343499</v>
      </c>
      <c r="O27" s="24">
        <f t="shared" si="11"/>
        <v>102.21985502213822</v>
      </c>
    </row>
    <row r="28" spans="1:15" ht="15.75" customHeight="1">
      <c r="A28" s="18" t="s">
        <v>8</v>
      </c>
      <c r="B28" s="43">
        <v>3315619</v>
      </c>
      <c r="C28" s="23">
        <f t="shared" si="7"/>
        <v>0.464326499818971</v>
      </c>
      <c r="D28" s="43">
        <v>2885739</v>
      </c>
      <c r="E28" s="23">
        <f t="shared" si="7"/>
        <v>0.4720467520876696</v>
      </c>
      <c r="F28" s="43">
        <f t="shared" si="0"/>
        <v>-429880</v>
      </c>
      <c r="H28" s="43">
        <v>3556416</v>
      </c>
      <c r="I28" s="23">
        <f t="shared" si="8"/>
        <v>0.47553095314510596</v>
      </c>
      <c r="J28" s="43">
        <v>4743390</v>
      </c>
      <c r="K28" s="23">
        <f t="shared" si="9"/>
        <v>0.7283447422593285</v>
      </c>
      <c r="L28" s="43">
        <f t="shared" si="1"/>
        <v>1186974</v>
      </c>
      <c r="N28" s="24">
        <f t="shared" si="10"/>
        <v>107.26250513101776</v>
      </c>
      <c r="O28" s="24">
        <f t="shared" si="11"/>
        <v>164.37349323691436</v>
      </c>
    </row>
    <row r="29" spans="1:15" ht="15.75" customHeight="1">
      <c r="A29" s="18" t="s">
        <v>38</v>
      </c>
      <c r="B29" s="43">
        <v>17195004</v>
      </c>
      <c r="C29" s="23">
        <f t="shared" si="7"/>
        <v>2.4080257778994527</v>
      </c>
      <c r="D29" s="43">
        <v>7515906</v>
      </c>
      <c r="E29" s="23">
        <f t="shared" si="7"/>
        <v>1.2294455653460787</v>
      </c>
      <c r="F29" s="43">
        <f t="shared" si="0"/>
        <v>-9679098</v>
      </c>
      <c r="H29" s="43">
        <v>23511276</v>
      </c>
      <c r="I29" s="23">
        <f t="shared" si="8"/>
        <v>3.1437097026719187</v>
      </c>
      <c r="J29" s="43">
        <v>10570745</v>
      </c>
      <c r="K29" s="23">
        <f t="shared" si="9"/>
        <v>1.623131672182571</v>
      </c>
      <c r="L29" s="43">
        <f t="shared" si="1"/>
        <v>-12940531</v>
      </c>
      <c r="N29" s="24">
        <f t="shared" si="10"/>
        <v>136.73318133569495</v>
      </c>
      <c r="O29" s="24">
        <f t="shared" si="11"/>
        <v>140.64498677870637</v>
      </c>
    </row>
    <row r="30" spans="1:15" ht="15.75" customHeight="1">
      <c r="A30" s="18" t="s">
        <v>9</v>
      </c>
      <c r="B30" s="43">
        <v>27577372</v>
      </c>
      <c r="C30" s="23">
        <f t="shared" si="7"/>
        <v>3.861995185504033</v>
      </c>
      <c r="D30" s="43">
        <v>24102350</v>
      </c>
      <c r="E30" s="23">
        <f t="shared" si="7"/>
        <v>3.942642087583195</v>
      </c>
      <c r="F30" s="43">
        <f t="shared" si="0"/>
        <v>-3475022</v>
      </c>
      <c r="H30" s="43">
        <v>32959666</v>
      </c>
      <c r="I30" s="23">
        <f t="shared" si="8"/>
        <v>4.407060756763085</v>
      </c>
      <c r="J30" s="43">
        <v>27202062</v>
      </c>
      <c r="K30" s="23">
        <f t="shared" si="9"/>
        <v>4.176860607353026</v>
      </c>
      <c r="L30" s="43">
        <f t="shared" si="1"/>
        <v>-5757604</v>
      </c>
      <c r="N30" s="24">
        <f t="shared" si="10"/>
        <v>119.51706638326525</v>
      </c>
      <c r="O30" s="24">
        <f t="shared" si="11"/>
        <v>112.86062147466949</v>
      </c>
    </row>
    <row r="31" spans="1:15" ht="15.75" customHeight="1">
      <c r="A31" s="18" t="s">
        <v>42</v>
      </c>
      <c r="B31" s="43">
        <v>18158333</v>
      </c>
      <c r="C31" s="23">
        <f t="shared" si="7"/>
        <v>2.542932467342392</v>
      </c>
      <c r="D31" s="43">
        <v>15029505</v>
      </c>
      <c r="E31" s="23">
        <f t="shared" si="7"/>
        <v>2.4585137535776416</v>
      </c>
      <c r="F31" s="43">
        <f t="shared" si="0"/>
        <v>-3128828</v>
      </c>
      <c r="H31" s="43">
        <v>18956532</v>
      </c>
      <c r="I31" s="23">
        <f t="shared" si="8"/>
        <v>2.5346915912777646</v>
      </c>
      <c r="J31" s="43">
        <v>15457066</v>
      </c>
      <c r="K31" s="23">
        <f t="shared" si="9"/>
        <v>2.373423385354236</v>
      </c>
      <c r="L31" s="43">
        <f t="shared" si="1"/>
        <v>-3499466</v>
      </c>
      <c r="N31" s="24">
        <f t="shared" si="10"/>
        <v>104.3957724533414</v>
      </c>
      <c r="O31" s="24">
        <f t="shared" si="11"/>
        <v>102.84481092357997</v>
      </c>
    </row>
    <row r="32" spans="1:15" ht="15.75" customHeight="1">
      <c r="A32" s="18" t="s">
        <v>11</v>
      </c>
      <c r="B32" s="43">
        <v>1179452</v>
      </c>
      <c r="C32" s="23">
        <f t="shared" si="7"/>
        <v>0.16517302466431907</v>
      </c>
      <c r="D32" s="43">
        <v>3931239</v>
      </c>
      <c r="E32" s="23">
        <f t="shared" si="7"/>
        <v>0.6430687604216383</v>
      </c>
      <c r="F32" s="43">
        <f t="shared" si="0"/>
        <v>2751787</v>
      </c>
      <c r="H32" s="43">
        <v>1221669</v>
      </c>
      <c r="I32" s="23">
        <f t="shared" si="8"/>
        <v>0.16335024474016213</v>
      </c>
      <c r="J32" s="43">
        <v>2173801</v>
      </c>
      <c r="K32" s="23">
        <f t="shared" si="9"/>
        <v>0.3337858639218092</v>
      </c>
      <c r="L32" s="43">
        <f t="shared" si="1"/>
        <v>952132</v>
      </c>
      <c r="N32" s="24">
        <f t="shared" si="10"/>
        <v>103.579374150029</v>
      </c>
      <c r="O32" s="24">
        <f t="shared" si="11"/>
        <v>55.295569666458846</v>
      </c>
    </row>
    <row r="33" spans="1:15" ht="15.75" customHeight="1">
      <c r="A33" s="18" t="s">
        <v>37</v>
      </c>
      <c r="B33" s="43">
        <v>2503903</v>
      </c>
      <c r="C33" s="23">
        <f t="shared" si="7"/>
        <v>0.3506520248183585</v>
      </c>
      <c r="D33" s="43">
        <v>722132</v>
      </c>
      <c r="E33" s="23">
        <f t="shared" si="7"/>
        <v>0.11812574358892922</v>
      </c>
      <c r="F33" s="43">
        <f t="shared" si="0"/>
        <v>-1781771</v>
      </c>
      <c r="H33" s="43">
        <v>2554740</v>
      </c>
      <c r="I33" s="23">
        <f t="shared" si="8"/>
        <v>0.34159613139686923</v>
      </c>
      <c r="J33" s="43">
        <v>808784</v>
      </c>
      <c r="K33" s="23">
        <f t="shared" si="9"/>
        <v>0.12418830710177083</v>
      </c>
      <c r="L33" s="43">
        <f t="shared" si="1"/>
        <v>-1745956</v>
      </c>
      <c r="N33" s="24">
        <f t="shared" si="10"/>
        <v>102.0303102795915</v>
      </c>
      <c r="O33" s="24">
        <f t="shared" si="11"/>
        <v>111.99946824126337</v>
      </c>
    </row>
    <row r="34" spans="1:15" ht="15.75" customHeight="1">
      <c r="A34" s="18" t="s">
        <v>33</v>
      </c>
      <c r="B34" s="43">
        <v>45579096</v>
      </c>
      <c r="C34" s="23">
        <f t="shared" si="7"/>
        <v>6.3829957876923915</v>
      </c>
      <c r="D34" s="43">
        <v>54015121</v>
      </c>
      <c r="E34" s="23">
        <f t="shared" si="7"/>
        <v>8.835747942441252</v>
      </c>
      <c r="F34" s="43">
        <f t="shared" si="0"/>
        <v>8436025</v>
      </c>
      <c r="H34" s="43">
        <v>51529064</v>
      </c>
      <c r="I34" s="23">
        <f t="shared" si="8"/>
        <v>6.889988381166648</v>
      </c>
      <c r="J34" s="43">
        <v>69916189</v>
      </c>
      <c r="K34" s="23">
        <f t="shared" si="9"/>
        <v>10.735589664134617</v>
      </c>
      <c r="L34" s="43">
        <f t="shared" si="1"/>
        <v>18387125</v>
      </c>
      <c r="N34" s="24">
        <f t="shared" si="10"/>
        <v>113.05415974024584</v>
      </c>
      <c r="O34" s="24">
        <f t="shared" si="11"/>
        <v>129.43817898695443</v>
      </c>
    </row>
    <row r="35" spans="1:15" ht="15.75" customHeight="1">
      <c r="A35" s="18" t="s">
        <v>21</v>
      </c>
      <c r="B35" s="43">
        <v>186137</v>
      </c>
      <c r="C35" s="23">
        <f t="shared" si="7"/>
        <v>0.026067030529383445</v>
      </c>
      <c r="D35" s="43">
        <v>1910751</v>
      </c>
      <c r="E35" s="23">
        <f t="shared" si="7"/>
        <v>0.31255903725120904</v>
      </c>
      <c r="F35" s="43">
        <f t="shared" si="0"/>
        <v>1724614</v>
      </c>
      <c r="H35" s="43">
        <v>275537</v>
      </c>
      <c r="I35" s="23">
        <f t="shared" si="8"/>
        <v>0.03684225136675323</v>
      </c>
      <c r="J35" s="43">
        <v>767921</v>
      </c>
      <c r="K35" s="23">
        <f t="shared" si="9"/>
        <v>0.11791381750615611</v>
      </c>
      <c r="L35" s="43">
        <f t="shared" si="1"/>
        <v>492384</v>
      </c>
      <c r="N35" s="24">
        <f t="shared" si="10"/>
        <v>148.02913982711658</v>
      </c>
      <c r="O35" s="24">
        <f t="shared" si="11"/>
        <v>40.18948570483543</v>
      </c>
    </row>
    <row r="36" spans="1:15" ht="15.75" customHeight="1">
      <c r="A36" s="18" t="s">
        <v>12</v>
      </c>
      <c r="B36" s="43">
        <v>10512156</v>
      </c>
      <c r="C36" s="23">
        <f t="shared" si="7"/>
        <v>1.4721452015539163</v>
      </c>
      <c r="D36" s="43">
        <v>17209489</v>
      </c>
      <c r="E36" s="23">
        <f t="shared" si="7"/>
        <v>2.8151136979257223</v>
      </c>
      <c r="F36" s="43">
        <f t="shared" si="0"/>
        <v>6697333</v>
      </c>
      <c r="H36" s="43">
        <v>13142841</v>
      </c>
      <c r="I36" s="23">
        <f t="shared" si="8"/>
        <v>1.7573387668272151</v>
      </c>
      <c r="J36" s="43">
        <v>19805645</v>
      </c>
      <c r="K36" s="23">
        <f t="shared" si="9"/>
        <v>3.041145130972734</v>
      </c>
      <c r="L36" s="43">
        <f t="shared" si="1"/>
        <v>6662804</v>
      </c>
      <c r="N36" s="24">
        <f t="shared" si="10"/>
        <v>125.02517085933655</v>
      </c>
      <c r="O36" s="24">
        <f t="shared" si="11"/>
        <v>115.08560771327959</v>
      </c>
    </row>
    <row r="37" spans="1:15" ht="15.75" customHeight="1">
      <c r="A37" s="18" t="s">
        <v>28</v>
      </c>
      <c r="B37" s="43">
        <v>1419842</v>
      </c>
      <c r="C37" s="23">
        <f t="shared" si="7"/>
        <v>0.19883776337268166</v>
      </c>
      <c r="D37" s="43">
        <v>1352041</v>
      </c>
      <c r="E37" s="23">
        <f t="shared" si="7"/>
        <v>0.22116572660915101</v>
      </c>
      <c r="F37" s="43">
        <f t="shared" si="0"/>
        <v>-67801</v>
      </c>
      <c r="H37" s="43">
        <v>2362419</v>
      </c>
      <c r="I37" s="23">
        <f t="shared" si="8"/>
        <v>0.31588075152010003</v>
      </c>
      <c r="J37" s="43">
        <v>1250786</v>
      </c>
      <c r="K37" s="23">
        <f t="shared" si="9"/>
        <v>0.1920574540131797</v>
      </c>
      <c r="L37" s="43">
        <f t="shared" si="1"/>
        <v>-1111633</v>
      </c>
      <c r="N37" s="24">
        <f t="shared" si="10"/>
        <v>166.38604858850493</v>
      </c>
      <c r="O37" s="24">
        <f t="shared" si="11"/>
        <v>92.51095196077634</v>
      </c>
    </row>
    <row r="38" spans="1:15" ht="15.75" customHeight="1">
      <c r="A38" s="18" t="s">
        <v>30</v>
      </c>
      <c r="B38" s="43">
        <v>29608410</v>
      </c>
      <c r="C38" s="23">
        <f t="shared" si="7"/>
        <v>4.146426166729356</v>
      </c>
      <c r="D38" s="43">
        <v>49650964</v>
      </c>
      <c r="E38" s="23">
        <f t="shared" si="7"/>
        <v>8.121862820657658</v>
      </c>
      <c r="F38" s="43">
        <f t="shared" si="0"/>
        <v>20042554</v>
      </c>
      <c r="H38" s="43">
        <v>31479695</v>
      </c>
      <c r="I38" s="23">
        <f t="shared" si="8"/>
        <v>4.209172764959787</v>
      </c>
      <c r="J38" s="43">
        <v>50052886</v>
      </c>
      <c r="K38" s="23">
        <f t="shared" si="9"/>
        <v>7.6855911812028</v>
      </c>
      <c r="L38" s="43">
        <f t="shared" si="1"/>
        <v>18573191</v>
      </c>
      <c r="N38" s="24">
        <f t="shared" si="10"/>
        <v>106.32011310300014</v>
      </c>
      <c r="O38" s="24">
        <f t="shared" si="11"/>
        <v>100.80949485693773</v>
      </c>
    </row>
    <row r="39" spans="1:15" ht="15.75" customHeight="1">
      <c r="A39" s="18" t="s">
        <v>10</v>
      </c>
      <c r="B39" s="43">
        <v>4305437</v>
      </c>
      <c r="C39" s="23">
        <f t="shared" si="7"/>
        <v>0.6029427664641477</v>
      </c>
      <c r="D39" s="43">
        <v>2374887</v>
      </c>
      <c r="E39" s="23">
        <f t="shared" si="7"/>
        <v>0.3884820127271487</v>
      </c>
      <c r="F39" s="43">
        <f t="shared" si="0"/>
        <v>-1930550</v>
      </c>
      <c r="H39" s="43">
        <v>4997492</v>
      </c>
      <c r="I39" s="23">
        <f t="shared" si="8"/>
        <v>0.6682182663937632</v>
      </c>
      <c r="J39" s="43">
        <v>3143258</v>
      </c>
      <c r="K39" s="23">
        <f t="shared" si="9"/>
        <v>0.48264541559192314</v>
      </c>
      <c r="L39" s="43">
        <f t="shared" si="1"/>
        <v>-1854234</v>
      </c>
      <c r="N39" s="24">
        <f t="shared" si="10"/>
        <v>116.07397808863537</v>
      </c>
      <c r="O39" s="24">
        <f t="shared" si="11"/>
        <v>132.35400252727814</v>
      </c>
    </row>
    <row r="40" spans="1:15" ht="15.75" customHeight="1">
      <c r="A40" s="18" t="s">
        <v>40</v>
      </c>
      <c r="B40" s="43">
        <v>5775136</v>
      </c>
      <c r="C40" s="23">
        <f t="shared" si="7"/>
        <v>0.8087626126097518</v>
      </c>
      <c r="D40" s="43">
        <v>5026742</v>
      </c>
      <c r="E40" s="23">
        <f t="shared" si="7"/>
        <v>0.8222702173282741</v>
      </c>
      <c r="F40" s="43">
        <f t="shared" si="0"/>
        <v>-748394</v>
      </c>
      <c r="H40" s="43">
        <v>7086232</v>
      </c>
      <c r="I40" s="23">
        <f t="shared" si="8"/>
        <v>0.9475052010696585</v>
      </c>
      <c r="J40" s="43">
        <v>5559323</v>
      </c>
      <c r="K40" s="23">
        <f t="shared" si="9"/>
        <v>0.8536307741027739</v>
      </c>
      <c r="L40" s="43">
        <f t="shared" si="1"/>
        <v>-1526909</v>
      </c>
      <c r="N40" s="24">
        <f t="shared" si="10"/>
        <v>122.70242640173323</v>
      </c>
      <c r="O40" s="24">
        <f t="shared" si="11"/>
        <v>110.5949539483029</v>
      </c>
    </row>
    <row r="41" spans="1:15" ht="14.25">
      <c r="A41" s="18"/>
      <c r="B41" s="43"/>
      <c r="C41" s="23"/>
      <c r="D41" s="43"/>
      <c r="E41" s="23"/>
      <c r="F41" s="43"/>
      <c r="H41" s="43"/>
      <c r="I41" s="23"/>
      <c r="J41" s="43"/>
      <c r="K41" s="23"/>
      <c r="L41" s="43"/>
      <c r="N41" s="24"/>
      <c r="O41" s="53" t="s">
        <v>68</v>
      </c>
    </row>
    <row r="42" spans="1:15" ht="27.75" customHeight="1">
      <c r="A42" s="18"/>
      <c r="B42" s="43"/>
      <c r="C42" s="23"/>
      <c r="D42" s="43"/>
      <c r="E42" s="23"/>
      <c r="F42" s="43"/>
      <c r="H42" s="43"/>
      <c r="I42" s="23"/>
      <c r="J42" s="43"/>
      <c r="K42" s="23"/>
      <c r="L42" s="43"/>
      <c r="N42" s="24"/>
      <c r="O42" s="24"/>
    </row>
    <row r="43" spans="2:14" s="14" customFormat="1" ht="15.75">
      <c r="B43" s="44"/>
      <c r="C43" s="16"/>
      <c r="D43" s="44" t="s">
        <v>47</v>
      </c>
      <c r="E43" s="16"/>
      <c r="F43" s="44"/>
      <c r="H43" s="44"/>
      <c r="I43" s="16"/>
      <c r="J43" s="44" t="s">
        <v>59</v>
      </c>
      <c r="K43" s="16"/>
      <c r="L43" s="44"/>
      <c r="N43" s="5" t="s">
        <v>60</v>
      </c>
    </row>
    <row r="44" spans="1:15" s="14" customFormat="1" ht="16.5" customHeight="1">
      <c r="A44" s="18"/>
      <c r="B44" s="44" t="s">
        <v>48</v>
      </c>
      <c r="C44" s="14" t="s">
        <v>49</v>
      </c>
      <c r="D44" s="44" t="s">
        <v>50</v>
      </c>
      <c r="E44" s="14" t="s">
        <v>49</v>
      </c>
      <c r="F44" s="44" t="s">
        <v>51</v>
      </c>
      <c r="H44" s="44" t="s">
        <v>48</v>
      </c>
      <c r="I44" s="14" t="s">
        <v>49</v>
      </c>
      <c r="J44" s="44" t="s">
        <v>50</v>
      </c>
      <c r="K44" s="14" t="s">
        <v>49</v>
      </c>
      <c r="L44" s="44" t="s">
        <v>51</v>
      </c>
      <c r="N44" s="14" t="s">
        <v>48</v>
      </c>
      <c r="O44" s="14" t="s">
        <v>50</v>
      </c>
    </row>
    <row r="45" spans="1:13" s="20" customFormat="1" ht="15">
      <c r="A45" s="18"/>
      <c r="B45" s="44" t="s">
        <v>52</v>
      </c>
      <c r="C45" s="19"/>
      <c r="D45" s="44" t="s">
        <v>52</v>
      </c>
      <c r="E45" s="19"/>
      <c r="F45" s="44" t="s">
        <v>52</v>
      </c>
      <c r="G45" s="19"/>
      <c r="H45" s="44" t="s">
        <v>52</v>
      </c>
      <c r="I45" s="19"/>
      <c r="J45" s="44" t="s">
        <v>52</v>
      </c>
      <c r="K45" s="19"/>
      <c r="L45" s="44" t="s">
        <v>52</v>
      </c>
      <c r="M45" s="19"/>
    </row>
    <row r="46" spans="2:12" ht="17.25" customHeight="1">
      <c r="B46" s="45"/>
      <c r="C46" s="21"/>
      <c r="D46" s="45"/>
      <c r="E46" s="21"/>
      <c r="F46" s="45"/>
      <c r="H46" s="45"/>
      <c r="I46" s="21"/>
      <c r="J46" s="45"/>
      <c r="L46" s="45"/>
    </row>
    <row r="47" spans="1:15" s="37" customFormat="1" ht="15">
      <c r="A47" s="5" t="s">
        <v>3</v>
      </c>
      <c r="B47" s="42">
        <v>10385088</v>
      </c>
      <c r="C47" s="36">
        <f>B47/B$11*100</f>
        <v>1.4543503223235232</v>
      </c>
      <c r="D47" s="42">
        <v>11087559</v>
      </c>
      <c r="E47" s="36">
        <f>D47/D$11*100</f>
        <v>1.8136935511251746</v>
      </c>
      <c r="F47" s="42">
        <f t="shared" si="0"/>
        <v>702471</v>
      </c>
      <c r="G47" s="2"/>
      <c r="H47" s="42">
        <v>11389881</v>
      </c>
      <c r="I47" s="36">
        <f>H47/H$11*100</f>
        <v>1.5229492185782914</v>
      </c>
      <c r="J47" s="42">
        <v>10457540</v>
      </c>
      <c r="K47" s="36">
        <f>J47/J$11*100</f>
        <v>1.6057491110717477</v>
      </c>
      <c r="L47" s="42">
        <f t="shared" si="1"/>
        <v>-932341</v>
      </c>
      <c r="N47" s="38">
        <f>H47/B47*100</f>
        <v>109.67534410878368</v>
      </c>
      <c r="O47" s="38">
        <f>J47/D47*100</f>
        <v>94.31778446455166</v>
      </c>
    </row>
    <row r="48" spans="1:15" ht="11.25" customHeight="1">
      <c r="A48" s="5"/>
      <c r="B48" s="43"/>
      <c r="C48" s="23"/>
      <c r="D48" s="43"/>
      <c r="E48" s="23"/>
      <c r="F48" s="43"/>
      <c r="G48" s="2"/>
      <c r="H48" s="43"/>
      <c r="I48" s="23"/>
      <c r="J48" s="43"/>
      <c r="K48" s="23"/>
      <c r="L48" s="43"/>
      <c r="N48" s="24"/>
      <c r="O48" s="24"/>
    </row>
    <row r="49" spans="1:15" ht="15.75" customHeight="1">
      <c r="A49" s="18" t="s">
        <v>39</v>
      </c>
      <c r="B49" s="43">
        <v>9178482</v>
      </c>
      <c r="C49" s="23">
        <f>B49/B$11*100</f>
        <v>1.2853745924098723</v>
      </c>
      <c r="D49" s="43">
        <v>9371067</v>
      </c>
      <c r="E49" s="23">
        <f>D49/D$11*100</f>
        <v>1.532911237276116</v>
      </c>
      <c r="F49" s="43">
        <f t="shared" si="0"/>
        <v>192585</v>
      </c>
      <c r="H49" s="43">
        <v>10168942</v>
      </c>
      <c r="I49" s="23">
        <f>H49/H$11*100</f>
        <v>1.3596965826656104</v>
      </c>
      <c r="J49" s="43">
        <v>8154879</v>
      </c>
      <c r="K49" s="23">
        <f>J49/J$11*100</f>
        <v>1.252176870004577</v>
      </c>
      <c r="L49" s="43">
        <f t="shared" si="1"/>
        <v>-2014063</v>
      </c>
      <c r="N49" s="24">
        <f>H49/B49*100</f>
        <v>110.79110903088332</v>
      </c>
      <c r="O49" s="24">
        <f>J49/D49*100</f>
        <v>87.02188342053259</v>
      </c>
    </row>
    <row r="50" spans="1:15" ht="15.75" customHeight="1">
      <c r="A50" s="18" t="s">
        <v>15</v>
      </c>
      <c r="B50" s="43">
        <v>25022</v>
      </c>
      <c r="C50" s="23">
        <f>B50/B$11*100</f>
        <v>0.0035041353299249075</v>
      </c>
      <c r="D50" s="43">
        <v>26138</v>
      </c>
      <c r="E50" s="23">
        <f>D50/D$11*100</f>
        <v>0.00427563199792757</v>
      </c>
      <c r="F50" s="43">
        <f t="shared" si="0"/>
        <v>1116</v>
      </c>
      <c r="H50" s="43">
        <v>117042</v>
      </c>
      <c r="I50" s="23">
        <f>H50/H$11*100</f>
        <v>0.015649770391880338</v>
      </c>
      <c r="J50" s="43">
        <v>29670</v>
      </c>
      <c r="K50" s="23">
        <f>J50/J$11*100</f>
        <v>0.004555811034478353</v>
      </c>
      <c r="L50" s="43">
        <f t="shared" si="1"/>
        <v>-87372</v>
      </c>
      <c r="N50" s="24">
        <f>H50/B50*100</f>
        <v>467.75637439053634</v>
      </c>
      <c r="O50" s="24">
        <f>J50/D50*100</f>
        <v>113.51289310582293</v>
      </c>
    </row>
    <row r="51" spans="1:15" ht="15.75" customHeight="1">
      <c r="A51" s="18" t="s">
        <v>19</v>
      </c>
      <c r="B51" s="43">
        <v>70949</v>
      </c>
      <c r="C51" s="23">
        <f>B51/B$11*100</f>
        <v>0.009935852350844947</v>
      </c>
      <c r="D51" s="43">
        <v>222214</v>
      </c>
      <c r="E51" s="23">
        <f>D51/D$11*100</f>
        <v>0.0363495787278092</v>
      </c>
      <c r="F51" s="43">
        <f t="shared" si="0"/>
        <v>151265</v>
      </c>
      <c r="H51" s="43">
        <v>113719</v>
      </c>
      <c r="I51" s="23">
        <f>H51/H$11*100</f>
        <v>0.015205449660756308</v>
      </c>
      <c r="J51" s="43">
        <v>114663</v>
      </c>
      <c r="K51" s="23">
        <f>J51/J$11*100</f>
        <v>0.01760643615255785</v>
      </c>
      <c r="L51" s="43">
        <f t="shared" si="1"/>
        <v>944</v>
      </c>
      <c r="N51" s="24">
        <f>H51/B51*100</f>
        <v>160.28273830497963</v>
      </c>
      <c r="O51" s="24">
        <f>J51/D51*100</f>
        <v>51.60025920959076</v>
      </c>
    </row>
    <row r="52" spans="1:15" ht="15.75" customHeight="1">
      <c r="A52" s="18" t="s">
        <v>27</v>
      </c>
      <c r="B52" s="43">
        <v>1110635</v>
      </c>
      <c r="C52" s="23">
        <f>B52/B$11*100</f>
        <v>0.15553574223288105</v>
      </c>
      <c r="D52" s="43">
        <v>1468140</v>
      </c>
      <c r="E52" s="23">
        <f>D52/D$11*100</f>
        <v>0.2401571031233217</v>
      </c>
      <c r="F52" s="43">
        <f t="shared" si="0"/>
        <v>357505</v>
      </c>
      <c r="H52" s="43">
        <v>990179</v>
      </c>
      <c r="I52" s="23">
        <f>H52/H$11*100</f>
        <v>0.13239754957076671</v>
      </c>
      <c r="J52" s="43">
        <v>2158328</v>
      </c>
      <c r="K52" s="23">
        <f>J52/J$11*100</f>
        <v>0.33140999388013465</v>
      </c>
      <c r="L52" s="43">
        <f t="shared" si="1"/>
        <v>1168149</v>
      </c>
      <c r="N52" s="24">
        <f>H52/B52*100</f>
        <v>89.15431262295894</v>
      </c>
      <c r="O52" s="24">
        <f>J52/D52*100</f>
        <v>147.01104799269825</v>
      </c>
    </row>
    <row r="53" spans="1:15" ht="11.25" customHeight="1">
      <c r="A53" s="18"/>
      <c r="B53" s="43"/>
      <c r="C53" s="23"/>
      <c r="D53" s="43"/>
      <c r="E53" s="23"/>
      <c r="F53" s="43"/>
      <c r="H53" s="43"/>
      <c r="I53" s="23"/>
      <c r="J53" s="43"/>
      <c r="K53" s="23"/>
      <c r="L53" s="43"/>
      <c r="N53" s="24"/>
      <c r="O53" s="24"/>
    </row>
    <row r="54" spans="1:15" ht="14.25" customHeight="1">
      <c r="A54" s="27" t="s">
        <v>54</v>
      </c>
      <c r="B54" s="43"/>
      <c r="C54" s="23"/>
      <c r="D54" s="43"/>
      <c r="E54" s="23"/>
      <c r="F54" s="43"/>
      <c r="H54" s="43"/>
      <c r="I54" s="23"/>
      <c r="J54" s="43"/>
      <c r="K54" s="23"/>
      <c r="L54" s="43"/>
      <c r="N54" s="24"/>
      <c r="O54" s="24"/>
    </row>
    <row r="55" spans="1:15" ht="11.25" customHeight="1">
      <c r="A55" s="27"/>
      <c r="B55" s="43"/>
      <c r="C55" s="23"/>
      <c r="D55" s="43"/>
      <c r="E55" s="23"/>
      <c r="F55" s="43"/>
      <c r="H55" s="43"/>
      <c r="I55" s="23"/>
      <c r="J55" s="43"/>
      <c r="K55" s="23"/>
      <c r="L55" s="43"/>
      <c r="N55" s="24"/>
      <c r="O55" s="24"/>
    </row>
    <row r="56" spans="1:15" ht="15.75" customHeight="1">
      <c r="A56" s="18" t="s">
        <v>0</v>
      </c>
      <c r="B56" s="43">
        <v>711098</v>
      </c>
      <c r="C56" s="23">
        <f aca="true" t="shared" si="12" ref="C56:E62">B56/B$11*100</f>
        <v>0.09958371132758939</v>
      </c>
      <c r="D56" s="43">
        <v>474703</v>
      </c>
      <c r="E56" s="23">
        <f t="shared" si="12"/>
        <v>0.07765151642483017</v>
      </c>
      <c r="F56" s="43">
        <f t="shared" si="0"/>
        <v>-236395</v>
      </c>
      <c r="H56" s="43">
        <v>611337</v>
      </c>
      <c r="I56" s="23">
        <f aca="true" t="shared" si="13" ref="I56:I62">H56/H$11*100</f>
        <v>0.08174231200817611</v>
      </c>
      <c r="J56" s="43">
        <v>506129</v>
      </c>
      <c r="K56" s="23">
        <f aca="true" t="shared" si="14" ref="K56:K62">J56/J$11*100</f>
        <v>0.07771581001245348</v>
      </c>
      <c r="L56" s="43">
        <f t="shared" si="1"/>
        <v>-105208</v>
      </c>
      <c r="N56" s="24">
        <f aca="true" t="shared" si="15" ref="N56:N62">H56/B56*100</f>
        <v>85.97085071256001</v>
      </c>
      <c r="O56" s="24">
        <f aca="true" t="shared" si="16" ref="O56:O62">J56/D56*100</f>
        <v>106.6201393292227</v>
      </c>
    </row>
    <row r="57" spans="1:15" ht="15.75" customHeight="1">
      <c r="A57" s="18" t="s">
        <v>18</v>
      </c>
      <c r="B57" s="43">
        <v>915417</v>
      </c>
      <c r="C57" s="23">
        <f t="shared" si="12"/>
        <v>0.12819698870249657</v>
      </c>
      <c r="D57" s="43">
        <v>776133</v>
      </c>
      <c r="E57" s="23">
        <f t="shared" si="12"/>
        <v>0.12695918163009864</v>
      </c>
      <c r="F57" s="43">
        <f t="shared" si="0"/>
        <v>-139284</v>
      </c>
      <c r="H57" s="43">
        <v>890212</v>
      </c>
      <c r="I57" s="23">
        <f t="shared" si="13"/>
        <v>0.11903088976689202</v>
      </c>
      <c r="J57" s="43">
        <v>1028255</v>
      </c>
      <c r="K57" s="23">
        <f t="shared" si="14"/>
        <v>0.15788794995812402</v>
      </c>
      <c r="L57" s="43">
        <f t="shared" si="1"/>
        <v>138043</v>
      </c>
      <c r="N57" s="24">
        <f t="shared" si="15"/>
        <v>97.24661001488938</v>
      </c>
      <c r="O57" s="24">
        <f t="shared" si="16"/>
        <v>132.48438089863464</v>
      </c>
    </row>
    <row r="58" spans="1:15" ht="15.75" customHeight="1">
      <c r="A58" s="18" t="s">
        <v>16</v>
      </c>
      <c r="B58" s="43">
        <v>11466324</v>
      </c>
      <c r="C58" s="23">
        <f t="shared" si="12"/>
        <v>1.6057689646217683</v>
      </c>
      <c r="D58" s="43">
        <v>541952</v>
      </c>
      <c r="E58" s="23">
        <f t="shared" si="12"/>
        <v>0.0886520511340134</v>
      </c>
      <c r="F58" s="43">
        <f t="shared" si="0"/>
        <v>-10924372</v>
      </c>
      <c r="H58" s="43">
        <v>13873108</v>
      </c>
      <c r="I58" s="23">
        <f t="shared" si="13"/>
        <v>1.8549832950714975</v>
      </c>
      <c r="J58" s="43">
        <v>6563047</v>
      </c>
      <c r="K58" s="23">
        <f t="shared" si="14"/>
        <v>1.0077520034512994</v>
      </c>
      <c r="L58" s="43">
        <f t="shared" si="1"/>
        <v>-7310061</v>
      </c>
      <c r="N58" s="24">
        <f t="shared" si="15"/>
        <v>120.99002260881517</v>
      </c>
      <c r="O58" s="24">
        <f t="shared" si="16"/>
        <v>1211.001527810581</v>
      </c>
    </row>
    <row r="59" spans="1:15" ht="15.75" customHeight="1">
      <c r="A59" s="18" t="s">
        <v>24</v>
      </c>
      <c r="B59" s="43">
        <v>910297</v>
      </c>
      <c r="C59" s="23">
        <f t="shared" si="12"/>
        <v>0.1274799727609565</v>
      </c>
      <c r="D59" s="43">
        <v>351698</v>
      </c>
      <c r="E59" s="23">
        <f t="shared" si="12"/>
        <v>0.0575304622544621</v>
      </c>
      <c r="F59" s="43">
        <f t="shared" si="0"/>
        <v>-558599</v>
      </c>
      <c r="H59" s="43">
        <v>439067</v>
      </c>
      <c r="I59" s="23">
        <f t="shared" si="13"/>
        <v>0.05870796582980232</v>
      </c>
      <c r="J59" s="43">
        <v>266233</v>
      </c>
      <c r="K59" s="23">
        <f t="shared" si="14"/>
        <v>0.04087992042946665</v>
      </c>
      <c r="L59" s="43">
        <f t="shared" si="1"/>
        <v>-172834</v>
      </c>
      <c r="N59" s="24">
        <f t="shared" si="15"/>
        <v>48.23337877637738</v>
      </c>
      <c r="O59" s="24">
        <f t="shared" si="16"/>
        <v>75.69932157703484</v>
      </c>
    </row>
    <row r="60" spans="1:15" ht="15.75" customHeight="1">
      <c r="A60" s="18" t="s">
        <v>26</v>
      </c>
      <c r="B60" s="43">
        <v>131974</v>
      </c>
      <c r="C60" s="23">
        <f t="shared" si="12"/>
        <v>0.018481926146251687</v>
      </c>
      <c r="D60" s="43">
        <v>68734</v>
      </c>
      <c r="E60" s="23">
        <f t="shared" si="12"/>
        <v>0.011243449756888575</v>
      </c>
      <c r="F60" s="43">
        <f t="shared" si="0"/>
        <v>-63240</v>
      </c>
      <c r="H60" s="43">
        <v>120219</v>
      </c>
      <c r="I60" s="23">
        <f t="shared" si="13"/>
        <v>0.016074569357508093</v>
      </c>
      <c r="J60" s="43">
        <v>26262</v>
      </c>
      <c r="K60" s="23">
        <f t="shared" si="14"/>
        <v>0.004032514640629273</v>
      </c>
      <c r="L60" s="43">
        <f t="shared" si="1"/>
        <v>-93957</v>
      </c>
      <c r="N60" s="24">
        <f t="shared" si="15"/>
        <v>91.09294254929002</v>
      </c>
      <c r="O60" s="24">
        <f t="shared" si="16"/>
        <v>38.2081648092647</v>
      </c>
    </row>
    <row r="61" spans="1:15" ht="15.75" customHeight="1">
      <c r="A61" s="18" t="s">
        <v>55</v>
      </c>
      <c r="B61" s="43">
        <v>13796946</v>
      </c>
      <c r="C61" s="23">
        <f t="shared" si="12"/>
        <v>1.932154341126454</v>
      </c>
      <c r="D61" s="43">
        <v>7837327</v>
      </c>
      <c r="E61" s="23">
        <f t="shared" si="12"/>
        <v>1.2820233414730158</v>
      </c>
      <c r="F61" s="43">
        <f t="shared" si="0"/>
        <v>-5959619</v>
      </c>
      <c r="H61" s="43">
        <v>15960980</v>
      </c>
      <c r="I61" s="23">
        <f t="shared" si="13"/>
        <v>2.1341541688401957</v>
      </c>
      <c r="J61" s="43">
        <v>9387366</v>
      </c>
      <c r="K61" s="23">
        <f t="shared" si="14"/>
        <v>1.4414245233396334</v>
      </c>
      <c r="L61" s="43">
        <f t="shared" si="1"/>
        <v>-6573614</v>
      </c>
      <c r="N61" s="24">
        <f t="shared" si="15"/>
        <v>115.68487692856087</v>
      </c>
      <c r="O61" s="24">
        <f t="shared" si="16"/>
        <v>119.77764868047487</v>
      </c>
    </row>
    <row r="62" spans="1:15" ht="15.75" customHeight="1">
      <c r="A62" s="18" t="s">
        <v>34</v>
      </c>
      <c r="B62" s="43">
        <v>3181648</v>
      </c>
      <c r="C62" s="23">
        <f t="shared" si="12"/>
        <v>0.4455649094470835</v>
      </c>
      <c r="D62" s="43">
        <v>2251785</v>
      </c>
      <c r="E62" s="23">
        <f t="shared" si="12"/>
        <v>0.36834509137858035</v>
      </c>
      <c r="F62" s="43">
        <f t="shared" si="0"/>
        <v>-929863</v>
      </c>
      <c r="H62" s="43">
        <v>3571189</v>
      </c>
      <c r="I62" s="23">
        <f t="shared" si="13"/>
        <v>0.47750626164973886</v>
      </c>
      <c r="J62" s="43">
        <v>3953094</v>
      </c>
      <c r="K62" s="23">
        <f t="shared" si="14"/>
        <v>0.6069952566744243</v>
      </c>
      <c r="L62" s="43">
        <f t="shared" si="1"/>
        <v>381905</v>
      </c>
      <c r="N62" s="24">
        <f t="shared" si="15"/>
        <v>112.24337198835322</v>
      </c>
      <c r="O62" s="24">
        <f t="shared" si="16"/>
        <v>175.55379399010118</v>
      </c>
    </row>
    <row r="63" spans="1:15" ht="11.25" customHeight="1">
      <c r="A63" s="17"/>
      <c r="B63" s="43"/>
      <c r="C63" s="23"/>
      <c r="D63" s="43"/>
      <c r="E63" s="23"/>
      <c r="F63" s="43"/>
      <c r="H63" s="43"/>
      <c r="I63" s="23"/>
      <c r="J63" s="43"/>
      <c r="K63" s="23"/>
      <c r="L63" s="43"/>
      <c r="N63" s="24"/>
      <c r="O63" s="24"/>
    </row>
    <row r="64" spans="1:15" ht="15" customHeight="1">
      <c r="A64" s="27" t="s">
        <v>61</v>
      </c>
      <c r="B64" s="43"/>
      <c r="C64" s="23"/>
      <c r="D64" s="43"/>
      <c r="E64" s="23"/>
      <c r="F64" s="43"/>
      <c r="H64" s="43"/>
      <c r="I64" s="23"/>
      <c r="J64" s="43"/>
      <c r="K64" s="23"/>
      <c r="L64" s="43"/>
      <c r="N64" s="24"/>
      <c r="O64" s="24"/>
    </row>
    <row r="65" spans="1:15" ht="11.25" customHeight="1">
      <c r="A65" s="27"/>
      <c r="B65" s="43"/>
      <c r="C65" s="23"/>
      <c r="D65" s="43"/>
      <c r="E65" s="23"/>
      <c r="F65" s="43"/>
      <c r="H65" s="43"/>
      <c r="I65" s="23"/>
      <c r="J65" s="43"/>
      <c r="K65" s="23"/>
      <c r="L65" s="43"/>
      <c r="N65" s="24"/>
      <c r="O65" s="24"/>
    </row>
    <row r="66" spans="1:15" ht="15.75" customHeight="1">
      <c r="A66" s="18" t="s">
        <v>41</v>
      </c>
      <c r="B66" s="43">
        <v>105432534</v>
      </c>
      <c r="C66" s="23">
        <f>B66/B$11*100</f>
        <v>14.765001491204103</v>
      </c>
      <c r="D66" s="43">
        <v>6305905</v>
      </c>
      <c r="E66" s="23">
        <f>D66/D$11*100</f>
        <v>1.0315146221551554</v>
      </c>
      <c r="F66" s="43">
        <f t="shared" si="0"/>
        <v>-99126629</v>
      </c>
      <c r="H66" s="43">
        <v>93847852</v>
      </c>
      <c r="I66" s="23">
        <f>H66/H$11*100</f>
        <v>12.548464103237878</v>
      </c>
      <c r="J66" s="43">
        <v>6494376</v>
      </c>
      <c r="K66" s="23">
        <f>J66/J$11*100</f>
        <v>0.9972076118251226</v>
      </c>
      <c r="L66" s="43">
        <f t="shared" si="1"/>
        <v>-87353476</v>
      </c>
      <c r="N66" s="24">
        <f>H66/B66*100</f>
        <v>89.01223222046431</v>
      </c>
      <c r="O66" s="24">
        <f>J66/D66*100</f>
        <v>102.98880176596381</v>
      </c>
    </row>
    <row r="67" spans="1:15" ht="15.75" customHeight="1">
      <c r="A67" s="18" t="s">
        <v>35</v>
      </c>
      <c r="B67" s="43">
        <v>9386786</v>
      </c>
      <c r="C67" s="23">
        <f>B67/B$11*100</f>
        <v>1.3145459378564663</v>
      </c>
      <c r="D67" s="43">
        <v>7037068</v>
      </c>
      <c r="E67" s="23">
        <f>D67/D$11*100</f>
        <v>1.1511176491082777</v>
      </c>
      <c r="F67" s="43">
        <f t="shared" si="0"/>
        <v>-2349718</v>
      </c>
      <c r="H67" s="43">
        <v>8473137</v>
      </c>
      <c r="I67" s="23">
        <f>H67/H$11*100</f>
        <v>1.1329492707655864</v>
      </c>
      <c r="J67" s="43">
        <v>7064135</v>
      </c>
      <c r="K67" s="23">
        <f>J67/J$11*100</f>
        <v>1.0846937708811846</v>
      </c>
      <c r="L67" s="43">
        <f t="shared" si="1"/>
        <v>-1409002</v>
      </c>
      <c r="N67" s="24">
        <f>H67/B67*100</f>
        <v>90.26664717827806</v>
      </c>
      <c r="O67" s="24">
        <f>J67/D67*100</f>
        <v>100.38463462339713</v>
      </c>
    </row>
    <row r="68" spans="1:15" ht="15.75" customHeight="1">
      <c r="A68" s="18" t="s">
        <v>7</v>
      </c>
      <c r="B68" s="43">
        <v>867424</v>
      </c>
      <c r="C68" s="23">
        <f>B68/B$11*100</f>
        <v>0.12147594454579103</v>
      </c>
      <c r="D68" s="43">
        <v>3130604</v>
      </c>
      <c r="E68" s="23">
        <f>D68/D$11*100</f>
        <v>0.5121015622939797</v>
      </c>
      <c r="F68" s="43">
        <f t="shared" si="0"/>
        <v>2263180</v>
      </c>
      <c r="H68" s="43">
        <v>913401</v>
      </c>
      <c r="I68" s="23">
        <f>H68/H$11*100</f>
        <v>0.12213150771273465</v>
      </c>
      <c r="J68" s="43">
        <v>4100044</v>
      </c>
      <c r="K68" s="23">
        <f>J68/J$11*100</f>
        <v>0.6295593426709392</v>
      </c>
      <c r="L68" s="43">
        <f t="shared" si="1"/>
        <v>3186643</v>
      </c>
      <c r="N68" s="24">
        <f>H68/B68*100</f>
        <v>105.30040672151104</v>
      </c>
      <c r="O68" s="24">
        <f>J68/D68*100</f>
        <v>130.9665483082498</v>
      </c>
    </row>
    <row r="69" spans="1:15" ht="15.75" customHeight="1">
      <c r="A69" s="18" t="s">
        <v>43</v>
      </c>
      <c r="B69" s="43">
        <v>11240182</v>
      </c>
      <c r="C69" s="23">
        <f>B69/B$11*100</f>
        <v>1.5740995468382226</v>
      </c>
      <c r="D69" s="43">
        <v>610855</v>
      </c>
      <c r="E69" s="23">
        <f>D69/D$11*100</f>
        <v>0.09992314576838496</v>
      </c>
      <c r="F69" s="43">
        <f>D69-B69</f>
        <v>-10629327</v>
      </c>
      <c r="H69" s="43">
        <v>15587655</v>
      </c>
      <c r="I69" s="23">
        <f>H69/H$11*100</f>
        <v>2.0842366133340633</v>
      </c>
      <c r="J69" s="43">
        <v>1826085</v>
      </c>
      <c r="K69" s="23">
        <f>J69/J$11*100</f>
        <v>0.2803942768080689</v>
      </c>
      <c r="L69" s="43">
        <f>J69-H69</f>
        <v>-13761570</v>
      </c>
      <c r="N69" s="24">
        <f>H69/B69*100</f>
        <v>138.67795912913155</v>
      </c>
      <c r="O69" s="24">
        <f>J69/D69*100</f>
        <v>298.9391917885587</v>
      </c>
    </row>
    <row r="70" spans="1:7" ht="15.75">
      <c r="A70" s="17"/>
      <c r="G70" s="2"/>
    </row>
    <row r="71" spans="1:7" ht="15.75">
      <c r="A71" s="17"/>
      <c r="G71" s="2"/>
    </row>
    <row r="72" ht="12.75">
      <c r="A72" s="28" t="s">
        <v>63</v>
      </c>
    </row>
    <row r="73" ht="12.75">
      <c r="A73" s="29" t="s">
        <v>56</v>
      </c>
    </row>
    <row r="74" spans="1:12" s="30" customFormat="1" ht="12.75">
      <c r="A74" s="29" t="s">
        <v>57</v>
      </c>
      <c r="C74" s="31"/>
      <c r="E74" s="32"/>
      <c r="F74" s="31"/>
      <c r="G74" s="31"/>
      <c r="I74" s="32"/>
      <c r="J74" s="31"/>
      <c r="K74" s="31"/>
      <c r="L74" s="31"/>
    </row>
    <row r="75" spans="1:6" s="34" customFormat="1" ht="12.75">
      <c r="A75" s="33" t="s">
        <v>58</v>
      </c>
      <c r="F75" s="31"/>
    </row>
    <row r="76" s="34" customFormat="1" ht="12.75">
      <c r="F76" s="31"/>
    </row>
    <row r="78" spans="2:9" ht="12.75">
      <c r="B78" s="1"/>
      <c r="C78" s="1"/>
      <c r="D78"/>
      <c r="E78" s="3"/>
      <c r="F78" s="50"/>
      <c r="G78" s="4"/>
      <c r="H78" s="4"/>
      <c r="I78" s="3"/>
    </row>
  </sheetData>
  <mergeCells count="3">
    <mergeCell ref="A4:O4"/>
    <mergeCell ref="A5:O5"/>
    <mergeCell ref="N1:O1"/>
  </mergeCells>
  <printOptions/>
  <pageMargins left="0.48" right="0.12" top="0.3" bottom="0.14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P2" sqref="P2:Q2"/>
    </sheetView>
  </sheetViews>
  <sheetFormatPr defaultColWidth="9.00390625" defaultRowHeight="17.25" customHeight="1"/>
  <cols>
    <col min="1" max="1" width="3.625" style="48" customWidth="1"/>
    <col min="2" max="2" width="1.00390625" style="48" customWidth="1"/>
    <col min="3" max="3" width="10.75390625" style="48" customWidth="1"/>
    <col min="4" max="4" width="9.25390625" style="55" customWidth="1"/>
    <col min="5" max="5" width="6.125" style="48" customWidth="1"/>
    <col min="6" max="6" width="4.375" style="48" customWidth="1"/>
    <col min="7" max="7" width="3.625" style="48" customWidth="1"/>
    <col min="8" max="8" width="1.00390625" style="48" customWidth="1"/>
    <col min="9" max="9" width="10.75390625" style="48" customWidth="1"/>
    <col min="10" max="10" width="9.25390625" style="55" customWidth="1"/>
    <col min="11" max="11" width="6.125" style="48" customWidth="1"/>
    <col min="12" max="12" width="4.375" style="48" customWidth="1"/>
    <col min="13" max="13" width="3.625" style="48" customWidth="1"/>
    <col min="14" max="14" width="1.00390625" style="48" customWidth="1"/>
    <col min="15" max="15" width="10.75390625" style="48" customWidth="1"/>
    <col min="16" max="16" width="9.25390625" style="60" customWidth="1"/>
    <col min="17" max="17" width="6.125" style="48" customWidth="1"/>
    <col min="18" max="16384" width="9.125" style="48" customWidth="1"/>
  </cols>
  <sheetData>
    <row r="1" spans="1:17" ht="17.25" customHeight="1">
      <c r="A1" s="54" t="s">
        <v>45</v>
      </c>
      <c r="P1" s="197" t="s">
        <v>66</v>
      </c>
      <c r="Q1" s="198"/>
    </row>
    <row r="2" spans="1:17" ht="17.25" customHeight="1">
      <c r="A2" s="54" t="s">
        <v>65</v>
      </c>
      <c r="P2" s="199"/>
      <c r="Q2" s="200"/>
    </row>
    <row r="3" spans="2:16" s="47" customFormat="1" ht="27" customHeight="1">
      <c r="B3" s="56" t="s">
        <v>71</v>
      </c>
      <c r="D3" s="57"/>
      <c r="J3" s="57"/>
      <c r="P3" s="58"/>
    </row>
    <row r="4" spans="1:16" s="47" customFormat="1" ht="19.5" customHeight="1">
      <c r="A4" s="56"/>
      <c r="D4" s="57"/>
      <c r="J4" s="59" t="s">
        <v>72</v>
      </c>
      <c r="P4" s="58"/>
    </row>
    <row r="5" ht="18" customHeight="1"/>
    <row r="6" spans="1:17" s="47" customFormat="1" ht="13.5" customHeight="1">
      <c r="A6" s="61"/>
      <c r="B6" s="62" t="s">
        <v>73</v>
      </c>
      <c r="C6" s="62"/>
      <c r="D6" s="63"/>
      <c r="E6" s="64"/>
      <c r="F6" s="65"/>
      <c r="G6" s="61"/>
      <c r="H6" s="62" t="s">
        <v>74</v>
      </c>
      <c r="I6" s="62"/>
      <c r="J6" s="63"/>
      <c r="K6" s="64"/>
      <c r="M6" s="61"/>
      <c r="N6" s="62" t="s">
        <v>75</v>
      </c>
      <c r="O6" s="62"/>
      <c r="P6" s="66"/>
      <c r="Q6" s="64"/>
    </row>
    <row r="7" spans="1:17" ht="4.5" customHeight="1">
      <c r="A7" s="67" t="s">
        <v>76</v>
      </c>
      <c r="B7" s="65"/>
      <c r="C7" s="65"/>
      <c r="D7" s="68"/>
      <c r="E7" s="69"/>
      <c r="F7" s="65"/>
      <c r="G7" s="70"/>
      <c r="H7" s="71"/>
      <c r="I7" s="71"/>
      <c r="J7" s="68"/>
      <c r="K7" s="72"/>
      <c r="M7" s="70"/>
      <c r="N7" s="71"/>
      <c r="O7" s="71"/>
      <c r="P7" s="73"/>
      <c r="Q7" s="72"/>
    </row>
    <row r="8" spans="1:17" s="59" customFormat="1" ht="14.25" customHeight="1">
      <c r="A8" s="74" t="s">
        <v>77</v>
      </c>
      <c r="B8" s="75"/>
      <c r="C8" s="76" t="s">
        <v>78</v>
      </c>
      <c r="D8" s="77" t="s">
        <v>79</v>
      </c>
      <c r="E8" s="78" t="s">
        <v>80</v>
      </c>
      <c r="F8" s="79"/>
      <c r="G8" s="74" t="s">
        <v>77</v>
      </c>
      <c r="H8" s="75"/>
      <c r="I8" s="76" t="s">
        <v>78</v>
      </c>
      <c r="J8" s="77" t="s">
        <v>79</v>
      </c>
      <c r="K8" s="78" t="s">
        <v>80</v>
      </c>
      <c r="M8" s="74" t="s">
        <v>77</v>
      </c>
      <c r="N8" s="75"/>
      <c r="O8" s="76" t="s">
        <v>78</v>
      </c>
      <c r="P8" s="80" t="s">
        <v>79</v>
      </c>
      <c r="Q8" s="78" t="s">
        <v>80</v>
      </c>
    </row>
    <row r="9" spans="1:17" s="59" customFormat="1" ht="14.25" customHeight="1">
      <c r="A9" s="81" t="s">
        <v>81</v>
      </c>
      <c r="B9" s="82"/>
      <c r="C9" s="83" t="s">
        <v>82</v>
      </c>
      <c r="D9" s="84" t="s">
        <v>83</v>
      </c>
      <c r="E9" s="85" t="s">
        <v>84</v>
      </c>
      <c r="F9" s="79"/>
      <c r="G9" s="81" t="s">
        <v>81</v>
      </c>
      <c r="H9" s="82"/>
      <c r="I9" s="83" t="s">
        <v>85</v>
      </c>
      <c r="J9" s="84" t="s">
        <v>83</v>
      </c>
      <c r="K9" s="85" t="s">
        <v>84</v>
      </c>
      <c r="M9" s="81" t="s">
        <v>81</v>
      </c>
      <c r="N9" s="82"/>
      <c r="O9" s="83" t="s">
        <v>86</v>
      </c>
      <c r="P9" s="86" t="s">
        <v>83</v>
      </c>
      <c r="Q9" s="85" t="s">
        <v>84</v>
      </c>
    </row>
    <row r="10" spans="1:10" ht="9" customHeight="1">
      <c r="A10" s="65"/>
      <c r="B10" s="65"/>
      <c r="C10" s="65"/>
      <c r="D10" s="68"/>
      <c r="E10" s="65"/>
      <c r="F10" s="65"/>
      <c r="J10" s="68"/>
    </row>
    <row r="11" spans="3:17" ht="12" customHeight="1">
      <c r="C11" s="39" t="s">
        <v>87</v>
      </c>
      <c r="D11" s="46">
        <v>747883177</v>
      </c>
      <c r="E11" s="87">
        <f>D11/D$11*100</f>
        <v>100</v>
      </c>
      <c r="I11" s="39" t="s">
        <v>88</v>
      </c>
      <c r="J11" s="46">
        <v>651256160</v>
      </c>
      <c r="K11" s="87">
        <f>J11/J$11*100</f>
        <v>100</v>
      </c>
      <c r="O11" s="39" t="s">
        <v>89</v>
      </c>
      <c r="P11" s="46">
        <v>1399139337</v>
      </c>
      <c r="Q11" s="87">
        <f>P11/P$11*100</f>
        <v>100</v>
      </c>
    </row>
    <row r="12" spans="3:17" ht="6" customHeight="1">
      <c r="C12" s="88"/>
      <c r="D12" s="89"/>
      <c r="E12" s="87"/>
      <c r="I12" s="88"/>
      <c r="J12" s="89"/>
      <c r="K12" s="87"/>
      <c r="O12" s="88"/>
      <c r="P12" s="89"/>
      <c r="Q12" s="87"/>
    </row>
    <row r="13" spans="1:17" ht="18" customHeight="1">
      <c r="A13" s="48">
        <v>1</v>
      </c>
      <c r="C13" s="39" t="s">
        <v>25</v>
      </c>
      <c r="D13" s="46">
        <v>169187688</v>
      </c>
      <c r="E13" s="87">
        <f aca="true" t="shared" si="0" ref="E13:E42">D13/D$11*100</f>
        <v>22.622208013645427</v>
      </c>
      <c r="F13" s="39"/>
      <c r="G13" s="48">
        <v>1</v>
      </c>
      <c r="I13" s="39" t="s">
        <v>25</v>
      </c>
      <c r="J13" s="46">
        <v>169199552</v>
      </c>
      <c r="K13" s="87">
        <f aca="true" t="shared" si="1" ref="K13:K42">J13/J$11*100</f>
        <v>25.980491608708927</v>
      </c>
      <c r="L13" s="39"/>
      <c r="M13" s="48">
        <v>1</v>
      </c>
      <c r="O13" s="39" t="s">
        <v>25</v>
      </c>
      <c r="P13" s="46">
        <v>338387240</v>
      </c>
      <c r="Q13" s="87">
        <f aca="true" t="shared" si="2" ref="Q13:Q42">P13/P$11*100</f>
        <v>24.185385333069227</v>
      </c>
    </row>
    <row r="14" spans="1:17" ht="18" customHeight="1">
      <c r="A14" s="48">
        <v>2</v>
      </c>
      <c r="C14" s="39" t="s">
        <v>90</v>
      </c>
      <c r="D14" s="46">
        <v>113290410</v>
      </c>
      <c r="E14" s="87">
        <f t="shared" si="0"/>
        <v>15.14814258216695</v>
      </c>
      <c r="F14" s="39"/>
      <c r="G14" s="48">
        <v>2</v>
      </c>
      <c r="I14" s="39" t="s">
        <v>90</v>
      </c>
      <c r="J14" s="46">
        <v>99023266</v>
      </c>
      <c r="K14" s="87">
        <f t="shared" si="1"/>
        <v>15.204964203332832</v>
      </c>
      <c r="L14" s="39"/>
      <c r="M14" s="48">
        <v>2</v>
      </c>
      <c r="O14" s="39" t="s">
        <v>90</v>
      </c>
      <c r="P14" s="46">
        <v>212313676</v>
      </c>
      <c r="Q14" s="87">
        <f t="shared" si="2"/>
        <v>15.174591292332451</v>
      </c>
    </row>
    <row r="15" spans="1:17" ht="18" customHeight="1">
      <c r="A15" s="48">
        <v>3</v>
      </c>
      <c r="C15" s="39" t="s">
        <v>41</v>
      </c>
      <c r="D15" s="46">
        <v>93847852</v>
      </c>
      <c r="E15" s="87">
        <f t="shared" si="0"/>
        <v>12.548464103237878</v>
      </c>
      <c r="F15" s="39"/>
      <c r="G15" s="48">
        <v>3</v>
      </c>
      <c r="I15" s="39" t="s">
        <v>33</v>
      </c>
      <c r="J15" s="46">
        <v>69916189</v>
      </c>
      <c r="K15" s="87">
        <f t="shared" si="1"/>
        <v>10.735589664134617</v>
      </c>
      <c r="L15" s="39"/>
      <c r="M15" s="48">
        <v>3</v>
      </c>
      <c r="O15" s="39" t="s">
        <v>33</v>
      </c>
      <c r="P15" s="46">
        <v>121445253</v>
      </c>
      <c r="Q15" s="87">
        <f t="shared" si="2"/>
        <v>8.679997037350113</v>
      </c>
    </row>
    <row r="16" spans="1:17" ht="18" customHeight="1">
      <c r="A16" s="48">
        <v>4</v>
      </c>
      <c r="C16" s="39" t="s">
        <v>33</v>
      </c>
      <c r="D16" s="46">
        <v>51529064</v>
      </c>
      <c r="E16" s="87">
        <f t="shared" si="0"/>
        <v>6.889988381166648</v>
      </c>
      <c r="F16" s="39"/>
      <c r="G16" s="48">
        <v>4</v>
      </c>
      <c r="I16" s="39" t="s">
        <v>30</v>
      </c>
      <c r="J16" s="46">
        <v>50052886</v>
      </c>
      <c r="K16" s="87">
        <f t="shared" si="1"/>
        <v>7.6855911812028</v>
      </c>
      <c r="L16" s="39"/>
      <c r="M16" s="48">
        <v>4</v>
      </c>
      <c r="O16" s="39" t="s">
        <v>41</v>
      </c>
      <c r="P16" s="46">
        <v>100342228</v>
      </c>
      <c r="Q16" s="87">
        <f t="shared" si="2"/>
        <v>7.17171087585539</v>
      </c>
    </row>
    <row r="17" spans="1:17" ht="18" customHeight="1">
      <c r="A17" s="48">
        <v>5</v>
      </c>
      <c r="C17" s="39" t="s">
        <v>9</v>
      </c>
      <c r="D17" s="46">
        <v>32959666</v>
      </c>
      <c r="E17" s="87">
        <f t="shared" si="0"/>
        <v>4.407060756763085</v>
      </c>
      <c r="F17" s="39"/>
      <c r="G17" s="48">
        <v>5</v>
      </c>
      <c r="I17" s="39" t="s">
        <v>23</v>
      </c>
      <c r="J17" s="46">
        <v>35527812</v>
      </c>
      <c r="K17" s="87">
        <f t="shared" si="1"/>
        <v>5.455274618822799</v>
      </c>
      <c r="L17" s="39"/>
      <c r="M17" s="48">
        <v>5</v>
      </c>
      <c r="O17" s="39" t="s">
        <v>30</v>
      </c>
      <c r="P17" s="46">
        <v>81532581</v>
      </c>
      <c r="Q17" s="87">
        <f t="shared" si="2"/>
        <v>5.8273381959812625</v>
      </c>
    </row>
    <row r="18" spans="1:17" ht="18" customHeight="1">
      <c r="A18" s="48">
        <v>6</v>
      </c>
      <c r="C18" s="39" t="s">
        <v>30</v>
      </c>
      <c r="D18" s="46">
        <v>31479695</v>
      </c>
      <c r="E18" s="87">
        <f t="shared" si="0"/>
        <v>4.209172764959787</v>
      </c>
      <c r="F18" s="39"/>
      <c r="G18" s="48">
        <v>6</v>
      </c>
      <c r="I18" s="39" t="s">
        <v>29</v>
      </c>
      <c r="J18" s="46">
        <v>34760909</v>
      </c>
      <c r="K18" s="87">
        <f t="shared" si="1"/>
        <v>5.337517114617388</v>
      </c>
      <c r="L18" s="39"/>
      <c r="M18" s="48">
        <v>6</v>
      </c>
      <c r="O18" s="39" t="s">
        <v>9</v>
      </c>
      <c r="P18" s="46">
        <v>60161728</v>
      </c>
      <c r="Q18" s="87">
        <f t="shared" si="2"/>
        <v>4.299909695127098</v>
      </c>
    </row>
    <row r="19" spans="1:17" ht="18" customHeight="1">
      <c r="A19" s="48">
        <v>7</v>
      </c>
      <c r="C19" s="39" t="s">
        <v>29</v>
      </c>
      <c r="D19" s="46">
        <v>24087942</v>
      </c>
      <c r="E19" s="87">
        <f t="shared" si="0"/>
        <v>3.220816130217621</v>
      </c>
      <c r="F19" s="39"/>
      <c r="G19" s="48">
        <v>7</v>
      </c>
      <c r="I19" s="39" t="s">
        <v>9</v>
      </c>
      <c r="J19" s="46">
        <v>27202062</v>
      </c>
      <c r="K19" s="87">
        <f t="shared" si="1"/>
        <v>4.176860607353026</v>
      </c>
      <c r="L19" s="39"/>
      <c r="M19" s="48">
        <v>7</v>
      </c>
      <c r="O19" s="39" t="s">
        <v>29</v>
      </c>
      <c r="P19" s="46">
        <v>58848851</v>
      </c>
      <c r="Q19" s="87">
        <f t="shared" si="2"/>
        <v>4.206075080855225</v>
      </c>
    </row>
    <row r="20" spans="1:17" ht="18" customHeight="1">
      <c r="A20" s="48">
        <v>8</v>
      </c>
      <c r="C20" s="39" t="s">
        <v>38</v>
      </c>
      <c r="D20" s="46">
        <v>23511276</v>
      </c>
      <c r="E20" s="87">
        <f t="shared" si="0"/>
        <v>3.1437097026719187</v>
      </c>
      <c r="F20" s="39"/>
      <c r="G20" s="48">
        <v>8</v>
      </c>
      <c r="I20" s="39" t="s">
        <v>12</v>
      </c>
      <c r="J20" s="46">
        <v>19805645</v>
      </c>
      <c r="K20" s="87">
        <f t="shared" si="1"/>
        <v>3.041145130972734</v>
      </c>
      <c r="L20" s="39"/>
      <c r="M20" s="48">
        <v>8</v>
      </c>
      <c r="O20" s="39" t="s">
        <v>23</v>
      </c>
      <c r="P20" s="46">
        <v>55950825</v>
      </c>
      <c r="Q20" s="87">
        <f t="shared" si="2"/>
        <v>3.998945889118404</v>
      </c>
    </row>
    <row r="21" spans="1:17" ht="18" customHeight="1">
      <c r="A21" s="48">
        <v>9</v>
      </c>
      <c r="C21" s="39" t="s">
        <v>23</v>
      </c>
      <c r="D21" s="46">
        <v>20423013</v>
      </c>
      <c r="E21" s="87">
        <f t="shared" si="0"/>
        <v>2.7307758254334953</v>
      </c>
      <c r="F21" s="39"/>
      <c r="G21" s="48">
        <v>9</v>
      </c>
      <c r="I21" s="39" t="s">
        <v>42</v>
      </c>
      <c r="J21" s="46">
        <v>15457066</v>
      </c>
      <c r="K21" s="87">
        <f t="shared" si="1"/>
        <v>2.373423385354236</v>
      </c>
      <c r="L21" s="39"/>
      <c r="M21" s="48">
        <v>9</v>
      </c>
      <c r="O21" s="39" t="s">
        <v>42</v>
      </c>
      <c r="P21" s="46">
        <v>34413598</v>
      </c>
      <c r="Q21" s="87">
        <f t="shared" si="2"/>
        <v>2.4596262209158373</v>
      </c>
    </row>
    <row r="22" spans="1:17" ht="18" customHeight="1">
      <c r="A22" s="48">
        <v>10</v>
      </c>
      <c r="C22" s="39" t="s">
        <v>42</v>
      </c>
      <c r="D22" s="46">
        <v>18956532</v>
      </c>
      <c r="E22" s="87">
        <f t="shared" si="0"/>
        <v>2.5346915912777646</v>
      </c>
      <c r="F22" s="39"/>
      <c r="G22" s="48">
        <v>10</v>
      </c>
      <c r="I22" s="39" t="s">
        <v>5</v>
      </c>
      <c r="J22" s="46">
        <v>13531294</v>
      </c>
      <c r="K22" s="87">
        <f t="shared" si="1"/>
        <v>2.0777222283778474</v>
      </c>
      <c r="L22" s="39"/>
      <c r="M22" s="48">
        <v>10</v>
      </c>
      <c r="O22" s="39" t="s">
        <v>38</v>
      </c>
      <c r="P22" s="46">
        <v>34082021</v>
      </c>
      <c r="Q22" s="87">
        <f t="shared" si="2"/>
        <v>2.4359275805280287</v>
      </c>
    </row>
    <row r="23" spans="1:17" ht="18" customHeight="1">
      <c r="A23" s="48">
        <v>11</v>
      </c>
      <c r="C23" s="39" t="s">
        <v>55</v>
      </c>
      <c r="D23" s="46">
        <v>15960980</v>
      </c>
      <c r="E23" s="87">
        <f t="shared" si="0"/>
        <v>2.1341541688401957</v>
      </c>
      <c r="F23" s="39"/>
      <c r="G23" s="48">
        <v>11</v>
      </c>
      <c r="I23" s="39" t="s">
        <v>38</v>
      </c>
      <c r="J23" s="46">
        <v>10570745</v>
      </c>
      <c r="K23" s="87">
        <f t="shared" si="1"/>
        <v>1.623131672182571</v>
      </c>
      <c r="L23" s="39"/>
      <c r="M23" s="48">
        <v>11</v>
      </c>
      <c r="O23" s="39" t="s">
        <v>12</v>
      </c>
      <c r="P23" s="46">
        <v>32948486</v>
      </c>
      <c r="Q23" s="87">
        <f t="shared" si="2"/>
        <v>2.354910989111873</v>
      </c>
    </row>
    <row r="24" spans="1:17" ht="18" customHeight="1">
      <c r="A24" s="48">
        <v>12</v>
      </c>
      <c r="C24" s="39" t="s">
        <v>43</v>
      </c>
      <c r="D24" s="46">
        <v>15587655</v>
      </c>
      <c r="E24" s="87">
        <f t="shared" si="0"/>
        <v>2.0842366133340633</v>
      </c>
      <c r="F24" s="39"/>
      <c r="G24" s="48">
        <v>12</v>
      </c>
      <c r="I24" s="39" t="s">
        <v>55</v>
      </c>
      <c r="J24" s="46">
        <v>9387366</v>
      </c>
      <c r="K24" s="87">
        <f t="shared" si="1"/>
        <v>1.4414245233396334</v>
      </c>
      <c r="L24" s="39"/>
      <c r="M24" s="48">
        <v>12</v>
      </c>
      <c r="O24" s="39" t="s">
        <v>5</v>
      </c>
      <c r="P24" s="46">
        <v>27032370</v>
      </c>
      <c r="Q24" s="87">
        <f t="shared" si="2"/>
        <v>1.9320713302194863</v>
      </c>
    </row>
    <row r="25" spans="1:17" ht="18" customHeight="1">
      <c r="A25" s="48">
        <v>13</v>
      </c>
      <c r="C25" s="39" t="s">
        <v>16</v>
      </c>
      <c r="D25" s="46">
        <v>13873108</v>
      </c>
      <c r="E25" s="87">
        <f t="shared" si="0"/>
        <v>1.8549832950714975</v>
      </c>
      <c r="F25" s="39"/>
      <c r="G25" s="48">
        <v>13</v>
      </c>
      <c r="I25" s="39" t="s">
        <v>39</v>
      </c>
      <c r="J25" s="46">
        <v>8154879</v>
      </c>
      <c r="K25" s="87">
        <f t="shared" si="1"/>
        <v>1.252176870004577</v>
      </c>
      <c r="L25" s="39"/>
      <c r="M25" s="48">
        <v>13</v>
      </c>
      <c r="O25" s="39" t="s">
        <v>55</v>
      </c>
      <c r="P25" s="46">
        <v>25348346</v>
      </c>
      <c r="Q25" s="87">
        <f t="shared" si="2"/>
        <v>1.8117099083463193</v>
      </c>
    </row>
    <row r="26" spans="1:17" ht="18" customHeight="1">
      <c r="A26" s="48">
        <v>14</v>
      </c>
      <c r="C26" s="39" t="s">
        <v>5</v>
      </c>
      <c r="D26" s="46">
        <v>13501076</v>
      </c>
      <c r="E26" s="87">
        <f t="shared" si="0"/>
        <v>1.8052386275296577</v>
      </c>
      <c r="F26" s="39"/>
      <c r="G26" s="48">
        <v>14</v>
      </c>
      <c r="I26" s="39" t="s">
        <v>35</v>
      </c>
      <c r="J26" s="46">
        <v>7064135</v>
      </c>
      <c r="K26" s="87">
        <f t="shared" si="1"/>
        <v>1.0846937708811846</v>
      </c>
      <c r="L26" s="39"/>
      <c r="M26" s="48">
        <v>14</v>
      </c>
      <c r="O26" s="39" t="s">
        <v>16</v>
      </c>
      <c r="P26" s="46">
        <v>20436155</v>
      </c>
      <c r="Q26" s="87">
        <f t="shared" si="2"/>
        <v>1.460623288872622</v>
      </c>
    </row>
    <row r="27" spans="1:17" ht="18" customHeight="1">
      <c r="A27" s="48">
        <v>15</v>
      </c>
      <c r="C27" s="39" t="s">
        <v>12</v>
      </c>
      <c r="D27" s="46">
        <v>13142841</v>
      </c>
      <c r="E27" s="87">
        <f t="shared" si="0"/>
        <v>1.7573387668272151</v>
      </c>
      <c r="F27" s="39"/>
      <c r="G27" s="48">
        <v>15</v>
      </c>
      <c r="I27" s="39" t="s">
        <v>32</v>
      </c>
      <c r="J27" s="46">
        <v>6638170</v>
      </c>
      <c r="K27" s="87">
        <f t="shared" si="1"/>
        <v>1.0192870958794462</v>
      </c>
      <c r="L27" s="39"/>
      <c r="M27" s="48">
        <v>15</v>
      </c>
      <c r="O27" s="39" t="s">
        <v>39</v>
      </c>
      <c r="P27" s="46">
        <v>18323821</v>
      </c>
      <c r="Q27" s="87">
        <f t="shared" si="2"/>
        <v>1.3096494763194555</v>
      </c>
    </row>
    <row r="28" spans="1:17" ht="18" customHeight="1">
      <c r="A28" s="48">
        <v>16</v>
      </c>
      <c r="C28" s="39" t="s">
        <v>39</v>
      </c>
      <c r="D28" s="46">
        <v>10168942</v>
      </c>
      <c r="E28" s="87">
        <f t="shared" si="0"/>
        <v>1.3596965826656104</v>
      </c>
      <c r="F28" s="39"/>
      <c r="G28" s="48">
        <v>16</v>
      </c>
      <c r="I28" s="39" t="s">
        <v>31</v>
      </c>
      <c r="J28" s="46">
        <v>6617446</v>
      </c>
      <c r="K28" s="87">
        <f t="shared" si="1"/>
        <v>1.0161049378788218</v>
      </c>
      <c r="L28" s="39"/>
      <c r="M28" s="48">
        <v>16</v>
      </c>
      <c r="O28" s="39" t="s">
        <v>43</v>
      </c>
      <c r="P28" s="46">
        <v>17413740</v>
      </c>
      <c r="Q28" s="87">
        <f t="shared" si="2"/>
        <v>1.244603703112094</v>
      </c>
    </row>
    <row r="29" spans="1:17" ht="18" customHeight="1">
      <c r="A29" s="48">
        <v>17</v>
      </c>
      <c r="C29" s="39" t="s">
        <v>35</v>
      </c>
      <c r="D29" s="46">
        <v>8473137</v>
      </c>
      <c r="E29" s="87">
        <f t="shared" si="0"/>
        <v>1.1329492707655864</v>
      </c>
      <c r="F29" s="39"/>
      <c r="G29" s="48">
        <v>17</v>
      </c>
      <c r="I29" s="39" t="s">
        <v>16</v>
      </c>
      <c r="J29" s="46">
        <v>6563047</v>
      </c>
      <c r="K29" s="87">
        <f t="shared" si="1"/>
        <v>1.0077520034512994</v>
      </c>
      <c r="L29" s="39"/>
      <c r="M29" s="48">
        <v>17</v>
      </c>
      <c r="O29" s="39" t="s">
        <v>35</v>
      </c>
      <c r="P29" s="46">
        <v>15537272</v>
      </c>
      <c r="Q29" s="87">
        <f t="shared" si="2"/>
        <v>1.1104878255595783</v>
      </c>
    </row>
    <row r="30" spans="1:17" ht="18" customHeight="1">
      <c r="A30" s="48">
        <v>18</v>
      </c>
      <c r="C30" s="39" t="s">
        <v>40</v>
      </c>
      <c r="D30" s="46">
        <v>7086232</v>
      </c>
      <c r="E30" s="87">
        <f t="shared" si="0"/>
        <v>0.9475052010696585</v>
      </c>
      <c r="F30" s="39"/>
      <c r="G30" s="48">
        <v>18</v>
      </c>
      <c r="I30" s="39" t="s">
        <v>91</v>
      </c>
      <c r="J30" s="46">
        <v>6494376</v>
      </c>
      <c r="K30" s="87">
        <f t="shared" si="1"/>
        <v>0.9972076118251226</v>
      </c>
      <c r="L30" s="39"/>
      <c r="M30" s="48">
        <v>18</v>
      </c>
      <c r="O30" s="39" t="s">
        <v>32</v>
      </c>
      <c r="P30" s="46">
        <v>12938048</v>
      </c>
      <c r="Q30" s="87">
        <f t="shared" si="2"/>
        <v>0.9247147627012934</v>
      </c>
    </row>
    <row r="31" spans="1:17" ht="18" customHeight="1">
      <c r="A31" s="48">
        <v>19</v>
      </c>
      <c r="C31" s="39" t="s">
        <v>32</v>
      </c>
      <c r="D31" s="46">
        <v>6299878</v>
      </c>
      <c r="E31" s="87">
        <f t="shared" si="0"/>
        <v>0.8423612395281891</v>
      </c>
      <c r="F31" s="39"/>
      <c r="G31" s="48">
        <v>19</v>
      </c>
      <c r="I31" s="39" t="s">
        <v>40</v>
      </c>
      <c r="J31" s="46">
        <v>5559323</v>
      </c>
      <c r="K31" s="87">
        <f t="shared" si="1"/>
        <v>0.8536307741027739</v>
      </c>
      <c r="L31" s="39"/>
      <c r="M31" s="48">
        <v>19</v>
      </c>
      <c r="O31" s="39" t="s">
        <v>40</v>
      </c>
      <c r="P31" s="46">
        <v>12645555</v>
      </c>
      <c r="Q31" s="87">
        <f t="shared" si="2"/>
        <v>0.903809553887198</v>
      </c>
    </row>
    <row r="32" spans="1:17" ht="18" customHeight="1">
      <c r="A32" s="48">
        <v>20</v>
      </c>
      <c r="C32" s="39" t="s">
        <v>62</v>
      </c>
      <c r="D32" s="46">
        <v>5955432</v>
      </c>
      <c r="E32" s="87">
        <f t="shared" si="0"/>
        <v>0.7963051159793637</v>
      </c>
      <c r="F32" s="39"/>
      <c r="G32" s="48">
        <v>20</v>
      </c>
      <c r="I32" s="39" t="s">
        <v>8</v>
      </c>
      <c r="J32" s="46">
        <v>4743390</v>
      </c>
      <c r="K32" s="87">
        <f t="shared" si="1"/>
        <v>0.7283447422593285</v>
      </c>
      <c r="L32" s="39"/>
      <c r="M32" s="48">
        <v>20</v>
      </c>
      <c r="O32" s="39" t="s">
        <v>31</v>
      </c>
      <c r="P32" s="46">
        <v>8604182</v>
      </c>
      <c r="Q32" s="87">
        <f t="shared" si="2"/>
        <v>0.6149624824678916</v>
      </c>
    </row>
    <row r="33" spans="1:17" ht="18" customHeight="1">
      <c r="A33" s="48">
        <v>21</v>
      </c>
      <c r="C33" s="39" t="s">
        <v>92</v>
      </c>
      <c r="D33" s="46">
        <v>5657560</v>
      </c>
      <c r="E33" s="87">
        <f t="shared" si="0"/>
        <v>0.7564764356238487</v>
      </c>
      <c r="F33" s="39"/>
      <c r="G33" s="48">
        <v>21</v>
      </c>
      <c r="I33" s="39" t="s">
        <v>7</v>
      </c>
      <c r="J33" s="46">
        <v>4100044</v>
      </c>
      <c r="K33" s="87">
        <f t="shared" si="1"/>
        <v>0.6295593426709392</v>
      </c>
      <c r="L33" s="39"/>
      <c r="M33" s="48">
        <v>21</v>
      </c>
      <c r="O33" s="39" t="s">
        <v>8</v>
      </c>
      <c r="P33" s="46">
        <v>8299806</v>
      </c>
      <c r="Q33" s="87">
        <f t="shared" si="2"/>
        <v>0.5932079658196331</v>
      </c>
    </row>
    <row r="34" spans="1:17" ht="18" customHeight="1">
      <c r="A34" s="48">
        <v>22</v>
      </c>
      <c r="C34" s="39" t="s">
        <v>10</v>
      </c>
      <c r="D34" s="46">
        <v>4997492</v>
      </c>
      <c r="E34" s="87">
        <f t="shared" si="0"/>
        <v>0.6682182663937632</v>
      </c>
      <c r="F34" s="39"/>
      <c r="G34" s="48">
        <v>22</v>
      </c>
      <c r="I34" s="39" t="s">
        <v>34</v>
      </c>
      <c r="J34" s="46">
        <v>3953094</v>
      </c>
      <c r="K34" s="87">
        <f t="shared" si="1"/>
        <v>0.6069952566744243</v>
      </c>
      <c r="L34" s="39"/>
      <c r="M34" s="48">
        <v>22</v>
      </c>
      <c r="O34" s="39" t="s">
        <v>10</v>
      </c>
      <c r="P34" s="46">
        <v>8140750</v>
      </c>
      <c r="Q34" s="87">
        <f t="shared" si="2"/>
        <v>0.5818398342980761</v>
      </c>
    </row>
    <row r="35" spans="1:17" ht="18" customHeight="1">
      <c r="A35" s="48">
        <v>23</v>
      </c>
      <c r="C35" s="39" t="s">
        <v>22</v>
      </c>
      <c r="D35" s="46">
        <v>3694700</v>
      </c>
      <c r="E35" s="87">
        <f t="shared" si="0"/>
        <v>0.49402100670597116</v>
      </c>
      <c r="F35" s="39"/>
      <c r="G35" s="48">
        <v>23</v>
      </c>
      <c r="I35" s="39" t="s">
        <v>17</v>
      </c>
      <c r="J35" s="46">
        <v>3279274</v>
      </c>
      <c r="K35" s="87">
        <f t="shared" si="1"/>
        <v>0.5035305923248388</v>
      </c>
      <c r="L35" s="39"/>
      <c r="M35" s="48">
        <v>23</v>
      </c>
      <c r="O35" s="39" t="s">
        <v>34</v>
      </c>
      <c r="P35" s="46">
        <v>7524283</v>
      </c>
      <c r="Q35" s="87">
        <f t="shared" si="2"/>
        <v>0.5377793905883156</v>
      </c>
    </row>
    <row r="36" spans="1:17" ht="18" customHeight="1">
      <c r="A36" s="48">
        <v>24</v>
      </c>
      <c r="C36" s="39" t="s">
        <v>34</v>
      </c>
      <c r="D36" s="46">
        <v>3571189</v>
      </c>
      <c r="E36" s="87">
        <f t="shared" si="0"/>
        <v>0.47750626164973886</v>
      </c>
      <c r="F36" s="39"/>
      <c r="G36" s="48">
        <v>24</v>
      </c>
      <c r="I36" s="39" t="s">
        <v>10</v>
      </c>
      <c r="J36" s="46">
        <v>3143258</v>
      </c>
      <c r="K36" s="87">
        <f t="shared" si="1"/>
        <v>0.48264541559192314</v>
      </c>
      <c r="L36" s="39"/>
      <c r="M36" s="48">
        <v>24</v>
      </c>
      <c r="O36" s="39" t="s">
        <v>62</v>
      </c>
      <c r="P36" s="46">
        <v>6077734</v>
      </c>
      <c r="Q36" s="87">
        <f t="shared" si="2"/>
        <v>0.4343909029840964</v>
      </c>
    </row>
    <row r="37" spans="1:17" ht="18" customHeight="1">
      <c r="A37" s="48">
        <v>25</v>
      </c>
      <c r="C37" s="39" t="s">
        <v>8</v>
      </c>
      <c r="D37" s="46">
        <v>3556416</v>
      </c>
      <c r="E37" s="87">
        <f t="shared" si="0"/>
        <v>0.47553095314510596</v>
      </c>
      <c r="F37" s="39"/>
      <c r="G37" s="48">
        <v>25</v>
      </c>
      <c r="I37" s="39" t="s">
        <v>11</v>
      </c>
      <c r="J37" s="46">
        <v>2173801</v>
      </c>
      <c r="K37" s="87">
        <f t="shared" si="1"/>
        <v>0.3337858639218092</v>
      </c>
      <c r="L37" s="39"/>
      <c r="M37" s="48">
        <v>25</v>
      </c>
      <c r="O37" s="39" t="s">
        <v>92</v>
      </c>
      <c r="P37" s="46">
        <v>5657560</v>
      </c>
      <c r="Q37" s="87">
        <f t="shared" si="2"/>
        <v>0.404360012643973</v>
      </c>
    </row>
    <row r="38" spans="1:17" ht="18" customHeight="1">
      <c r="A38" s="48">
        <v>26</v>
      </c>
      <c r="C38" s="39" t="s">
        <v>37</v>
      </c>
      <c r="D38" s="46">
        <v>2554740</v>
      </c>
      <c r="E38" s="87">
        <f t="shared" si="0"/>
        <v>0.34159613139686923</v>
      </c>
      <c r="F38" s="39"/>
      <c r="G38" s="48">
        <v>26</v>
      </c>
      <c r="I38" s="39" t="s">
        <v>27</v>
      </c>
      <c r="J38" s="46">
        <v>2158328</v>
      </c>
      <c r="K38" s="87">
        <f t="shared" si="1"/>
        <v>0.33140999388013465</v>
      </c>
      <c r="L38" s="39"/>
      <c r="M38" s="48">
        <v>26</v>
      </c>
      <c r="O38" s="39" t="s">
        <v>7</v>
      </c>
      <c r="P38" s="46">
        <v>5013445</v>
      </c>
      <c r="Q38" s="87">
        <f t="shared" si="2"/>
        <v>0.35832349698277405</v>
      </c>
    </row>
    <row r="39" spans="1:17" ht="18" customHeight="1">
      <c r="A39" s="48">
        <v>27</v>
      </c>
      <c r="C39" s="39" t="s">
        <v>44</v>
      </c>
      <c r="D39" s="46">
        <v>2465626</v>
      </c>
      <c r="E39" s="87">
        <f t="shared" si="0"/>
        <v>0.3296806340651249</v>
      </c>
      <c r="F39" s="39"/>
      <c r="G39" s="48">
        <v>27</v>
      </c>
      <c r="I39" s="39" t="s">
        <v>6</v>
      </c>
      <c r="J39" s="46">
        <v>1830710</v>
      </c>
      <c r="K39" s="87">
        <f t="shared" si="1"/>
        <v>0.2811044428355196</v>
      </c>
      <c r="L39" s="39"/>
      <c r="M39" s="48">
        <v>27</v>
      </c>
      <c r="O39" s="39" t="s">
        <v>22</v>
      </c>
      <c r="P39" s="46">
        <v>4026370</v>
      </c>
      <c r="Q39" s="87">
        <f t="shared" si="2"/>
        <v>0.2877747693545121</v>
      </c>
    </row>
    <row r="40" spans="1:17" ht="18" customHeight="1">
      <c r="A40" s="48">
        <v>28</v>
      </c>
      <c r="C40" s="39" t="s">
        <v>28</v>
      </c>
      <c r="D40" s="46">
        <v>2362419</v>
      </c>
      <c r="E40" s="87">
        <f t="shared" si="0"/>
        <v>0.31588075152010003</v>
      </c>
      <c r="F40" s="39"/>
      <c r="G40" s="48">
        <v>28</v>
      </c>
      <c r="I40" s="39" t="s">
        <v>93</v>
      </c>
      <c r="J40" s="46">
        <v>1826085</v>
      </c>
      <c r="K40" s="87">
        <f t="shared" si="1"/>
        <v>0.2803942768080689</v>
      </c>
      <c r="L40" s="39"/>
      <c r="M40" s="48">
        <v>28</v>
      </c>
      <c r="O40" s="39" t="s">
        <v>17</v>
      </c>
      <c r="P40" s="46">
        <v>3937095</v>
      </c>
      <c r="Q40" s="87">
        <f t="shared" si="2"/>
        <v>0.28139406104054093</v>
      </c>
    </row>
    <row r="41" spans="1:17" ht="18" customHeight="1">
      <c r="A41" s="48">
        <v>29</v>
      </c>
      <c r="C41" s="39" t="s">
        <v>31</v>
      </c>
      <c r="D41" s="46">
        <v>1986736</v>
      </c>
      <c r="E41" s="87">
        <f t="shared" si="0"/>
        <v>0.2656479061301308</v>
      </c>
      <c r="F41" s="39"/>
      <c r="G41" s="48">
        <v>29</v>
      </c>
      <c r="I41" s="39" t="s">
        <v>20</v>
      </c>
      <c r="J41" s="46">
        <v>1797228</v>
      </c>
      <c r="K41" s="87">
        <f t="shared" si="1"/>
        <v>0.2759633014450105</v>
      </c>
      <c r="L41" s="39"/>
      <c r="M41" s="48">
        <v>29</v>
      </c>
      <c r="O41" s="39" t="s">
        <v>28</v>
      </c>
      <c r="P41" s="46">
        <v>3613205</v>
      </c>
      <c r="Q41" s="87">
        <f t="shared" si="2"/>
        <v>0.25824482983570063</v>
      </c>
    </row>
    <row r="42" spans="1:17" ht="18" customHeight="1">
      <c r="A42" s="48">
        <v>30</v>
      </c>
      <c r="C42" s="39" t="s">
        <v>14</v>
      </c>
      <c r="D42" s="46">
        <v>1972395</v>
      </c>
      <c r="E42" s="87">
        <f t="shared" si="0"/>
        <v>0.2637303606576512</v>
      </c>
      <c r="F42" s="39"/>
      <c r="G42" s="48">
        <v>30</v>
      </c>
      <c r="I42" s="39" t="s">
        <v>13</v>
      </c>
      <c r="J42" s="46">
        <v>1377556</v>
      </c>
      <c r="K42" s="87">
        <f t="shared" si="1"/>
        <v>0.21152291288883932</v>
      </c>
      <c r="L42" s="39"/>
      <c r="M42" s="48">
        <v>30</v>
      </c>
      <c r="O42" s="39" t="s">
        <v>11</v>
      </c>
      <c r="P42" s="46">
        <v>3395470</v>
      </c>
      <c r="Q42" s="87">
        <f t="shared" si="2"/>
        <v>0.2426827629105535</v>
      </c>
    </row>
    <row r="43" spans="3:17" ht="24" customHeight="1">
      <c r="C43" s="39" t="s">
        <v>94</v>
      </c>
      <c r="D43" s="46">
        <f>SUM(D13:D42)</f>
        <v>722141692</v>
      </c>
      <c r="E43" s="87">
        <f>SUM(E13:E42)</f>
        <v>96.5580874404399</v>
      </c>
      <c r="F43" s="39"/>
      <c r="I43" s="39" t="s">
        <v>94</v>
      </c>
      <c r="J43" s="46">
        <f>SUM(J13:J42)</f>
        <v>631908936</v>
      </c>
      <c r="K43" s="87">
        <f>SUM(K13:K42)</f>
        <v>97.02924514372344</v>
      </c>
      <c r="L43" s="39"/>
      <c r="O43" s="39" t="s">
        <v>94</v>
      </c>
      <c r="P43" s="46">
        <f>SUM(P13:P42)</f>
        <v>1344391694</v>
      </c>
      <c r="Q43" s="87">
        <f>SUM(Q13:Q42)</f>
        <v>96.08704854818902</v>
      </c>
    </row>
    <row r="44" ht="9" customHeight="1"/>
    <row r="45" ht="17.25" customHeight="1">
      <c r="A45" s="48" t="s">
        <v>95</v>
      </c>
    </row>
    <row r="46" ht="17.25" customHeight="1">
      <c r="A46" s="48" t="s">
        <v>96</v>
      </c>
    </row>
  </sheetData>
  <mergeCells count="2">
    <mergeCell ref="P1:Q1"/>
    <mergeCell ref="P2:Q2"/>
  </mergeCells>
  <printOptions/>
  <pageMargins left="0.2" right="0.14" top="0.39" bottom="0.63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"/>
    </sheetView>
  </sheetViews>
  <sheetFormatPr defaultColWidth="9.00390625" defaultRowHeight="12.75"/>
  <cols>
    <col min="1" max="1" width="104.375" style="107" customWidth="1"/>
    <col min="2" max="2" width="11.75390625" style="119" customWidth="1"/>
    <col min="3" max="3" width="11.75390625" style="105" customWidth="1"/>
    <col min="4" max="4" width="11.75390625" style="118" customWidth="1"/>
    <col min="5" max="5" width="11.75390625" style="119" customWidth="1"/>
    <col min="6" max="16384" width="21.25390625" style="107" customWidth="1"/>
  </cols>
  <sheetData>
    <row r="1" spans="1:5" s="93" customFormat="1" ht="15">
      <c r="A1" s="90" t="s">
        <v>45</v>
      </c>
      <c r="B1" s="91"/>
      <c r="C1" s="92"/>
      <c r="D1" s="201" t="s">
        <v>70</v>
      </c>
      <c r="E1" s="202"/>
    </row>
    <row r="2" spans="1:5" s="93" customFormat="1" ht="15">
      <c r="A2" s="90" t="s">
        <v>65</v>
      </c>
      <c r="B2" s="94"/>
      <c r="C2" s="95"/>
      <c r="D2" s="95"/>
      <c r="E2" s="94"/>
    </row>
    <row r="3" spans="1:5" s="97" customFormat="1" ht="19.5" customHeight="1">
      <c r="A3" s="96"/>
      <c r="E3" s="98"/>
    </row>
    <row r="4" spans="1:5" s="102" customFormat="1" ht="18">
      <c r="A4" s="99" t="s">
        <v>125</v>
      </c>
      <c r="B4" s="100"/>
      <c r="C4" s="101"/>
      <c r="D4" s="101"/>
      <c r="E4" s="100"/>
    </row>
    <row r="5" spans="1:3" s="104" customFormat="1" ht="18" customHeight="1">
      <c r="A5" s="103" t="s">
        <v>126</v>
      </c>
      <c r="C5" s="105"/>
    </row>
    <row r="6" spans="1:2" s="104" customFormat="1" ht="18" customHeight="1">
      <c r="A6" s="99" t="s">
        <v>98</v>
      </c>
      <c r="B6" s="106"/>
    </row>
    <row r="7" spans="2:5" ht="12.75">
      <c r="B7" s="108" t="s">
        <v>79</v>
      </c>
      <c r="C7" s="109" t="s">
        <v>99</v>
      </c>
      <c r="D7" s="110" t="s">
        <v>100</v>
      </c>
      <c r="E7" s="111" t="s">
        <v>101</v>
      </c>
    </row>
    <row r="8" spans="2:5" ht="12.75">
      <c r="B8" s="112" t="s">
        <v>52</v>
      </c>
      <c r="C8" s="110" t="s">
        <v>84</v>
      </c>
      <c r="D8" s="113" t="s">
        <v>102</v>
      </c>
      <c r="E8" s="114" t="s">
        <v>83</v>
      </c>
    </row>
    <row r="9" spans="2:5" ht="12.75">
      <c r="B9" s="108"/>
      <c r="C9" s="109"/>
      <c r="D9" s="110"/>
      <c r="E9" s="111"/>
    </row>
    <row r="10" spans="1:5" ht="12" customHeight="1">
      <c r="A10" s="115" t="s">
        <v>88</v>
      </c>
      <c r="B10" s="100">
        <v>651256159814</v>
      </c>
      <c r="C10" s="116">
        <v>100</v>
      </c>
      <c r="D10" s="116">
        <v>106.5319333962232</v>
      </c>
      <c r="E10" s="100">
        <v>39931330674.00012</v>
      </c>
    </row>
    <row r="11" spans="1:5" ht="7.5" customHeight="1">
      <c r="A11" s="115"/>
      <c r="B11" s="100"/>
      <c r="C11" s="116"/>
      <c r="D11" s="116"/>
      <c r="E11" s="100"/>
    </row>
    <row r="12" spans="1:5" ht="18" customHeight="1">
      <c r="A12" s="115" t="s">
        <v>103</v>
      </c>
      <c r="B12" s="100">
        <v>97135511080</v>
      </c>
      <c r="C12" s="116">
        <v>14.915100550871118</v>
      </c>
      <c r="D12" s="116">
        <v>113.93265423188606</v>
      </c>
      <c r="E12" s="100">
        <v>11878556667.000015</v>
      </c>
    </row>
    <row r="13" spans="1:5" ht="18" customHeight="1">
      <c r="A13" s="115" t="s">
        <v>104</v>
      </c>
      <c r="B13" s="100">
        <v>33231832946.000004</v>
      </c>
      <c r="C13" s="116">
        <v>5.102728388087888</v>
      </c>
      <c r="D13" s="116">
        <v>93.585859963477</v>
      </c>
      <c r="E13" s="100">
        <v>-2277626451.999996</v>
      </c>
    </row>
    <row r="14" spans="1:5" ht="18" customHeight="1">
      <c r="A14" s="115" t="s">
        <v>105</v>
      </c>
      <c r="B14" s="100">
        <v>27643925190</v>
      </c>
      <c r="C14" s="116">
        <v>4.244708441282944</v>
      </c>
      <c r="D14" s="116">
        <v>122.0197515133372</v>
      </c>
      <c r="E14" s="100">
        <v>4988637954</v>
      </c>
    </row>
    <row r="15" spans="1:5" ht="18" customHeight="1">
      <c r="A15" s="115" t="s">
        <v>106</v>
      </c>
      <c r="B15" s="100">
        <v>20256981771</v>
      </c>
      <c r="C15" s="116">
        <v>3.110447627364543</v>
      </c>
      <c r="D15" s="116">
        <v>116.56380919559304</v>
      </c>
      <c r="E15" s="100">
        <v>2878533082</v>
      </c>
    </row>
    <row r="16" spans="1:5" ht="18" customHeight="1">
      <c r="A16" s="115" t="s">
        <v>107</v>
      </c>
      <c r="B16" s="100">
        <v>18453296572</v>
      </c>
      <c r="C16" s="116">
        <v>2.8334928267350743</v>
      </c>
      <c r="D16" s="116">
        <v>108.28169248693177</v>
      </c>
      <c r="E16" s="100">
        <v>1411360721.000002</v>
      </c>
    </row>
    <row r="17" spans="1:5" ht="18" customHeight="1">
      <c r="A17" s="115" t="s">
        <v>108</v>
      </c>
      <c r="B17" s="100">
        <v>13221248182.000002</v>
      </c>
      <c r="C17" s="116">
        <v>2.0301148761151087</v>
      </c>
      <c r="D17" s="116">
        <v>148.38306813462466</v>
      </c>
      <c r="E17" s="100">
        <v>4311034673.000002</v>
      </c>
    </row>
    <row r="18" spans="1:5" ht="18" customHeight="1">
      <c r="A18" s="115" t="s">
        <v>109</v>
      </c>
      <c r="B18" s="100">
        <v>11305888575.000002</v>
      </c>
      <c r="C18" s="116">
        <v>1.7360125358705223</v>
      </c>
      <c r="D18" s="116">
        <v>92.4420136364717</v>
      </c>
      <c r="E18" s="100">
        <v>-924360561.9999981</v>
      </c>
    </row>
    <row r="19" spans="1:5" ht="18" customHeight="1">
      <c r="A19" s="115" t="s">
        <v>110</v>
      </c>
      <c r="B19" s="100">
        <v>11206036808</v>
      </c>
      <c r="C19" s="116">
        <v>1.720680355821965</v>
      </c>
      <c r="D19" s="116">
        <v>143.30359697850977</v>
      </c>
      <c r="E19" s="100">
        <v>3386249276.999999</v>
      </c>
    </row>
    <row r="20" spans="1:5" ht="18" customHeight="1">
      <c r="A20" s="115" t="s">
        <v>111</v>
      </c>
      <c r="B20" s="100">
        <v>10243969333</v>
      </c>
      <c r="C20" s="116">
        <v>1.572955461323498</v>
      </c>
      <c r="D20" s="116">
        <v>224.855364805232</v>
      </c>
      <c r="E20" s="100">
        <v>5688165498</v>
      </c>
    </row>
    <row r="21" spans="1:5" ht="18" customHeight="1">
      <c r="A21" s="115" t="s">
        <v>112</v>
      </c>
      <c r="B21" s="100">
        <v>9773646181</v>
      </c>
      <c r="C21" s="116">
        <v>1.5007376181733731</v>
      </c>
      <c r="D21" s="116">
        <v>84.03503691484487</v>
      </c>
      <c r="E21" s="100">
        <v>-1856795763</v>
      </c>
    </row>
    <row r="22" spans="1:5" ht="18" customHeight="1">
      <c r="A22" s="115" t="s">
        <v>113</v>
      </c>
      <c r="B22" s="100">
        <v>8850441231.000002</v>
      </c>
      <c r="C22" s="116">
        <v>1.3589800415135735</v>
      </c>
      <c r="D22" s="116">
        <v>101.83616504419572</v>
      </c>
      <c r="E22" s="100">
        <v>159578582</v>
      </c>
    </row>
    <row r="23" spans="1:5" ht="18" customHeight="1">
      <c r="A23" s="115" t="s">
        <v>114</v>
      </c>
      <c r="B23" s="100">
        <v>8560394820.999999</v>
      </c>
      <c r="C23" s="116">
        <v>1.3144435859838721</v>
      </c>
      <c r="D23" s="116">
        <v>95.93538018980618</v>
      </c>
      <c r="E23" s="100">
        <v>-362689451.00000095</v>
      </c>
    </row>
    <row r="24" spans="1:5" ht="18" customHeight="1">
      <c r="A24" s="115" t="s">
        <v>115</v>
      </c>
      <c r="B24" s="100">
        <v>8256409809</v>
      </c>
      <c r="C24" s="116">
        <v>1.2677668663215478</v>
      </c>
      <c r="D24" s="116">
        <v>118.55804460756636</v>
      </c>
      <c r="E24" s="100">
        <v>1292386544</v>
      </c>
    </row>
    <row r="25" spans="1:5" ht="18" customHeight="1">
      <c r="A25" s="115" t="s">
        <v>116</v>
      </c>
      <c r="B25" s="100">
        <v>7999256106.000002</v>
      </c>
      <c r="C25" s="116">
        <v>1.2282810665905417</v>
      </c>
      <c r="D25" s="116">
        <v>121.24361844665177</v>
      </c>
      <c r="E25" s="100">
        <v>1401584238.000002</v>
      </c>
    </row>
    <row r="26" spans="1:5" ht="18" customHeight="1">
      <c r="A26" s="115" t="s">
        <v>117</v>
      </c>
      <c r="B26" s="100">
        <v>7906079736</v>
      </c>
      <c r="C26" s="116">
        <v>1.2139738898220926</v>
      </c>
      <c r="D26" s="116">
        <v>100.06701944450435</v>
      </c>
      <c r="E26" s="100">
        <v>5295062</v>
      </c>
    </row>
    <row r="27" spans="1:5" ht="18" customHeight="1">
      <c r="A27" s="115" t="s">
        <v>118</v>
      </c>
      <c r="B27" s="100">
        <v>6595988276.999998</v>
      </c>
      <c r="C27" s="116">
        <v>1.0128101174327202</v>
      </c>
      <c r="D27" s="116">
        <v>102.8451960602188</v>
      </c>
      <c r="E27" s="100">
        <v>182476970.99999905</v>
      </c>
    </row>
    <row r="28" spans="1:5" ht="18" customHeight="1">
      <c r="A28" s="115" t="s">
        <v>119</v>
      </c>
      <c r="B28" s="100">
        <v>6263169929</v>
      </c>
      <c r="C28" s="116">
        <v>0.9617060559993433</v>
      </c>
      <c r="D28" s="116">
        <v>108.32393962564049</v>
      </c>
      <c r="E28" s="100">
        <v>481280948</v>
      </c>
    </row>
    <row r="29" spans="1:5" ht="18" customHeight="1">
      <c r="A29" s="115" t="s">
        <v>120</v>
      </c>
      <c r="B29" s="100">
        <v>6114261431.000001</v>
      </c>
      <c r="C29" s="116">
        <v>0.9388412437812866</v>
      </c>
      <c r="D29" s="116">
        <v>109.07251861164636</v>
      </c>
      <c r="E29" s="100">
        <v>508576783.0000019</v>
      </c>
    </row>
    <row r="30" spans="1:5" ht="18" customHeight="1">
      <c r="A30" s="115" t="s">
        <v>121</v>
      </c>
      <c r="B30" s="100">
        <v>5680536131</v>
      </c>
      <c r="C30" s="116">
        <v>0.8722429792637005</v>
      </c>
      <c r="D30" s="116">
        <v>103.6022891595892</v>
      </c>
      <c r="E30" s="100">
        <v>197514301</v>
      </c>
    </row>
    <row r="31" spans="1:5" ht="18" customHeight="1">
      <c r="A31" s="115" t="s">
        <v>122</v>
      </c>
      <c r="B31" s="100">
        <v>5679918623</v>
      </c>
      <c r="C31" s="116">
        <v>0.8721481612737753</v>
      </c>
      <c r="D31" s="116">
        <v>102.26194120320984</v>
      </c>
      <c r="E31" s="100">
        <v>125634638</v>
      </c>
    </row>
    <row r="32" spans="2:5" ht="4.5" customHeight="1">
      <c r="B32" s="117"/>
      <c r="E32" s="117"/>
    </row>
    <row r="33" spans="1:5" ht="12.75">
      <c r="A33" s="107" t="s">
        <v>1</v>
      </c>
      <c r="B33" s="117">
        <f>SUM(B12:B31)</f>
        <v>324378792732</v>
      </c>
      <c r="C33" s="118">
        <f>SUM(C12:C31)</f>
        <v>49.80817268962849</v>
      </c>
      <c r="E33" s="117"/>
    </row>
    <row r="34" ht="8.25" customHeight="1">
      <c r="B34" s="105"/>
    </row>
    <row r="35" spans="1:5" s="120" customFormat="1" ht="13.5" customHeight="1">
      <c r="A35" s="107" t="s">
        <v>123</v>
      </c>
      <c r="B35" s="100"/>
      <c r="E35" s="100"/>
    </row>
    <row r="36" spans="1:5" ht="14.25" customHeight="1">
      <c r="A36" s="121" t="s">
        <v>124</v>
      </c>
      <c r="B36" s="100"/>
      <c r="C36" s="118"/>
      <c r="E36" s="100"/>
    </row>
  </sheetData>
  <mergeCells count="1">
    <mergeCell ref="D1:E1"/>
  </mergeCells>
  <printOptions/>
  <pageMargins left="0.63" right="0.13" top="0.29" bottom="0.13" header="0.4921259845" footer="0.4921259845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"/>
    </sheetView>
  </sheetViews>
  <sheetFormatPr defaultColWidth="9.00390625" defaultRowHeight="12.75"/>
  <cols>
    <col min="1" max="1" width="104.375" style="128" customWidth="1"/>
    <col min="2" max="2" width="11.75390625" style="131" customWidth="1"/>
    <col min="3" max="3" width="11.75390625" style="137" customWidth="1"/>
    <col min="4" max="4" width="11.75390625" style="132" customWidth="1"/>
    <col min="5" max="5" width="11.75390625" style="131" customWidth="1"/>
    <col min="6" max="16384" width="21.25390625" style="128" customWidth="1"/>
  </cols>
  <sheetData>
    <row r="1" spans="1:5" s="125" customFormat="1" ht="15">
      <c r="A1" s="122" t="s">
        <v>45</v>
      </c>
      <c r="B1" s="123"/>
      <c r="C1" s="124"/>
      <c r="D1" s="203" t="s">
        <v>97</v>
      </c>
      <c r="E1" s="204"/>
    </row>
    <row r="2" spans="1:5" s="125" customFormat="1" ht="15">
      <c r="A2" s="122" t="s">
        <v>65</v>
      </c>
      <c r="B2" s="126"/>
      <c r="C2" s="127"/>
      <c r="D2" s="127"/>
      <c r="E2" s="126"/>
    </row>
    <row r="3" spans="1:5" s="125" customFormat="1" ht="19.5" customHeight="1">
      <c r="A3" s="128"/>
      <c r="E3" s="129"/>
    </row>
    <row r="4" spans="1:5" s="134" customFormat="1" ht="18">
      <c r="A4" s="130" t="s">
        <v>143</v>
      </c>
      <c r="B4" s="131"/>
      <c r="C4" s="132"/>
      <c r="D4" s="133"/>
      <c r="E4" s="131"/>
    </row>
    <row r="5" spans="1:3" s="136" customFormat="1" ht="18" customHeight="1">
      <c r="A5" s="135" t="s">
        <v>126</v>
      </c>
      <c r="C5" s="137"/>
    </row>
    <row r="6" s="136" customFormat="1" ht="18" customHeight="1">
      <c r="A6" s="130" t="s">
        <v>98</v>
      </c>
    </row>
    <row r="7" spans="2:5" ht="12.75">
      <c r="B7" s="138" t="s">
        <v>79</v>
      </c>
      <c r="C7" s="139" t="s">
        <v>99</v>
      </c>
      <c r="D7" s="140" t="s">
        <v>100</v>
      </c>
      <c r="E7" s="141" t="s">
        <v>101</v>
      </c>
    </row>
    <row r="8" spans="2:5" ht="12.75">
      <c r="B8" s="142" t="s">
        <v>52</v>
      </c>
      <c r="C8" s="140" t="s">
        <v>84</v>
      </c>
      <c r="D8" s="143" t="s">
        <v>102</v>
      </c>
      <c r="E8" s="144" t="s">
        <v>83</v>
      </c>
    </row>
    <row r="9" spans="2:5" ht="12.75">
      <c r="B9" s="138"/>
      <c r="C9" s="139"/>
      <c r="D9" s="140"/>
      <c r="E9" s="141"/>
    </row>
    <row r="10" spans="1:5" ht="12" customHeight="1">
      <c r="A10" s="145" t="s">
        <v>87</v>
      </c>
      <c r="B10" s="146">
        <v>747883153667.9999</v>
      </c>
      <c r="C10" s="133">
        <v>100</v>
      </c>
      <c r="D10" s="133">
        <v>104.73518423624581</v>
      </c>
      <c r="E10" s="146">
        <v>33812558269</v>
      </c>
    </row>
    <row r="11" spans="1:5" ht="7.5" customHeight="1">
      <c r="A11" s="145"/>
      <c r="B11" s="146"/>
      <c r="C11" s="133"/>
      <c r="D11" s="133"/>
      <c r="E11" s="146"/>
    </row>
    <row r="12" spans="1:5" ht="18" customHeight="1">
      <c r="A12" s="145" t="s">
        <v>105</v>
      </c>
      <c r="B12" s="146">
        <v>47701126041</v>
      </c>
      <c r="C12" s="133">
        <v>6.3781522296697535</v>
      </c>
      <c r="D12" s="133">
        <v>109.89217756035484</v>
      </c>
      <c r="E12" s="146">
        <v>4293918084.9999924</v>
      </c>
    </row>
    <row r="13" spans="1:5" ht="18" customHeight="1">
      <c r="A13" s="145" t="s">
        <v>128</v>
      </c>
      <c r="B13" s="146">
        <v>41634507476.99999</v>
      </c>
      <c r="C13" s="133">
        <v>5.566980252570628</v>
      </c>
      <c r="D13" s="133">
        <v>98.26854536183906</v>
      </c>
      <c r="E13" s="146">
        <v>-733584290.0000076</v>
      </c>
    </row>
    <row r="14" spans="1:5" ht="18" customHeight="1">
      <c r="A14" s="145" t="s">
        <v>129</v>
      </c>
      <c r="B14" s="146">
        <v>37304899181</v>
      </c>
      <c r="C14" s="133">
        <v>4.988065180775603</v>
      </c>
      <c r="D14" s="133">
        <v>80.92516860865891</v>
      </c>
      <c r="E14" s="146">
        <v>-8793119300.000008</v>
      </c>
    </row>
    <row r="15" spans="1:5" ht="18" customHeight="1">
      <c r="A15" s="145" t="s">
        <v>103</v>
      </c>
      <c r="B15" s="146">
        <v>24228621456</v>
      </c>
      <c r="C15" s="133">
        <v>3.2396265829990285</v>
      </c>
      <c r="D15" s="133">
        <v>98.46615386661418</v>
      </c>
      <c r="E15" s="146">
        <v>-377418797</v>
      </c>
    </row>
    <row r="16" spans="1:5" ht="18" customHeight="1">
      <c r="A16" s="145" t="s">
        <v>130</v>
      </c>
      <c r="B16" s="146">
        <v>18825603653</v>
      </c>
      <c r="C16" s="133">
        <v>2.5171851459241528</v>
      </c>
      <c r="D16" s="133">
        <v>114.0880691720915</v>
      </c>
      <c r="E16" s="146">
        <v>2324663818</v>
      </c>
    </row>
    <row r="17" spans="1:5" ht="18" customHeight="1">
      <c r="A17" s="145" t="s">
        <v>131</v>
      </c>
      <c r="B17" s="146">
        <v>11382833946</v>
      </c>
      <c r="C17" s="133">
        <v>1.5220069993785506</v>
      </c>
      <c r="D17" s="133">
        <v>105.9088216817635</v>
      </c>
      <c r="E17" s="146">
        <v>635066418</v>
      </c>
    </row>
    <row r="18" spans="1:5" ht="18" customHeight="1">
      <c r="A18" s="145" t="s">
        <v>106</v>
      </c>
      <c r="B18" s="146">
        <v>11122759749</v>
      </c>
      <c r="C18" s="133">
        <v>1.4872322894891163</v>
      </c>
      <c r="D18" s="133">
        <v>104.77171996421566</v>
      </c>
      <c r="E18" s="146">
        <v>506574625</v>
      </c>
    </row>
    <row r="19" spans="1:5" ht="18" customHeight="1">
      <c r="A19" s="145" t="s">
        <v>132</v>
      </c>
      <c r="B19" s="146">
        <v>9193235920</v>
      </c>
      <c r="C19" s="133">
        <v>1.2292342560347413</v>
      </c>
      <c r="D19" s="133">
        <v>85.53080459084381</v>
      </c>
      <c r="E19" s="146">
        <v>-1555214260</v>
      </c>
    </row>
    <row r="20" spans="1:5" ht="18" customHeight="1">
      <c r="A20" s="145" t="s">
        <v>133</v>
      </c>
      <c r="B20" s="146">
        <v>8916761368</v>
      </c>
      <c r="C20" s="133">
        <v>1.1922666427593216</v>
      </c>
      <c r="D20" s="133">
        <v>148.50085471049132</v>
      </c>
      <c r="E20" s="146">
        <v>2912242818</v>
      </c>
    </row>
    <row r="21" spans="1:5" ht="18" customHeight="1">
      <c r="A21" s="145" t="s">
        <v>134</v>
      </c>
      <c r="B21" s="146">
        <v>8833647989</v>
      </c>
      <c r="C21" s="133">
        <v>1.181153492450698</v>
      </c>
      <c r="D21" s="133">
        <v>86.88908295375943</v>
      </c>
      <c r="E21" s="146">
        <v>-1332931849</v>
      </c>
    </row>
    <row r="22" spans="1:5" ht="18" customHeight="1">
      <c r="A22" s="145" t="s">
        <v>104</v>
      </c>
      <c r="B22" s="146">
        <v>7874206706.000001</v>
      </c>
      <c r="C22" s="133">
        <v>1.0528659012281372</v>
      </c>
      <c r="D22" s="133">
        <v>130.89816436413346</v>
      </c>
      <c r="E22" s="146">
        <v>1858685599.000001</v>
      </c>
    </row>
    <row r="23" spans="1:5" ht="18" customHeight="1">
      <c r="A23" s="145" t="s">
        <v>135</v>
      </c>
      <c r="B23" s="146">
        <v>7751084433</v>
      </c>
      <c r="C23" s="133">
        <v>1.0364031326263647</v>
      </c>
      <c r="D23" s="133">
        <v>115.02499319108723</v>
      </c>
      <c r="E23" s="146">
        <v>1012475528.9999981</v>
      </c>
    </row>
    <row r="24" spans="1:5" ht="18" customHeight="1">
      <c r="A24" s="145" t="s">
        <v>136</v>
      </c>
      <c r="B24" s="146">
        <v>6942898308.999999</v>
      </c>
      <c r="C24" s="133">
        <v>0.9283399786381723</v>
      </c>
      <c r="D24" s="133">
        <v>126.9894385448729</v>
      </c>
      <c r="E24" s="146">
        <v>1475594579.999999</v>
      </c>
    </row>
    <row r="25" spans="1:5" ht="18" customHeight="1">
      <c r="A25" s="145" t="s">
        <v>137</v>
      </c>
      <c r="B25" s="146">
        <v>6751311917.000001</v>
      </c>
      <c r="C25" s="133">
        <v>0.902722822928706</v>
      </c>
      <c r="D25" s="133">
        <v>149.41716110752196</v>
      </c>
      <c r="E25" s="146">
        <v>2232880522.000002</v>
      </c>
    </row>
    <row r="26" spans="1:5" ht="18" customHeight="1">
      <c r="A26" s="145" t="s">
        <v>138</v>
      </c>
      <c r="B26" s="146">
        <v>6655703899</v>
      </c>
      <c r="C26" s="133">
        <v>0.8899390053589304</v>
      </c>
      <c r="D26" s="133">
        <v>123.31644852364023</v>
      </c>
      <c r="E26" s="146">
        <v>1258448319</v>
      </c>
    </row>
    <row r="27" spans="1:5" ht="18" customHeight="1">
      <c r="A27" s="145" t="s">
        <v>139</v>
      </c>
      <c r="B27" s="146">
        <v>5444514020</v>
      </c>
      <c r="C27" s="133">
        <v>0.7279899264072643</v>
      </c>
      <c r="D27" s="133">
        <v>93.00227086345701</v>
      </c>
      <c r="E27" s="146">
        <v>-409659184</v>
      </c>
    </row>
    <row r="28" spans="1:5" ht="18" customHeight="1">
      <c r="A28" s="145" t="s">
        <v>140</v>
      </c>
      <c r="B28" s="146">
        <v>5220726092</v>
      </c>
      <c r="C28" s="133">
        <v>0.6980670799168159</v>
      </c>
      <c r="D28" s="133">
        <v>201.46569525876484</v>
      </c>
      <c r="E28" s="146">
        <v>2629353856</v>
      </c>
    </row>
    <row r="29" spans="1:5" ht="18" customHeight="1">
      <c r="A29" s="145" t="s">
        <v>141</v>
      </c>
      <c r="B29" s="146">
        <v>5095261587</v>
      </c>
      <c r="C29" s="133">
        <v>0.6812911297721097</v>
      </c>
      <c r="D29" s="133">
        <v>98.9611819602797</v>
      </c>
      <c r="E29" s="146">
        <v>-53486120.00000095</v>
      </c>
    </row>
    <row r="30" spans="1:5" ht="18" customHeight="1">
      <c r="A30" s="145" t="s">
        <v>108</v>
      </c>
      <c r="B30" s="146">
        <v>4849662360</v>
      </c>
      <c r="C30" s="133">
        <v>0.6484518786410398</v>
      </c>
      <c r="D30" s="133">
        <v>96.51462995328028</v>
      </c>
      <c r="E30" s="146">
        <v>-175132702</v>
      </c>
    </row>
    <row r="31" spans="1:5" ht="18" customHeight="1">
      <c r="A31" s="145" t="s">
        <v>142</v>
      </c>
      <c r="B31" s="146">
        <v>4695218839</v>
      </c>
      <c r="C31" s="133">
        <v>0.6278011232065137</v>
      </c>
      <c r="D31" s="133">
        <v>92.95054253541298</v>
      </c>
      <c r="E31" s="146">
        <v>-356089858</v>
      </c>
    </row>
    <row r="32" ht="4.5" customHeight="1">
      <c r="B32" s="147"/>
    </row>
    <row r="33" spans="1:3" ht="12.75">
      <c r="A33" s="128" t="s">
        <v>1</v>
      </c>
      <c r="B33" s="147">
        <f>SUM(B12:B31)</f>
        <v>280424584942</v>
      </c>
      <c r="C33" s="132">
        <f>SUM(C12:C31)</f>
        <v>37.49577505077566</v>
      </c>
    </row>
    <row r="34" ht="8.25" customHeight="1">
      <c r="B34" s="137"/>
    </row>
    <row r="35" spans="1:5" s="148" customFormat="1" ht="13.5" customHeight="1">
      <c r="A35" s="128" t="s">
        <v>123</v>
      </c>
      <c r="B35" s="146"/>
      <c r="E35" s="146"/>
    </row>
    <row r="36" spans="1:5" ht="14.25" customHeight="1">
      <c r="A36" s="149" t="s">
        <v>124</v>
      </c>
      <c r="B36" s="146"/>
      <c r="C36" s="132"/>
      <c r="E36" s="146"/>
    </row>
  </sheetData>
  <mergeCells count="1">
    <mergeCell ref="D1:E1"/>
  </mergeCells>
  <printOptions/>
  <pageMargins left="0.63" right="0.13" top="0.31" bottom="0.13" header="0.4921259845" footer="0.492125984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A2" sqref="A2"/>
    </sheetView>
  </sheetViews>
  <sheetFormatPr defaultColWidth="9.00390625" defaultRowHeight="12.75"/>
  <cols>
    <col min="1" max="1" width="38.625" style="155" customWidth="1"/>
    <col min="2" max="2" width="10.00390625" style="151" customWidth="1"/>
    <col min="3" max="3" width="9.375" style="152" customWidth="1"/>
    <col min="4" max="4" width="9.375" style="153" customWidth="1"/>
    <col min="5" max="5" width="4.875" style="154" customWidth="1"/>
    <col min="6" max="6" width="9.75390625" style="151" customWidth="1"/>
    <col min="7" max="8" width="9.375" style="152" customWidth="1"/>
    <col min="9" max="9" width="9.75390625" style="153" customWidth="1"/>
    <col min="10" max="16384" width="12.625" style="155" customWidth="1"/>
  </cols>
  <sheetData>
    <row r="1" spans="1:9" ht="15">
      <c r="A1" s="150" t="s">
        <v>45</v>
      </c>
      <c r="H1" s="205" t="s">
        <v>127</v>
      </c>
      <c r="I1" s="206"/>
    </row>
    <row r="2" spans="1:9" ht="15">
      <c r="A2" s="150" t="s">
        <v>65</v>
      </c>
      <c r="H2" s="207"/>
      <c r="I2" s="208"/>
    </row>
    <row r="3" ht="7.5" customHeight="1">
      <c r="A3" s="150"/>
    </row>
    <row r="4" ht="15.75">
      <c r="A4" s="156" t="s">
        <v>144</v>
      </c>
    </row>
    <row r="5" spans="1:9" s="162" customFormat="1" ht="4.5" customHeight="1">
      <c r="A5" s="157"/>
      <c r="B5" s="158"/>
      <c r="C5" s="159"/>
      <c r="D5" s="160"/>
      <c r="E5" s="161"/>
      <c r="F5" s="158"/>
      <c r="G5" s="159"/>
      <c r="H5" s="159"/>
      <c r="I5" s="160"/>
    </row>
    <row r="6" spans="2:9" s="163" customFormat="1" ht="12.75">
      <c r="B6" s="164" t="s">
        <v>145</v>
      </c>
      <c r="C6" s="165"/>
      <c r="D6" s="166"/>
      <c r="E6" s="167"/>
      <c r="F6" s="164" t="s">
        <v>146</v>
      </c>
      <c r="G6" s="165"/>
      <c r="H6" s="165"/>
      <c r="I6" s="166"/>
    </row>
    <row r="7" spans="2:9" s="168" customFormat="1" ht="12.75">
      <c r="B7" s="169" t="s">
        <v>79</v>
      </c>
      <c r="C7" s="170" t="s">
        <v>147</v>
      </c>
      <c r="D7" s="171" t="s">
        <v>148</v>
      </c>
      <c r="E7" s="172"/>
      <c r="F7" s="169" t="s">
        <v>79</v>
      </c>
      <c r="G7" s="170" t="s">
        <v>147</v>
      </c>
      <c r="H7" s="170" t="s">
        <v>149</v>
      </c>
      <c r="I7" s="171"/>
    </row>
    <row r="8" spans="2:9" s="168" customFormat="1" ht="12" customHeight="1">
      <c r="B8" s="173" t="s">
        <v>83</v>
      </c>
      <c r="C8" s="174" t="s">
        <v>84</v>
      </c>
      <c r="D8" s="175" t="s">
        <v>150</v>
      </c>
      <c r="E8" s="176"/>
      <c r="F8" s="173" t="s">
        <v>83</v>
      </c>
      <c r="G8" s="174" t="s">
        <v>84</v>
      </c>
      <c r="H8" s="170" t="s">
        <v>151</v>
      </c>
      <c r="I8" s="175" t="s">
        <v>150</v>
      </c>
    </row>
    <row r="9" ht="12.75" customHeight="1">
      <c r="A9" s="177" t="s">
        <v>48</v>
      </c>
    </row>
    <row r="10" spans="1:9" s="163" customFormat="1" ht="12.75">
      <c r="A10" s="178" t="s">
        <v>152</v>
      </c>
      <c r="B10" s="179">
        <v>714070595398.9999</v>
      </c>
      <c r="C10" s="180">
        <v>100</v>
      </c>
      <c r="D10" s="181">
        <v>123795983906.99988</v>
      </c>
      <c r="E10" s="182"/>
      <c r="F10" s="179">
        <v>747883153667.9999</v>
      </c>
      <c r="G10" s="180">
        <v>100</v>
      </c>
      <c r="H10" s="180">
        <f>F10/B10*100</f>
        <v>104.73518423624581</v>
      </c>
      <c r="I10" s="181">
        <v>33812558269</v>
      </c>
    </row>
    <row r="11" spans="1:9" ht="5.25" customHeight="1">
      <c r="A11" s="183"/>
      <c r="B11" s="184"/>
      <c r="C11" s="185"/>
      <c r="D11" s="186"/>
      <c r="E11" s="187"/>
      <c r="F11" s="184"/>
      <c r="G11" s="185"/>
      <c r="H11" s="180"/>
      <c r="I11" s="186"/>
    </row>
    <row r="12" spans="1:9" ht="12.75">
      <c r="A12" s="183" t="s">
        <v>153</v>
      </c>
      <c r="B12" s="184">
        <v>703855457</v>
      </c>
      <c r="C12" s="185">
        <v>0.09856944979042416</v>
      </c>
      <c r="D12" s="186">
        <v>185990357</v>
      </c>
      <c r="E12" s="187"/>
      <c r="F12" s="184">
        <v>816697831.0000001</v>
      </c>
      <c r="G12" s="185">
        <v>0.1092012605170337</v>
      </c>
      <c r="H12" s="185">
        <f aca="true" t="shared" si="0" ref="H12:H36">F12/B12*100</f>
        <v>116.03203795292876</v>
      </c>
      <c r="I12" s="186">
        <v>112842374.00000012</v>
      </c>
    </row>
    <row r="13" spans="1:9" ht="12.75">
      <c r="A13" s="183" t="s">
        <v>154</v>
      </c>
      <c r="B13" s="184">
        <v>2012294103</v>
      </c>
      <c r="C13" s="185">
        <v>0.2818060449437208</v>
      </c>
      <c r="D13" s="186">
        <v>501571435</v>
      </c>
      <c r="E13" s="187"/>
      <c r="F13" s="184">
        <v>2276320613</v>
      </c>
      <c r="G13" s="185">
        <v>0.30436848347709994</v>
      </c>
      <c r="H13" s="185">
        <f t="shared" si="0"/>
        <v>113.12067205317453</v>
      </c>
      <c r="I13" s="186">
        <v>264026510</v>
      </c>
    </row>
    <row r="14" spans="1:9" ht="12.75">
      <c r="A14" s="183" t="s">
        <v>155</v>
      </c>
      <c r="B14" s="184">
        <v>970225021</v>
      </c>
      <c r="C14" s="185">
        <v>0.13587242315416576</v>
      </c>
      <c r="D14" s="186">
        <v>174722532</v>
      </c>
      <c r="E14" s="187"/>
      <c r="F14" s="184">
        <v>961808602.0000001</v>
      </c>
      <c r="G14" s="185">
        <v>0.12860412716649666</v>
      </c>
      <c r="H14" s="185">
        <f t="shared" si="0"/>
        <v>99.13252917438419</v>
      </c>
      <c r="I14" s="186">
        <v>-8416418.99999988</v>
      </c>
    </row>
    <row r="15" spans="1:9" ht="12.75">
      <c r="A15" s="183" t="s">
        <v>156</v>
      </c>
      <c r="B15" s="184">
        <v>1493977896</v>
      </c>
      <c r="C15" s="185">
        <v>0.20921991545740834</v>
      </c>
      <c r="D15" s="186">
        <v>148485619</v>
      </c>
      <c r="E15" s="187"/>
      <c r="F15" s="184">
        <v>1590509512</v>
      </c>
      <c r="G15" s="185">
        <v>0.21266818275011695</v>
      </c>
      <c r="H15" s="185">
        <f t="shared" si="0"/>
        <v>106.4613818088243</v>
      </c>
      <c r="I15" s="186">
        <v>96531616</v>
      </c>
    </row>
    <row r="16" spans="1:9" ht="12.75">
      <c r="A16" s="183" t="s">
        <v>157</v>
      </c>
      <c r="B16" s="184">
        <v>262734894.00000006</v>
      </c>
      <c r="C16" s="185">
        <v>0.036793966267885905</v>
      </c>
      <c r="D16" s="186">
        <v>22079573.00000003</v>
      </c>
      <c r="E16" s="187"/>
      <c r="F16" s="184">
        <v>299713068</v>
      </c>
      <c r="G16" s="185">
        <v>0.04007485213833932</v>
      </c>
      <c r="H16" s="185">
        <f t="shared" si="0"/>
        <v>114.07432923622241</v>
      </c>
      <c r="I16" s="186">
        <v>36978173.99999994</v>
      </c>
    </row>
    <row r="17" spans="1:9" ht="12.75">
      <c r="A17" s="183" t="s">
        <v>158</v>
      </c>
      <c r="B17" s="184">
        <v>819878968</v>
      </c>
      <c r="C17" s="185">
        <v>0.11481763473846418</v>
      </c>
      <c r="D17" s="186">
        <v>144335412</v>
      </c>
      <c r="E17" s="187"/>
      <c r="F17" s="184">
        <v>948629593</v>
      </c>
      <c r="G17" s="185">
        <v>0.12684195229528</v>
      </c>
      <c r="H17" s="185">
        <f t="shared" si="0"/>
        <v>115.70361358507249</v>
      </c>
      <c r="I17" s="186">
        <v>128750625</v>
      </c>
    </row>
    <row r="18" spans="1:9" ht="12.75">
      <c r="A18" s="183" t="s">
        <v>159</v>
      </c>
      <c r="B18" s="184">
        <v>1408796762</v>
      </c>
      <c r="C18" s="185">
        <v>0.19729096409757768</v>
      </c>
      <c r="D18" s="186">
        <v>241170882</v>
      </c>
      <c r="E18" s="187"/>
      <c r="F18" s="184">
        <v>1749186357</v>
      </c>
      <c r="G18" s="185">
        <v>0.23388497901324548</v>
      </c>
      <c r="H18" s="185">
        <f t="shared" si="0"/>
        <v>124.16172468460003</v>
      </c>
      <c r="I18" s="186">
        <v>340389595</v>
      </c>
    </row>
    <row r="19" spans="1:9" ht="12.75">
      <c r="A19" s="183" t="s">
        <v>160</v>
      </c>
      <c r="B19" s="184">
        <v>3488201721</v>
      </c>
      <c r="C19" s="185">
        <v>0.4884953593490156</v>
      </c>
      <c r="D19" s="186">
        <v>550169300</v>
      </c>
      <c r="E19" s="187"/>
      <c r="F19" s="184">
        <v>3708269199</v>
      </c>
      <c r="G19" s="185">
        <v>0.49583536957782226</v>
      </c>
      <c r="H19" s="185">
        <f t="shared" si="0"/>
        <v>106.30890916299734</v>
      </c>
      <c r="I19" s="186">
        <v>220067478</v>
      </c>
    </row>
    <row r="20" spans="1:9" ht="12.75">
      <c r="A20" s="183" t="s">
        <v>161</v>
      </c>
      <c r="B20" s="184">
        <v>1284728395</v>
      </c>
      <c r="C20" s="185">
        <v>0.1799161600096605</v>
      </c>
      <c r="D20" s="186">
        <v>-224640257.00000024</v>
      </c>
      <c r="E20" s="187"/>
      <c r="F20" s="184">
        <v>1027474088</v>
      </c>
      <c r="G20" s="185">
        <v>0.13738430702185814</v>
      </c>
      <c r="H20" s="185">
        <f t="shared" si="0"/>
        <v>79.97597717920759</v>
      </c>
      <c r="I20" s="186">
        <v>-257254307</v>
      </c>
    </row>
    <row r="21" spans="1:9" ht="12.75">
      <c r="A21" s="183" t="s">
        <v>162</v>
      </c>
      <c r="B21" s="184">
        <v>3487745929.9999995</v>
      </c>
      <c r="C21" s="185">
        <v>0.48843152938557266</v>
      </c>
      <c r="D21" s="186">
        <v>1730882751.9999998</v>
      </c>
      <c r="E21" s="187"/>
      <c r="F21" s="184">
        <v>813356440.0000001</v>
      </c>
      <c r="G21" s="185">
        <v>0.10875448069807239</v>
      </c>
      <c r="H21" s="185">
        <f t="shared" si="0"/>
        <v>23.32040396073232</v>
      </c>
      <c r="I21" s="186">
        <v>-2674389489.9999995</v>
      </c>
    </row>
    <row r="22" spans="1:9" ht="12.75">
      <c r="A22" s="183" t="s">
        <v>163</v>
      </c>
      <c r="B22" s="184">
        <v>455768106.99999994</v>
      </c>
      <c r="C22" s="185">
        <v>0.06382675745740955</v>
      </c>
      <c r="D22" s="186">
        <v>150326286.99999994</v>
      </c>
      <c r="E22" s="187"/>
      <c r="F22" s="184">
        <v>325158191</v>
      </c>
      <c r="G22" s="185">
        <v>0.043477138026877415</v>
      </c>
      <c r="H22" s="185">
        <f t="shared" si="0"/>
        <v>71.34290135838751</v>
      </c>
      <c r="I22" s="186">
        <v>-130609915.99999994</v>
      </c>
    </row>
    <row r="23" spans="1:9" ht="12.75">
      <c r="A23" s="183" t="s">
        <v>164</v>
      </c>
      <c r="B23" s="184">
        <v>1047542863.0000001</v>
      </c>
      <c r="C23" s="185">
        <v>0.14670018199176324</v>
      </c>
      <c r="D23" s="186">
        <v>191557057.00000012</v>
      </c>
      <c r="E23" s="187"/>
      <c r="F23" s="184">
        <v>1142573730</v>
      </c>
      <c r="G23" s="185">
        <v>0.15277436380218443</v>
      </c>
      <c r="H23" s="185">
        <f t="shared" si="0"/>
        <v>109.07178792931167</v>
      </c>
      <c r="I23" s="186">
        <v>95030866.99999988</v>
      </c>
    </row>
    <row r="24" spans="1:9" ht="12.75">
      <c r="A24" s="183" t="s">
        <v>165</v>
      </c>
      <c r="B24" s="184">
        <v>138778076</v>
      </c>
      <c r="C24" s="185">
        <v>0.01943478374465976</v>
      </c>
      <c r="D24" s="186">
        <v>-306046620</v>
      </c>
      <c r="E24" s="187"/>
      <c r="F24" s="184">
        <v>199038723</v>
      </c>
      <c r="G24" s="185">
        <v>0.026613612303447765</v>
      </c>
      <c r="H24" s="185">
        <f t="shared" si="0"/>
        <v>143.42231045197659</v>
      </c>
      <c r="I24" s="186">
        <v>60260647</v>
      </c>
    </row>
    <row r="25" spans="1:9" ht="12.75">
      <c r="A25" s="183" t="s">
        <v>166</v>
      </c>
      <c r="B25" s="184">
        <v>7231767</v>
      </c>
      <c r="C25" s="185">
        <v>0.0010127523870324222</v>
      </c>
      <c r="D25" s="186">
        <v>353483.00000000093</v>
      </c>
      <c r="E25" s="187"/>
      <c r="F25" s="184">
        <v>15538374</v>
      </c>
      <c r="G25" s="185">
        <v>0.0020776472800319006</v>
      </c>
      <c r="H25" s="185">
        <f t="shared" si="0"/>
        <v>214.86275760820283</v>
      </c>
      <c r="I25" s="186">
        <v>8306607</v>
      </c>
    </row>
    <row r="26" spans="1:9" ht="12.75">
      <c r="A26" s="183" t="s">
        <v>167</v>
      </c>
      <c r="B26" s="184">
        <v>2395562623</v>
      </c>
      <c r="C26" s="185">
        <v>0.335479802478274</v>
      </c>
      <c r="D26" s="186">
        <v>634471719</v>
      </c>
      <c r="E26" s="187"/>
      <c r="F26" s="184">
        <v>1800718092</v>
      </c>
      <c r="G26" s="185">
        <v>0.24077532475071292</v>
      </c>
      <c r="H26" s="185">
        <f t="shared" si="0"/>
        <v>75.16890081315984</v>
      </c>
      <c r="I26" s="186">
        <v>-594844531</v>
      </c>
    </row>
    <row r="27" spans="1:9" ht="12.75">
      <c r="A27" s="183" t="s">
        <v>168</v>
      </c>
      <c r="B27" s="184">
        <v>1137958057</v>
      </c>
      <c r="C27" s="185">
        <v>0.1593621225033283</v>
      </c>
      <c r="D27" s="186">
        <v>175824682</v>
      </c>
      <c r="E27" s="187"/>
      <c r="F27" s="184">
        <v>1112666210</v>
      </c>
      <c r="G27" s="185">
        <v>0.14877540756773547</v>
      </c>
      <c r="H27" s="185">
        <f t="shared" si="0"/>
        <v>97.77743592178811</v>
      </c>
      <c r="I27" s="186">
        <v>-25291847</v>
      </c>
    </row>
    <row r="28" spans="1:9" ht="12.75">
      <c r="A28" s="183" t="s">
        <v>169</v>
      </c>
      <c r="B28" s="184">
        <v>1619251558</v>
      </c>
      <c r="C28" s="185">
        <v>0.226763511679852</v>
      </c>
      <c r="D28" s="186">
        <v>396750338</v>
      </c>
      <c r="E28" s="187"/>
      <c r="F28" s="184">
        <v>1477289043</v>
      </c>
      <c r="G28" s="185">
        <v>0.1975293915573071</v>
      </c>
      <c r="H28" s="185">
        <f t="shared" si="0"/>
        <v>91.23283134738229</v>
      </c>
      <c r="I28" s="186">
        <v>-141962515</v>
      </c>
    </row>
    <row r="29" spans="1:9" ht="12.75">
      <c r="A29" s="183" t="s">
        <v>170</v>
      </c>
      <c r="B29" s="184">
        <v>2296727003</v>
      </c>
      <c r="C29" s="185">
        <v>0.32163864718679</v>
      </c>
      <c r="D29" s="186">
        <v>578347853</v>
      </c>
      <c r="E29" s="187"/>
      <c r="F29" s="184">
        <v>2885811899</v>
      </c>
      <c r="G29" s="185">
        <v>0.38586400627511247</v>
      </c>
      <c r="H29" s="185">
        <f t="shared" si="0"/>
        <v>125.64888622942706</v>
      </c>
      <c r="I29" s="186">
        <v>589084896</v>
      </c>
    </row>
    <row r="30" spans="1:9" ht="12.75">
      <c r="A30" s="183" t="s">
        <v>171</v>
      </c>
      <c r="B30" s="184">
        <v>2784906688</v>
      </c>
      <c r="C30" s="185">
        <v>0.3900043925550362</v>
      </c>
      <c r="D30" s="186">
        <v>453887577</v>
      </c>
      <c r="E30" s="187"/>
      <c r="F30" s="184">
        <v>2992447896</v>
      </c>
      <c r="G30" s="185">
        <v>0.40012238293154645</v>
      </c>
      <c r="H30" s="185">
        <f t="shared" si="0"/>
        <v>107.45235769996471</v>
      </c>
      <c r="I30" s="186">
        <v>207541208</v>
      </c>
    </row>
    <row r="31" spans="1:9" ht="12.75">
      <c r="A31" s="183" t="s">
        <v>172</v>
      </c>
      <c r="B31" s="184">
        <v>2088164094.9999998</v>
      </c>
      <c r="C31" s="185">
        <v>0.29243104371679113</v>
      </c>
      <c r="D31" s="186">
        <v>-15101414.000000238</v>
      </c>
      <c r="E31" s="187"/>
      <c r="F31" s="184">
        <v>2180725108</v>
      </c>
      <c r="G31" s="185">
        <v>0.2915863390296483</v>
      </c>
      <c r="H31" s="185">
        <f t="shared" si="0"/>
        <v>104.43265034685889</v>
      </c>
      <c r="I31" s="186">
        <v>92561013.00000024</v>
      </c>
    </row>
    <row r="32" spans="1:9" ht="12.75">
      <c r="A32" s="183" t="s">
        <v>173</v>
      </c>
      <c r="B32" s="184">
        <v>3131848891</v>
      </c>
      <c r="C32" s="185">
        <v>0.4385909336107059</v>
      </c>
      <c r="D32" s="186">
        <v>410924126</v>
      </c>
      <c r="E32" s="187"/>
      <c r="F32" s="184">
        <v>3759920622</v>
      </c>
      <c r="G32" s="185">
        <v>0.5027417188847528</v>
      </c>
      <c r="H32" s="185">
        <f t="shared" si="0"/>
        <v>120.05434338817848</v>
      </c>
      <c r="I32" s="186">
        <v>628071731</v>
      </c>
    </row>
    <row r="33" spans="1:9" ht="12.75">
      <c r="A33" s="183" t="s">
        <v>174</v>
      </c>
      <c r="B33" s="184">
        <v>2698874007</v>
      </c>
      <c r="C33" s="185">
        <v>0.3779561887003561</v>
      </c>
      <c r="D33" s="186">
        <v>440185701.0000005</v>
      </c>
      <c r="E33" s="187"/>
      <c r="F33" s="184">
        <v>3199651852</v>
      </c>
      <c r="G33" s="185">
        <v>0.427827774473496</v>
      </c>
      <c r="H33" s="185">
        <f t="shared" si="0"/>
        <v>118.55506569410596</v>
      </c>
      <c r="I33" s="186">
        <v>500777845</v>
      </c>
    </row>
    <row r="34" spans="1:9" ht="12.75">
      <c r="A34" s="183" t="s">
        <v>175</v>
      </c>
      <c r="B34" s="184">
        <v>3839048695</v>
      </c>
      <c r="C34" s="185">
        <v>0.5376287330323218</v>
      </c>
      <c r="D34" s="186">
        <v>694211249</v>
      </c>
      <c r="E34" s="187"/>
      <c r="F34" s="184">
        <v>4106542409.000001</v>
      </c>
      <c r="G34" s="185">
        <v>0.5490887699314292</v>
      </c>
      <c r="H34" s="185">
        <f t="shared" si="0"/>
        <v>106.96770828534648</v>
      </c>
      <c r="I34" s="186">
        <v>267493714.00000095</v>
      </c>
    </row>
    <row r="35" spans="1:9" ht="12.75">
      <c r="A35" s="183" t="s">
        <v>176</v>
      </c>
      <c r="B35" s="184">
        <v>3182637022</v>
      </c>
      <c r="C35" s="185">
        <v>0.4457034139911116</v>
      </c>
      <c r="D35" s="186">
        <v>407126834</v>
      </c>
      <c r="E35" s="187"/>
      <c r="F35" s="184">
        <v>3243723721.9999995</v>
      </c>
      <c r="G35" s="185">
        <v>0.43372065624036676</v>
      </c>
      <c r="H35" s="185">
        <f t="shared" si="0"/>
        <v>101.91937376388627</v>
      </c>
      <c r="I35" s="186">
        <v>61086699.99999952</v>
      </c>
    </row>
    <row r="36" spans="1:9" s="163" customFormat="1" ht="17.25" customHeight="1">
      <c r="A36" s="178" t="s">
        <v>177</v>
      </c>
      <c r="B36" s="179">
        <f>SUM(B12:B35)</f>
        <v>42756738599</v>
      </c>
      <c r="C36" s="180">
        <f>SUM(C12:C35)</f>
        <v>5.987746712229327</v>
      </c>
      <c r="D36" s="181">
        <f>SUM(D12:D35)</f>
        <v>7687586477</v>
      </c>
      <c r="E36" s="182"/>
      <c r="F36" s="179">
        <f>SUM(F12:F35)</f>
        <v>42633771174</v>
      </c>
      <c r="G36" s="180">
        <f>SUM(G12:G35)</f>
        <v>5.700592527710014</v>
      </c>
      <c r="H36" s="180">
        <f t="shared" si="0"/>
        <v>99.7124022340589</v>
      </c>
      <c r="I36" s="181">
        <f>SUM(I12:I35)</f>
        <v>-122967424.99999881</v>
      </c>
    </row>
    <row r="37" spans="1:9" ht="9" customHeight="1">
      <c r="A37" s="183"/>
      <c r="B37" s="184"/>
      <c r="C37" s="185"/>
      <c r="D37" s="186"/>
      <c r="E37" s="187"/>
      <c r="F37" s="184"/>
      <c r="G37" s="185"/>
      <c r="H37" s="185"/>
      <c r="I37" s="186"/>
    </row>
    <row r="38" ht="15">
      <c r="A38" s="177" t="s">
        <v>50</v>
      </c>
    </row>
    <row r="39" spans="1:9" s="163" customFormat="1" ht="12.75">
      <c r="A39" s="178" t="s">
        <v>152</v>
      </c>
      <c r="B39" s="179">
        <v>611324829139.9999</v>
      </c>
      <c r="C39" s="180">
        <v>100</v>
      </c>
      <c r="D39" s="181">
        <v>62797627466.99988</v>
      </c>
      <c r="E39" s="182"/>
      <c r="F39" s="179">
        <v>651256159814</v>
      </c>
      <c r="G39" s="180">
        <v>100</v>
      </c>
      <c r="H39" s="180">
        <f>F39/B39*100</f>
        <v>106.5319333962232</v>
      </c>
      <c r="I39" s="181">
        <v>39931330674.00012</v>
      </c>
    </row>
    <row r="40" spans="1:9" ht="8.25" customHeight="1">
      <c r="A40" s="183"/>
      <c r="B40" s="184"/>
      <c r="C40" s="185"/>
      <c r="D40" s="186"/>
      <c r="E40" s="187"/>
      <c r="F40" s="184"/>
      <c r="G40" s="185"/>
      <c r="H40" s="180"/>
      <c r="I40" s="186"/>
    </row>
    <row r="41" spans="1:9" ht="12.75">
      <c r="A41" s="183" t="s">
        <v>153</v>
      </c>
      <c r="B41" s="184">
        <v>774962242</v>
      </c>
      <c r="C41" s="185">
        <v>0.1267676699947231</v>
      </c>
      <c r="D41" s="186">
        <v>-44375707</v>
      </c>
      <c r="E41" s="187"/>
      <c r="F41" s="184">
        <v>1101567836</v>
      </c>
      <c r="G41" s="185">
        <v>0.16914509281794893</v>
      </c>
      <c r="H41" s="185">
        <f aca="true" t="shared" si="1" ref="H41:H65">F41/B41*100</f>
        <v>142.14471058062205</v>
      </c>
      <c r="I41" s="186">
        <v>326605594</v>
      </c>
    </row>
    <row r="42" spans="1:9" ht="12.75">
      <c r="A42" s="183" t="s">
        <v>154</v>
      </c>
      <c r="B42" s="184">
        <v>558525348</v>
      </c>
      <c r="C42" s="185">
        <v>0.0913631054026912</v>
      </c>
      <c r="D42" s="186">
        <v>368746103</v>
      </c>
      <c r="E42" s="187"/>
      <c r="F42" s="184">
        <v>498464076</v>
      </c>
      <c r="G42" s="185">
        <v>0.07653886546614197</v>
      </c>
      <c r="H42" s="185">
        <f t="shared" si="1"/>
        <v>89.24645547152498</v>
      </c>
      <c r="I42" s="186">
        <v>-60061272</v>
      </c>
    </row>
    <row r="43" spans="1:9" ht="12.75">
      <c r="A43" s="183" t="s">
        <v>155</v>
      </c>
      <c r="B43" s="184">
        <v>81254113</v>
      </c>
      <c r="C43" s="185">
        <v>0.013291479280222715</v>
      </c>
      <c r="D43" s="186">
        <v>5187146</v>
      </c>
      <c r="E43" s="187"/>
      <c r="F43" s="184">
        <v>86161208</v>
      </c>
      <c r="G43" s="185">
        <v>0.013230002772581498</v>
      </c>
      <c r="H43" s="185">
        <f t="shared" si="1"/>
        <v>106.0391958250778</v>
      </c>
      <c r="I43" s="186">
        <v>4907095</v>
      </c>
    </row>
    <row r="44" spans="1:9" ht="12.75">
      <c r="A44" s="183" t="s">
        <v>156</v>
      </c>
      <c r="B44" s="184">
        <v>2942356020</v>
      </c>
      <c r="C44" s="185">
        <v>0.481308116364135</v>
      </c>
      <c r="D44" s="186">
        <v>701891831</v>
      </c>
      <c r="E44" s="187"/>
      <c r="F44" s="184">
        <v>3029298482</v>
      </c>
      <c r="G44" s="185">
        <v>0.4651469988192009</v>
      </c>
      <c r="H44" s="185">
        <f t="shared" si="1"/>
        <v>102.95485867138538</v>
      </c>
      <c r="I44" s="186">
        <v>86942462</v>
      </c>
    </row>
    <row r="45" spans="1:9" ht="12.75">
      <c r="A45" s="183" t="s">
        <v>157</v>
      </c>
      <c r="B45" s="184">
        <v>114043983</v>
      </c>
      <c r="C45" s="185">
        <v>0.018655218562026166</v>
      </c>
      <c r="D45" s="186">
        <v>32716305</v>
      </c>
      <c r="E45" s="187"/>
      <c r="F45" s="184">
        <v>119804817.00000003</v>
      </c>
      <c r="G45" s="185">
        <v>0.018395959131383345</v>
      </c>
      <c r="H45" s="185">
        <f t="shared" si="1"/>
        <v>105.05141424252082</v>
      </c>
      <c r="I45" s="186">
        <v>5760834.00000003</v>
      </c>
    </row>
    <row r="46" spans="1:9" ht="12.75">
      <c r="A46" s="183" t="s">
        <v>158</v>
      </c>
      <c r="B46" s="184">
        <v>113866203.00000003</v>
      </c>
      <c r="C46" s="185">
        <v>0.018626137459554003</v>
      </c>
      <c r="D46" s="186">
        <v>-11879732.99999997</v>
      </c>
      <c r="E46" s="187"/>
      <c r="F46" s="184">
        <v>128413375</v>
      </c>
      <c r="G46" s="185">
        <v>0.01971779814515307</v>
      </c>
      <c r="H46" s="185">
        <f t="shared" si="1"/>
        <v>112.77567146065279</v>
      </c>
      <c r="I46" s="186">
        <v>14547171.99999997</v>
      </c>
    </row>
    <row r="47" spans="1:9" ht="12.75">
      <c r="A47" s="183" t="s">
        <v>159</v>
      </c>
      <c r="B47" s="184">
        <v>1058671572</v>
      </c>
      <c r="C47" s="185">
        <v>0.17317660293453466</v>
      </c>
      <c r="D47" s="186">
        <v>309390803</v>
      </c>
      <c r="E47" s="187"/>
      <c r="F47" s="184">
        <v>1043972277</v>
      </c>
      <c r="G47" s="185">
        <v>0.160301328635135</v>
      </c>
      <c r="H47" s="185">
        <f t="shared" si="1"/>
        <v>98.61153398383686</v>
      </c>
      <c r="I47" s="186">
        <v>-14699295</v>
      </c>
    </row>
    <row r="48" spans="1:9" ht="12.75">
      <c r="A48" s="183" t="s">
        <v>160</v>
      </c>
      <c r="B48" s="184">
        <v>560404342</v>
      </c>
      <c r="C48" s="185">
        <v>0.09167046965659258</v>
      </c>
      <c r="D48" s="186">
        <v>225036032</v>
      </c>
      <c r="E48" s="187"/>
      <c r="F48" s="184">
        <v>586137566</v>
      </c>
      <c r="G48" s="185">
        <v>0.09000107824967092</v>
      </c>
      <c r="H48" s="185">
        <f t="shared" si="1"/>
        <v>104.59190303703964</v>
      </c>
      <c r="I48" s="186">
        <v>25733224</v>
      </c>
    </row>
    <row r="49" spans="1:9" ht="12.75">
      <c r="A49" s="183" t="s">
        <v>161</v>
      </c>
      <c r="B49" s="184">
        <v>334586636</v>
      </c>
      <c r="C49" s="185">
        <v>0.054731399748753885</v>
      </c>
      <c r="D49" s="186">
        <v>-2843914</v>
      </c>
      <c r="E49" s="187"/>
      <c r="F49" s="184">
        <v>325980398</v>
      </c>
      <c r="G49" s="185">
        <v>0.05005409823580027</v>
      </c>
      <c r="H49" s="185">
        <f t="shared" si="1"/>
        <v>97.42779983597433</v>
      </c>
      <c r="I49" s="186">
        <v>-8606238</v>
      </c>
    </row>
    <row r="50" spans="1:9" ht="12.75">
      <c r="A50" s="183" t="s">
        <v>162</v>
      </c>
      <c r="B50" s="184">
        <v>389982193</v>
      </c>
      <c r="C50" s="185">
        <v>0.0637929582458837</v>
      </c>
      <c r="D50" s="186">
        <v>-580845332</v>
      </c>
      <c r="E50" s="187"/>
      <c r="F50" s="184">
        <v>947271993</v>
      </c>
      <c r="G50" s="185">
        <v>0.1454530569462165</v>
      </c>
      <c r="H50" s="185">
        <f t="shared" si="1"/>
        <v>242.90134524167874</v>
      </c>
      <c r="I50" s="186">
        <v>557289800</v>
      </c>
    </row>
    <row r="51" spans="1:9" ht="12.75">
      <c r="A51" s="183" t="s">
        <v>163</v>
      </c>
      <c r="B51" s="184">
        <v>1953322029</v>
      </c>
      <c r="C51" s="185">
        <v>0.31952277020187386</v>
      </c>
      <c r="D51" s="186">
        <v>313839881</v>
      </c>
      <c r="E51" s="187"/>
      <c r="F51" s="184">
        <v>2096384749</v>
      </c>
      <c r="G51" s="185">
        <v>0.3218986442444908</v>
      </c>
      <c r="H51" s="185">
        <f t="shared" si="1"/>
        <v>107.3240724200116</v>
      </c>
      <c r="I51" s="186">
        <v>143062720</v>
      </c>
    </row>
    <row r="52" spans="1:9" ht="12.75">
      <c r="A52" s="183" t="s">
        <v>164</v>
      </c>
      <c r="B52" s="184">
        <v>1866066411.9999998</v>
      </c>
      <c r="C52" s="185">
        <v>0.30524956995860064</v>
      </c>
      <c r="D52" s="186">
        <v>955576968.9999995</v>
      </c>
      <c r="E52" s="187"/>
      <c r="F52" s="184">
        <v>1696113075</v>
      </c>
      <c r="G52" s="185">
        <v>0.26043716430788355</v>
      </c>
      <c r="H52" s="185">
        <f t="shared" si="1"/>
        <v>90.89242827012527</v>
      </c>
      <c r="I52" s="186">
        <v>-169953336.99999976</v>
      </c>
    </row>
    <row r="53" spans="1:9" ht="12.75">
      <c r="A53" s="183" t="s">
        <v>165</v>
      </c>
      <c r="B53" s="184">
        <v>8107484</v>
      </c>
      <c r="C53" s="185">
        <v>0.0013262153954069645</v>
      </c>
      <c r="D53" s="186">
        <v>-4801760</v>
      </c>
      <c r="E53" s="187"/>
      <c r="F53" s="184">
        <v>18571353</v>
      </c>
      <c r="G53" s="185">
        <v>0.0028516203217646362</v>
      </c>
      <c r="H53" s="185">
        <f t="shared" si="1"/>
        <v>229.06431884416918</v>
      </c>
      <c r="I53" s="186">
        <v>10463869</v>
      </c>
    </row>
    <row r="54" spans="1:9" ht="12.75">
      <c r="A54" s="183" t="s">
        <v>166</v>
      </c>
      <c r="B54" s="184">
        <v>3142713</v>
      </c>
      <c r="C54" s="185">
        <v>0.0005140823421847774</v>
      </c>
      <c r="D54" s="186">
        <v>-125425</v>
      </c>
      <c r="E54" s="187"/>
      <c r="F54" s="184">
        <v>3079902</v>
      </c>
      <c r="G54" s="185">
        <v>0.0004729171392220882</v>
      </c>
      <c r="H54" s="185">
        <f t="shared" si="1"/>
        <v>98.00137651767756</v>
      </c>
      <c r="I54" s="186">
        <v>-62811.000000000466</v>
      </c>
    </row>
    <row r="55" spans="1:9" ht="12.75">
      <c r="A55" s="183" t="s">
        <v>167</v>
      </c>
      <c r="B55" s="184">
        <v>1250151208</v>
      </c>
      <c r="C55" s="185">
        <v>0.20449868031021884</v>
      </c>
      <c r="D55" s="186">
        <v>15327492</v>
      </c>
      <c r="E55" s="187"/>
      <c r="F55" s="184">
        <v>1235063046</v>
      </c>
      <c r="G55" s="185">
        <v>0.18964320373610538</v>
      </c>
      <c r="H55" s="185">
        <f t="shared" si="1"/>
        <v>98.79309303519067</v>
      </c>
      <c r="I55" s="186">
        <v>-15088162</v>
      </c>
    </row>
    <row r="56" spans="1:9" ht="12.75">
      <c r="A56" s="183" t="s">
        <v>168</v>
      </c>
      <c r="B56" s="184">
        <v>41310961</v>
      </c>
      <c r="C56" s="185">
        <v>0.006757612161461767</v>
      </c>
      <c r="D56" s="186">
        <v>232495.00000000745</v>
      </c>
      <c r="E56" s="187"/>
      <c r="F56" s="184">
        <v>57902494</v>
      </c>
      <c r="G56" s="185">
        <v>0.008890893871397248</v>
      </c>
      <c r="H56" s="185">
        <f t="shared" si="1"/>
        <v>140.16254427003042</v>
      </c>
      <c r="I56" s="186">
        <v>16591533</v>
      </c>
    </row>
    <row r="57" spans="1:9" ht="12.75">
      <c r="A57" s="183" t="s">
        <v>169</v>
      </c>
      <c r="B57" s="184">
        <v>1216242897</v>
      </c>
      <c r="C57" s="185">
        <v>0.1989519873928542</v>
      </c>
      <c r="D57" s="186">
        <v>349208425</v>
      </c>
      <c r="E57" s="187"/>
      <c r="F57" s="184">
        <v>1653584051</v>
      </c>
      <c r="G57" s="185">
        <v>0.2539068577059243</v>
      </c>
      <c r="H57" s="185">
        <f t="shared" si="1"/>
        <v>135.95837271311112</v>
      </c>
      <c r="I57" s="186">
        <v>437341154</v>
      </c>
    </row>
    <row r="58" spans="1:9" ht="12.75">
      <c r="A58" s="183" t="s">
        <v>170</v>
      </c>
      <c r="B58" s="184">
        <v>1768914768.9999998</v>
      </c>
      <c r="C58" s="185">
        <v>0.2893575861278979</v>
      </c>
      <c r="D58" s="186">
        <v>658345412.9999998</v>
      </c>
      <c r="E58" s="187"/>
      <c r="F58" s="184">
        <v>2245746280</v>
      </c>
      <c r="G58" s="185">
        <v>0.3448330194130355</v>
      </c>
      <c r="H58" s="185">
        <f t="shared" si="1"/>
        <v>126.95616088216404</v>
      </c>
      <c r="I58" s="186">
        <v>476831511.00000024</v>
      </c>
    </row>
    <row r="59" spans="1:9" ht="12.75">
      <c r="A59" s="183" t="s">
        <v>171</v>
      </c>
      <c r="B59" s="184">
        <v>1291774644</v>
      </c>
      <c r="C59" s="185">
        <v>0.21130740686865998</v>
      </c>
      <c r="D59" s="186">
        <v>358001005.0000001</v>
      </c>
      <c r="E59" s="187"/>
      <c r="F59" s="184">
        <v>1576781205</v>
      </c>
      <c r="G59" s="185">
        <v>0.24211382590996633</v>
      </c>
      <c r="H59" s="185">
        <f t="shared" si="1"/>
        <v>122.06317969808363</v>
      </c>
      <c r="I59" s="186">
        <v>285006561</v>
      </c>
    </row>
    <row r="60" spans="1:9" ht="12.75">
      <c r="A60" s="183" t="s">
        <v>172</v>
      </c>
      <c r="B60" s="184">
        <v>605735277</v>
      </c>
      <c r="C60" s="185">
        <v>0.09908566577479551</v>
      </c>
      <c r="D60" s="186">
        <v>233145008</v>
      </c>
      <c r="E60" s="187"/>
      <c r="F60" s="184">
        <v>538228282</v>
      </c>
      <c r="G60" s="185">
        <v>0.08264463589161583</v>
      </c>
      <c r="H60" s="185">
        <f t="shared" si="1"/>
        <v>88.85536346267645</v>
      </c>
      <c r="I60" s="186">
        <v>-67506995</v>
      </c>
    </row>
    <row r="61" spans="1:9" ht="12.75">
      <c r="A61" s="183" t="s">
        <v>173</v>
      </c>
      <c r="B61" s="184">
        <v>1886092017</v>
      </c>
      <c r="C61" s="185">
        <v>0.3085253415362367</v>
      </c>
      <c r="D61" s="186">
        <v>263504330.00000024</v>
      </c>
      <c r="E61" s="187"/>
      <c r="F61" s="184">
        <v>1568733600.9999998</v>
      </c>
      <c r="G61" s="185">
        <v>0.24087812105271036</v>
      </c>
      <c r="H61" s="185">
        <f t="shared" si="1"/>
        <v>83.17375752934963</v>
      </c>
      <c r="I61" s="186">
        <v>-317358416.00000024</v>
      </c>
    </row>
    <row r="62" spans="1:9" ht="12.75">
      <c r="A62" s="183" t="s">
        <v>174</v>
      </c>
      <c r="B62" s="184">
        <v>1740277929</v>
      </c>
      <c r="C62" s="185">
        <v>0.2846731959911051</v>
      </c>
      <c r="D62" s="186">
        <v>560025858</v>
      </c>
      <c r="E62" s="187"/>
      <c r="F62" s="184">
        <v>1896401177</v>
      </c>
      <c r="G62" s="185">
        <v>0.29119128447731163</v>
      </c>
      <c r="H62" s="185">
        <f t="shared" si="1"/>
        <v>108.97116750137212</v>
      </c>
      <c r="I62" s="186">
        <v>156123248</v>
      </c>
    </row>
    <row r="63" spans="1:9" ht="12.75">
      <c r="A63" s="183" t="s">
        <v>175</v>
      </c>
      <c r="B63" s="184">
        <v>1012560976</v>
      </c>
      <c r="C63" s="185">
        <v>0.16563387052746598</v>
      </c>
      <c r="D63" s="186">
        <v>-174572235</v>
      </c>
      <c r="E63" s="187"/>
      <c r="F63" s="184">
        <v>800635024</v>
      </c>
      <c r="G63" s="185">
        <v>0.12293703666905245</v>
      </c>
      <c r="H63" s="185">
        <f t="shared" si="1"/>
        <v>79.07030223135915</v>
      </c>
      <c r="I63" s="186">
        <v>-211925952</v>
      </c>
    </row>
    <row r="64" spans="1:9" ht="12.75">
      <c r="A64" s="183" t="s">
        <v>176</v>
      </c>
      <c r="B64" s="184">
        <v>937806857</v>
      </c>
      <c r="C64" s="185">
        <v>0.15340565478410043</v>
      </c>
      <c r="D64" s="186">
        <v>-261730634</v>
      </c>
      <c r="E64" s="187"/>
      <c r="F64" s="184">
        <v>898312848.9999998</v>
      </c>
      <c r="G64" s="185">
        <v>0.13793540920312516</v>
      </c>
      <c r="H64" s="185">
        <f t="shared" si="1"/>
        <v>95.78868423650263</v>
      </c>
      <c r="I64" s="186">
        <v>-39494008.00000024</v>
      </c>
    </row>
    <row r="65" spans="1:9" s="163" customFormat="1" ht="17.25" customHeight="1">
      <c r="A65" s="178" t="s">
        <v>177</v>
      </c>
      <c r="B65" s="179">
        <f>SUM(B41:B64)</f>
        <v>22510158825</v>
      </c>
      <c r="C65" s="180">
        <f>SUM(C41:C64)</f>
        <v>3.682192797021979</v>
      </c>
      <c r="D65" s="181">
        <f>SUM(D41:D64)</f>
        <v>4269000355.999999</v>
      </c>
      <c r="E65" s="182"/>
      <c r="F65" s="179">
        <f>SUM(F41:F64)</f>
        <v>24152609116</v>
      </c>
      <c r="G65" s="180">
        <f>SUM(G41:G64)</f>
        <v>3.7086189131628378</v>
      </c>
      <c r="H65" s="180">
        <f t="shared" si="1"/>
        <v>107.2964846839547</v>
      </c>
      <c r="I65" s="181">
        <f>SUM(I41:I64)</f>
        <v>1642450291</v>
      </c>
    </row>
    <row r="66" spans="2:9" s="168" customFormat="1" ht="7.5" customHeight="1">
      <c r="B66" s="173"/>
      <c r="C66" s="174"/>
      <c r="D66" s="175"/>
      <c r="E66" s="176"/>
      <c r="F66" s="173"/>
      <c r="G66" s="174"/>
      <c r="H66" s="174"/>
      <c r="I66" s="175"/>
    </row>
    <row r="67" ht="15">
      <c r="A67" s="177" t="s">
        <v>178</v>
      </c>
    </row>
    <row r="68" spans="1:9" s="163" customFormat="1" ht="12.75">
      <c r="A68" s="178" t="s">
        <v>152</v>
      </c>
      <c r="B68" s="179">
        <v>1325395424538.9998</v>
      </c>
      <c r="C68" s="180">
        <v>100</v>
      </c>
      <c r="D68" s="181">
        <v>186593611373.99976</v>
      </c>
      <c r="E68" s="182"/>
      <c r="F68" s="179">
        <v>1399139313482</v>
      </c>
      <c r="G68" s="180">
        <v>100</v>
      </c>
      <c r="H68" s="180">
        <f>F68/B68*100</f>
        <v>105.56391606441903</v>
      </c>
      <c r="I68" s="181">
        <v>73743888943.00024</v>
      </c>
    </row>
    <row r="69" spans="1:9" ht="4.5" customHeight="1">
      <c r="A69" s="183"/>
      <c r="B69" s="184"/>
      <c r="C69" s="185"/>
      <c r="D69" s="186"/>
      <c r="E69" s="187"/>
      <c r="F69" s="184"/>
      <c r="G69" s="185"/>
      <c r="H69" s="180"/>
      <c r="I69" s="186"/>
    </row>
    <row r="70" spans="1:9" ht="12.75">
      <c r="A70" s="183" t="s">
        <v>153</v>
      </c>
      <c r="B70" s="184">
        <v>1478817699</v>
      </c>
      <c r="C70" s="185">
        <v>0.1115755850382812</v>
      </c>
      <c r="D70" s="186">
        <v>141614650</v>
      </c>
      <c r="E70" s="187"/>
      <c r="F70" s="184">
        <v>1918265667</v>
      </c>
      <c r="G70" s="185">
        <v>0.137103264022084</v>
      </c>
      <c r="H70" s="185">
        <f>F70/B70*100</f>
        <v>129.71616909218505</v>
      </c>
      <c r="I70" s="186">
        <v>439447968</v>
      </c>
    </row>
    <row r="71" spans="1:9" ht="12.75">
      <c r="A71" s="183" t="s">
        <v>154</v>
      </c>
      <c r="B71" s="184">
        <v>2570819451</v>
      </c>
      <c r="C71" s="185">
        <v>0.19396622346830455</v>
      </c>
      <c r="D71" s="186">
        <v>870317538</v>
      </c>
      <c r="E71" s="187"/>
      <c r="F71" s="184">
        <v>2774784689</v>
      </c>
      <c r="G71" s="185">
        <v>0.1983208292599876</v>
      </c>
      <c r="H71" s="185">
        <f>F71/B71*100</f>
        <v>107.93386085205871</v>
      </c>
      <c r="I71" s="186">
        <v>203965238</v>
      </c>
    </row>
    <row r="72" spans="1:9" ht="12.75">
      <c r="A72" s="183" t="s">
        <v>155</v>
      </c>
      <c r="B72" s="184">
        <v>1051479134</v>
      </c>
      <c r="C72" s="185">
        <v>0.07933324006801415</v>
      </c>
      <c r="D72" s="186">
        <v>179909678</v>
      </c>
      <c r="E72" s="187"/>
      <c r="F72" s="184">
        <v>1047969810.0000001</v>
      </c>
      <c r="G72" s="185">
        <v>0.07490103379283555</v>
      </c>
      <c r="H72" s="185">
        <f>F72/B72*100</f>
        <v>99.66624882163379</v>
      </c>
      <c r="I72" s="186">
        <v>-3509323.999999881</v>
      </c>
    </row>
    <row r="73" spans="1:9" ht="15">
      <c r="A73" s="183"/>
      <c r="B73" s="184"/>
      <c r="C73" s="185"/>
      <c r="D73" s="186"/>
      <c r="E73" s="187"/>
      <c r="F73" s="184"/>
      <c r="G73" s="185"/>
      <c r="H73" s="209"/>
      <c r="I73" s="210"/>
    </row>
    <row r="74" spans="1:9" ht="12.75">
      <c r="A74" s="183"/>
      <c r="B74" s="184"/>
      <c r="C74" s="185"/>
      <c r="D74" s="186"/>
      <c r="E74" s="187"/>
      <c r="F74" s="184"/>
      <c r="G74" s="185"/>
      <c r="H74" s="185"/>
      <c r="I74" s="186"/>
    </row>
    <row r="75" spans="1:9" ht="12.75">
      <c r="A75" s="183" t="s">
        <v>156</v>
      </c>
      <c r="B75" s="184">
        <v>4436333916</v>
      </c>
      <c r="C75" s="185">
        <v>0.33471776300593836</v>
      </c>
      <c r="D75" s="186">
        <v>850377450</v>
      </c>
      <c r="E75" s="187"/>
      <c r="F75" s="184">
        <v>4619807994</v>
      </c>
      <c r="G75" s="185">
        <v>0.3301892777569668</v>
      </c>
      <c r="H75" s="185">
        <f aca="true" t="shared" si="2" ref="H75:H96">F75/B75*100</f>
        <v>104.13571389065837</v>
      </c>
      <c r="I75" s="186">
        <v>183474078</v>
      </c>
    </row>
    <row r="76" spans="1:9" ht="12.75">
      <c r="A76" s="183" t="s">
        <v>157</v>
      </c>
      <c r="B76" s="184">
        <v>376778877.00000006</v>
      </c>
      <c r="C76" s="185">
        <v>0.02842765789168554</v>
      </c>
      <c r="D76" s="186">
        <v>54795878.00000006</v>
      </c>
      <c r="E76" s="187"/>
      <c r="F76" s="184">
        <v>419517885</v>
      </c>
      <c r="G76" s="185">
        <v>0.029983996658342563</v>
      </c>
      <c r="H76" s="185">
        <f t="shared" si="2"/>
        <v>111.34326009470004</v>
      </c>
      <c r="I76" s="186">
        <v>42739007.99999994</v>
      </c>
    </row>
    <row r="77" spans="1:9" ht="12.75">
      <c r="A77" s="183" t="s">
        <v>158</v>
      </c>
      <c r="B77" s="184">
        <v>933745171</v>
      </c>
      <c r="C77" s="185">
        <v>0.07045030892005502</v>
      </c>
      <c r="D77" s="186">
        <v>132455679</v>
      </c>
      <c r="E77" s="187"/>
      <c r="F77" s="184">
        <v>1077042968</v>
      </c>
      <c r="G77" s="185">
        <v>0.07697896539834853</v>
      </c>
      <c r="H77" s="185">
        <f t="shared" si="2"/>
        <v>115.3465636503945</v>
      </c>
      <c r="I77" s="186">
        <v>143297797</v>
      </c>
    </row>
    <row r="78" spans="1:9" ht="12.75">
      <c r="A78" s="183" t="s">
        <v>159</v>
      </c>
      <c r="B78" s="184">
        <v>2467468334</v>
      </c>
      <c r="C78" s="185">
        <v>0.1861684662792794</v>
      </c>
      <c r="D78" s="186">
        <v>550561685</v>
      </c>
      <c r="E78" s="187"/>
      <c r="F78" s="184">
        <v>2793158634</v>
      </c>
      <c r="G78" s="185">
        <v>0.19963406124646316</v>
      </c>
      <c r="H78" s="185">
        <f t="shared" si="2"/>
        <v>113.19937101166462</v>
      </c>
      <c r="I78" s="186">
        <v>325690300</v>
      </c>
    </row>
    <row r="79" spans="1:9" ht="12.75">
      <c r="A79" s="183" t="s">
        <v>160</v>
      </c>
      <c r="B79" s="184">
        <v>4048606063</v>
      </c>
      <c r="C79" s="185">
        <v>0.3054640138363379</v>
      </c>
      <c r="D79" s="186">
        <v>775205332</v>
      </c>
      <c r="E79" s="187"/>
      <c r="F79" s="184">
        <v>4294406765</v>
      </c>
      <c r="G79" s="185">
        <v>0.30693203483165854</v>
      </c>
      <c r="H79" s="185">
        <f t="shared" si="2"/>
        <v>106.07124274812409</v>
      </c>
      <c r="I79" s="186">
        <v>245800702</v>
      </c>
    </row>
    <row r="80" spans="1:9" ht="12.75">
      <c r="A80" s="183" t="s">
        <v>161</v>
      </c>
      <c r="B80" s="184">
        <v>1619315031</v>
      </c>
      <c r="C80" s="185">
        <v>0.12217599374641207</v>
      </c>
      <c r="D80" s="186">
        <v>-227484171.00000024</v>
      </c>
      <c r="E80" s="187"/>
      <c r="F80" s="184">
        <v>1353454486</v>
      </c>
      <c r="G80" s="185">
        <v>0.09673479066439028</v>
      </c>
      <c r="H80" s="185">
        <f t="shared" si="2"/>
        <v>83.58191334543352</v>
      </c>
      <c r="I80" s="186">
        <v>-265860545</v>
      </c>
    </row>
    <row r="81" spans="1:9" ht="12.75">
      <c r="A81" s="183" t="s">
        <v>162</v>
      </c>
      <c r="B81" s="184">
        <v>3877728122.9999995</v>
      </c>
      <c r="C81" s="185">
        <v>0.29257141311988116</v>
      </c>
      <c r="D81" s="186">
        <v>1150037419.9999995</v>
      </c>
      <c r="E81" s="187"/>
      <c r="F81" s="184">
        <v>1760628433</v>
      </c>
      <c r="G81" s="185">
        <v>0.12583653507800963</v>
      </c>
      <c r="H81" s="185">
        <f t="shared" si="2"/>
        <v>45.403606884071394</v>
      </c>
      <c r="I81" s="186">
        <v>-2117099689.9999995</v>
      </c>
    </row>
    <row r="82" spans="1:9" ht="12.75">
      <c r="A82" s="183" t="s">
        <v>163</v>
      </c>
      <c r="B82" s="184">
        <v>2409090136</v>
      </c>
      <c r="C82" s="185">
        <v>0.1817638790203257</v>
      </c>
      <c r="D82" s="186">
        <v>464166168</v>
      </c>
      <c r="E82" s="187"/>
      <c r="F82" s="184">
        <v>2421542940</v>
      </c>
      <c r="G82" s="185">
        <v>0.17307375446220374</v>
      </c>
      <c r="H82" s="185">
        <f t="shared" si="2"/>
        <v>100.51690901116204</v>
      </c>
      <c r="I82" s="186">
        <v>12452804</v>
      </c>
    </row>
    <row r="83" spans="1:9" ht="12.75">
      <c r="A83" s="183" t="s">
        <v>164</v>
      </c>
      <c r="B83" s="184">
        <v>2913609275</v>
      </c>
      <c r="C83" s="185">
        <v>0.21982943512977754</v>
      </c>
      <c r="D83" s="186">
        <v>1147134025.9999998</v>
      </c>
      <c r="E83" s="187"/>
      <c r="F83" s="184">
        <v>2838686805</v>
      </c>
      <c r="G83" s="185">
        <v>0.2028880739499369</v>
      </c>
      <c r="H83" s="185">
        <f t="shared" si="2"/>
        <v>97.42853406450665</v>
      </c>
      <c r="I83" s="186">
        <v>-74922470</v>
      </c>
    </row>
    <row r="84" spans="1:9" ht="12.75">
      <c r="A84" s="183" t="s">
        <v>165</v>
      </c>
      <c r="B84" s="184">
        <v>146885560</v>
      </c>
      <c r="C84" s="185">
        <v>0.01108239528222982</v>
      </c>
      <c r="D84" s="186">
        <v>-310848380</v>
      </c>
      <c r="E84" s="187"/>
      <c r="F84" s="184">
        <v>217610076</v>
      </c>
      <c r="G84" s="185">
        <v>0.015553138554761908</v>
      </c>
      <c r="H84" s="185">
        <f t="shared" si="2"/>
        <v>148.14940011802383</v>
      </c>
      <c r="I84" s="186">
        <v>70724516</v>
      </c>
    </row>
    <row r="85" spans="1:9" ht="12.75">
      <c r="A85" s="183" t="s">
        <v>166</v>
      </c>
      <c r="B85" s="184">
        <v>10374480</v>
      </c>
      <c r="C85" s="185">
        <v>0.0007827460249161839</v>
      </c>
      <c r="D85" s="186">
        <v>228058</v>
      </c>
      <c r="E85" s="187"/>
      <c r="F85" s="184">
        <v>18618276</v>
      </c>
      <c r="G85" s="185">
        <v>0.0013306949365653378</v>
      </c>
      <c r="H85" s="185">
        <f t="shared" si="2"/>
        <v>179.4622573854304</v>
      </c>
      <c r="I85" s="186">
        <v>8243796</v>
      </c>
    </row>
    <row r="86" spans="1:9" ht="12.75">
      <c r="A86" s="183" t="s">
        <v>167</v>
      </c>
      <c r="B86" s="184">
        <v>3645713831</v>
      </c>
      <c r="C86" s="185">
        <v>0.275066124682606</v>
      </c>
      <c r="D86" s="186">
        <v>649799211</v>
      </c>
      <c r="E86" s="187"/>
      <c r="F86" s="184">
        <v>3035781138</v>
      </c>
      <c r="G86" s="185">
        <v>0.21697490083706772</v>
      </c>
      <c r="H86" s="185">
        <f t="shared" si="2"/>
        <v>83.2698691868336</v>
      </c>
      <c r="I86" s="186">
        <v>-609932693</v>
      </c>
    </row>
    <row r="87" spans="1:9" ht="12.75">
      <c r="A87" s="183" t="s">
        <v>168</v>
      </c>
      <c r="B87" s="184">
        <v>1179269018</v>
      </c>
      <c r="C87" s="185">
        <v>0.08897488222506687</v>
      </c>
      <c r="D87" s="186">
        <v>176057177</v>
      </c>
      <c r="E87" s="187"/>
      <c r="F87" s="184">
        <v>1170568704</v>
      </c>
      <c r="G87" s="185">
        <v>0.0836634845951714</v>
      </c>
      <c r="H87" s="185">
        <f t="shared" si="2"/>
        <v>99.26222822212735</v>
      </c>
      <c r="I87" s="186">
        <v>-8700314</v>
      </c>
    </row>
    <row r="88" spans="1:9" ht="12.75">
      <c r="A88" s="183" t="s">
        <v>169</v>
      </c>
      <c r="B88" s="184">
        <v>2835494455</v>
      </c>
      <c r="C88" s="185">
        <v>0.21393573589453457</v>
      </c>
      <c r="D88" s="186">
        <v>745958763</v>
      </c>
      <c r="E88" s="187"/>
      <c r="F88" s="184">
        <v>3130873094</v>
      </c>
      <c r="G88" s="185">
        <v>0.22377136171009884</v>
      </c>
      <c r="H88" s="185">
        <f t="shared" si="2"/>
        <v>110.41718274141361</v>
      </c>
      <c r="I88" s="186">
        <v>295378639</v>
      </c>
    </row>
    <row r="89" spans="1:9" ht="12.75">
      <c r="A89" s="183" t="s">
        <v>170</v>
      </c>
      <c r="B89" s="184">
        <v>4065641772</v>
      </c>
      <c r="C89" s="185">
        <v>0.306749344137363</v>
      </c>
      <c r="D89" s="186">
        <v>1236693266</v>
      </c>
      <c r="E89" s="187"/>
      <c r="F89" s="184">
        <v>5131558179</v>
      </c>
      <c r="G89" s="185">
        <v>0.36676534849336984</v>
      </c>
      <c r="H89" s="185">
        <f t="shared" si="2"/>
        <v>126.2176666508335</v>
      </c>
      <c r="I89" s="186">
        <v>1065916407</v>
      </c>
    </row>
    <row r="90" spans="1:9" ht="12.75">
      <c r="A90" s="183" t="s">
        <v>171</v>
      </c>
      <c r="B90" s="184">
        <v>4076681332</v>
      </c>
      <c r="C90" s="185">
        <v>0.30758226990393867</v>
      </c>
      <c r="D90" s="186">
        <v>811888582</v>
      </c>
      <c r="E90" s="187"/>
      <c r="F90" s="184">
        <v>4569229101</v>
      </c>
      <c r="G90" s="185">
        <v>0.326574277269694</v>
      </c>
      <c r="H90" s="185">
        <f t="shared" si="2"/>
        <v>112.08207678961158</v>
      </c>
      <c r="I90" s="186">
        <v>492547769</v>
      </c>
    </row>
    <row r="91" spans="1:9" ht="12.75">
      <c r="A91" s="183" t="s">
        <v>172</v>
      </c>
      <c r="B91" s="184">
        <v>2693899372</v>
      </c>
      <c r="C91" s="185">
        <v>0.20325250277191761</v>
      </c>
      <c r="D91" s="186">
        <v>218043594</v>
      </c>
      <c r="E91" s="187"/>
      <c r="F91" s="184">
        <v>2718953390</v>
      </c>
      <c r="G91" s="185">
        <v>0.19433042612700338</v>
      </c>
      <c r="H91" s="185">
        <f t="shared" si="2"/>
        <v>100.93002798324274</v>
      </c>
      <c r="I91" s="186">
        <v>25054018</v>
      </c>
    </row>
    <row r="92" spans="1:9" ht="12.75">
      <c r="A92" s="183" t="s">
        <v>173</v>
      </c>
      <c r="B92" s="184">
        <v>5017940908</v>
      </c>
      <c r="C92" s="185">
        <v>0.37859953453101325</v>
      </c>
      <c r="D92" s="186">
        <v>674428456</v>
      </c>
      <c r="E92" s="187"/>
      <c r="F92" s="184">
        <v>5328654223</v>
      </c>
      <c r="G92" s="185">
        <v>0.38085229766996703</v>
      </c>
      <c r="H92" s="185">
        <f t="shared" si="2"/>
        <v>106.19204810691645</v>
      </c>
      <c r="I92" s="186">
        <v>310713315</v>
      </c>
    </row>
    <row r="93" spans="1:9" ht="12.75">
      <c r="A93" s="183" t="s">
        <v>174</v>
      </c>
      <c r="B93" s="184">
        <v>4439151936</v>
      </c>
      <c r="C93" s="185">
        <v>0.3349303803085053</v>
      </c>
      <c r="D93" s="186">
        <v>1000211559.0000005</v>
      </c>
      <c r="E93" s="187"/>
      <c r="F93" s="184">
        <v>5096053029</v>
      </c>
      <c r="G93" s="185">
        <v>0.36422770626876255</v>
      </c>
      <c r="H93" s="185">
        <f t="shared" si="2"/>
        <v>114.7978961403136</v>
      </c>
      <c r="I93" s="186">
        <v>656901093</v>
      </c>
    </row>
    <row r="94" spans="1:9" ht="12.75">
      <c r="A94" s="183" t="s">
        <v>175</v>
      </c>
      <c r="B94" s="184">
        <v>4851609671</v>
      </c>
      <c r="C94" s="185">
        <v>0.3660499788346177</v>
      </c>
      <c r="D94" s="186">
        <v>519639014</v>
      </c>
      <c r="E94" s="187"/>
      <c r="F94" s="184">
        <v>4907177433.000001</v>
      </c>
      <c r="G94" s="185">
        <v>0.3507282931524268</v>
      </c>
      <c r="H94" s="185">
        <f t="shared" si="2"/>
        <v>101.14534692129399</v>
      </c>
      <c r="I94" s="186">
        <v>55567762.00000095</v>
      </c>
    </row>
    <row r="95" spans="1:9" ht="12.75">
      <c r="A95" s="183" t="s">
        <v>176</v>
      </c>
      <c r="B95" s="184">
        <v>4120443879</v>
      </c>
      <c r="C95" s="185">
        <v>0.31088411825724965</v>
      </c>
      <c r="D95" s="186">
        <v>145396200</v>
      </c>
      <c r="E95" s="187"/>
      <c r="F95" s="184">
        <v>4142036570.999999</v>
      </c>
      <c r="G95" s="185">
        <v>0.29604175446202174</v>
      </c>
      <c r="H95" s="185">
        <f t="shared" si="2"/>
        <v>100.52403800741097</v>
      </c>
      <c r="I95" s="186">
        <v>21592691.999999046</v>
      </c>
    </row>
    <row r="96" spans="1:9" s="163" customFormat="1" ht="17.25" customHeight="1">
      <c r="A96" s="178" t="s">
        <v>177</v>
      </c>
      <c r="B96" s="179">
        <f>SUM(B70:B95)</f>
        <v>65266897424</v>
      </c>
      <c r="C96" s="180">
        <f>SUM(C70:C95)</f>
        <v>4.9243339923782505</v>
      </c>
      <c r="D96" s="181">
        <f>SUM(D70:D95)</f>
        <v>11956586833</v>
      </c>
      <c r="E96" s="182"/>
      <c r="F96" s="179">
        <f>SUM(F70:F95)</f>
        <v>66786380290</v>
      </c>
      <c r="G96" s="180">
        <f>SUM(G70:G95)</f>
        <v>4.773390301198138</v>
      </c>
      <c r="H96" s="180">
        <f t="shared" si="2"/>
        <v>102.32810647659383</v>
      </c>
      <c r="I96" s="181">
        <f>SUM(I70:I95)</f>
        <v>1519482866.0000005</v>
      </c>
    </row>
    <row r="97" ht="12" customHeight="1"/>
    <row r="98" ht="15">
      <c r="A98" s="177" t="s">
        <v>179</v>
      </c>
    </row>
    <row r="99" spans="1:9" s="163" customFormat="1" ht="12.75">
      <c r="A99" s="178" t="s">
        <v>152</v>
      </c>
      <c r="B99" s="179">
        <v>-102745766259</v>
      </c>
      <c r="C99" s="180"/>
      <c r="D99" s="181">
        <v>-60998356440</v>
      </c>
      <c r="E99" s="182"/>
      <c r="F99" s="179">
        <v>-96626993853.99988</v>
      </c>
      <c r="G99" s="180"/>
      <c r="H99" s="180"/>
      <c r="I99" s="181">
        <v>6118772405.000122</v>
      </c>
    </row>
    <row r="100" spans="1:9" ht="5.25" customHeight="1">
      <c r="A100" s="183"/>
      <c r="B100" s="184"/>
      <c r="C100" s="185"/>
      <c r="D100" s="186"/>
      <c r="E100" s="187"/>
      <c r="F100" s="184"/>
      <c r="G100" s="185"/>
      <c r="H100" s="185"/>
      <c r="I100" s="186"/>
    </row>
    <row r="101" spans="1:9" ht="12.75">
      <c r="A101" s="183" t="s">
        <v>153</v>
      </c>
      <c r="B101" s="184">
        <v>71106785</v>
      </c>
      <c r="C101" s="185"/>
      <c r="D101" s="186">
        <v>-230366064</v>
      </c>
      <c r="E101" s="187"/>
      <c r="F101" s="184">
        <v>284870004.9999999</v>
      </c>
      <c r="G101" s="185"/>
      <c r="H101" s="185"/>
      <c r="I101" s="186">
        <v>213763219.99999988</v>
      </c>
    </row>
    <row r="102" spans="1:9" ht="12.75">
      <c r="A102" s="183" t="s">
        <v>154</v>
      </c>
      <c r="B102" s="184">
        <v>-1453768755</v>
      </c>
      <c r="C102" s="185"/>
      <c r="D102" s="186">
        <v>-132825332</v>
      </c>
      <c r="E102" s="187"/>
      <c r="F102" s="184">
        <v>-1777856537</v>
      </c>
      <c r="G102" s="185"/>
      <c r="H102" s="185"/>
      <c r="I102" s="186">
        <v>-324087782</v>
      </c>
    </row>
    <row r="103" spans="1:9" ht="12.75">
      <c r="A103" s="183" t="s">
        <v>155</v>
      </c>
      <c r="B103" s="184">
        <v>-888970908</v>
      </c>
      <c r="C103" s="185"/>
      <c r="D103" s="186">
        <v>-169535386</v>
      </c>
      <c r="E103" s="187"/>
      <c r="F103" s="184">
        <v>-875647394.0000001</v>
      </c>
      <c r="G103" s="185"/>
      <c r="H103" s="185"/>
      <c r="I103" s="186">
        <v>13323513.99999988</v>
      </c>
    </row>
    <row r="104" spans="1:9" ht="12.75">
      <c r="A104" s="183" t="s">
        <v>156</v>
      </c>
      <c r="B104" s="184">
        <v>1448378124</v>
      </c>
      <c r="C104" s="185"/>
      <c r="D104" s="186">
        <v>553406212</v>
      </c>
      <c r="E104" s="187"/>
      <c r="F104" s="184">
        <v>1438788970</v>
      </c>
      <c r="G104" s="185"/>
      <c r="H104" s="185"/>
      <c r="I104" s="186">
        <v>-9589154</v>
      </c>
    </row>
    <row r="105" spans="1:9" ht="12.75">
      <c r="A105" s="183" t="s">
        <v>157</v>
      </c>
      <c r="B105" s="184">
        <v>-148690911.00000006</v>
      </c>
      <c r="C105" s="185"/>
      <c r="D105" s="186">
        <v>10636731.99999997</v>
      </c>
      <c r="E105" s="187"/>
      <c r="F105" s="184">
        <v>-179908250.99999997</v>
      </c>
      <c r="G105" s="185"/>
      <c r="H105" s="185"/>
      <c r="I105" s="186">
        <v>-31217339.99999991</v>
      </c>
    </row>
    <row r="106" spans="1:9" ht="12.75">
      <c r="A106" s="183" t="s">
        <v>158</v>
      </c>
      <c r="B106" s="184">
        <v>-706012765</v>
      </c>
      <c r="C106" s="185"/>
      <c r="D106" s="186">
        <v>-156215145</v>
      </c>
      <c r="E106" s="187"/>
      <c r="F106" s="184">
        <v>-820216218</v>
      </c>
      <c r="G106" s="185"/>
      <c r="H106" s="185"/>
      <c r="I106" s="186">
        <v>-114203453</v>
      </c>
    </row>
    <row r="107" spans="1:9" ht="12.75">
      <c r="A107" s="183" t="s">
        <v>159</v>
      </c>
      <c r="B107" s="184">
        <v>-350125190</v>
      </c>
      <c r="C107" s="185"/>
      <c r="D107" s="186">
        <v>68219921</v>
      </c>
      <c r="E107" s="187"/>
      <c r="F107" s="184">
        <v>-705214080</v>
      </c>
      <c r="G107" s="185"/>
      <c r="H107" s="185"/>
      <c r="I107" s="186">
        <v>-355088890</v>
      </c>
    </row>
    <row r="108" spans="1:9" ht="12.75">
      <c r="A108" s="183" t="s">
        <v>160</v>
      </c>
      <c r="B108" s="184">
        <v>-2927797379</v>
      </c>
      <c r="C108" s="185"/>
      <c r="D108" s="186">
        <v>-325133268</v>
      </c>
      <c r="E108" s="187"/>
      <c r="F108" s="184">
        <v>-3122131633</v>
      </c>
      <c r="G108" s="185"/>
      <c r="H108" s="185"/>
      <c r="I108" s="186">
        <v>-194334254</v>
      </c>
    </row>
    <row r="109" spans="1:9" ht="12.75">
      <c r="A109" s="183" t="s">
        <v>161</v>
      </c>
      <c r="B109" s="184">
        <v>-950141759</v>
      </c>
      <c r="C109" s="185"/>
      <c r="D109" s="186">
        <v>221796343.00000024</v>
      </c>
      <c r="E109" s="187"/>
      <c r="F109" s="184">
        <v>-701493690</v>
      </c>
      <c r="G109" s="185"/>
      <c r="H109" s="185"/>
      <c r="I109" s="186">
        <v>248648069</v>
      </c>
    </row>
    <row r="110" spans="1:9" ht="12.75">
      <c r="A110" s="183" t="s">
        <v>162</v>
      </c>
      <c r="B110" s="184">
        <v>-3097763736.9999995</v>
      </c>
      <c r="C110" s="185"/>
      <c r="D110" s="186">
        <v>-2311728084</v>
      </c>
      <c r="E110" s="187"/>
      <c r="F110" s="184">
        <v>133915552.99999988</v>
      </c>
      <c r="G110" s="185"/>
      <c r="H110" s="185"/>
      <c r="I110" s="186">
        <v>3231679289.9999995</v>
      </c>
    </row>
    <row r="111" spans="1:9" ht="12.75">
      <c r="A111" s="183" t="s">
        <v>163</v>
      </c>
      <c r="B111" s="184">
        <v>1497553922</v>
      </c>
      <c r="C111" s="185"/>
      <c r="D111" s="186">
        <v>163513594</v>
      </c>
      <c r="E111" s="187"/>
      <c r="F111" s="184">
        <v>1771226558</v>
      </c>
      <c r="G111" s="185"/>
      <c r="H111" s="185"/>
      <c r="I111" s="186">
        <v>273672636</v>
      </c>
    </row>
    <row r="112" spans="1:9" ht="12.75">
      <c r="A112" s="183" t="s">
        <v>164</v>
      </c>
      <c r="B112" s="184">
        <v>818523548.9999996</v>
      </c>
      <c r="C112" s="185"/>
      <c r="D112" s="186">
        <v>764019911.9999994</v>
      </c>
      <c r="E112" s="187"/>
      <c r="F112" s="184">
        <v>553539345</v>
      </c>
      <c r="G112" s="185"/>
      <c r="H112" s="185"/>
      <c r="I112" s="186">
        <v>-264984203.99999964</v>
      </c>
    </row>
    <row r="113" spans="1:9" ht="12.75">
      <c r="A113" s="183" t="s">
        <v>165</v>
      </c>
      <c r="B113" s="184">
        <v>-130670592</v>
      </c>
      <c r="C113" s="185"/>
      <c r="D113" s="186">
        <v>301244860</v>
      </c>
      <c r="E113" s="187"/>
      <c r="F113" s="184">
        <v>-180467370</v>
      </c>
      <c r="G113" s="185"/>
      <c r="H113" s="185"/>
      <c r="I113" s="186">
        <v>-49796778</v>
      </c>
    </row>
    <row r="114" spans="1:9" ht="12.75">
      <c r="A114" s="183" t="s">
        <v>166</v>
      </c>
      <c r="B114" s="184">
        <v>-4089054</v>
      </c>
      <c r="C114" s="185"/>
      <c r="D114" s="186">
        <v>-478908.0000000014</v>
      </c>
      <c r="E114" s="187"/>
      <c r="F114" s="184">
        <v>-12458472</v>
      </c>
      <c r="G114" s="185"/>
      <c r="H114" s="185"/>
      <c r="I114" s="186">
        <v>-8369418</v>
      </c>
    </row>
    <row r="115" spans="1:9" ht="12.75">
      <c r="A115" s="183" t="s">
        <v>167</v>
      </c>
      <c r="B115" s="184">
        <v>-1145411415</v>
      </c>
      <c r="C115" s="185"/>
      <c r="D115" s="186">
        <v>-619144227</v>
      </c>
      <c r="E115" s="187"/>
      <c r="F115" s="184">
        <v>-565655046</v>
      </c>
      <c r="G115" s="185"/>
      <c r="H115" s="185"/>
      <c r="I115" s="186">
        <v>579756369</v>
      </c>
    </row>
    <row r="116" spans="1:9" ht="12.75">
      <c r="A116" s="183" t="s">
        <v>168</v>
      </c>
      <c r="B116" s="184">
        <v>-1096647096</v>
      </c>
      <c r="C116" s="185"/>
      <c r="D116" s="186">
        <v>-175592187</v>
      </c>
      <c r="E116" s="187"/>
      <c r="F116" s="184">
        <v>-1054763716</v>
      </c>
      <c r="G116" s="185"/>
      <c r="H116" s="185"/>
      <c r="I116" s="186">
        <v>41883380</v>
      </c>
    </row>
    <row r="117" spans="1:9" ht="12.75">
      <c r="A117" s="183" t="s">
        <v>169</v>
      </c>
      <c r="B117" s="184">
        <v>-403008661</v>
      </c>
      <c r="C117" s="185"/>
      <c r="D117" s="186">
        <v>-47541913</v>
      </c>
      <c r="E117" s="187"/>
      <c r="F117" s="184">
        <v>176295008</v>
      </c>
      <c r="G117" s="185"/>
      <c r="H117" s="185"/>
      <c r="I117" s="186">
        <v>579303669</v>
      </c>
    </row>
    <row r="118" spans="1:9" ht="12.75">
      <c r="A118" s="183" t="s">
        <v>170</v>
      </c>
      <c r="B118" s="184">
        <v>-527812234.00000024</v>
      </c>
      <c r="C118" s="185"/>
      <c r="D118" s="186">
        <v>79997559.99999976</v>
      </c>
      <c r="E118" s="187"/>
      <c r="F118" s="184">
        <v>-640065619</v>
      </c>
      <c r="G118" s="185"/>
      <c r="H118" s="185"/>
      <c r="I118" s="186">
        <v>-112253384.99999976</v>
      </c>
    </row>
    <row r="119" spans="1:9" ht="12.75">
      <c r="A119" s="183" t="s">
        <v>171</v>
      </c>
      <c r="B119" s="184">
        <v>-1493132044</v>
      </c>
      <c r="C119" s="185"/>
      <c r="D119" s="186">
        <v>-95886572</v>
      </c>
      <c r="E119" s="187"/>
      <c r="F119" s="184">
        <v>-1415666691</v>
      </c>
      <c r="G119" s="185"/>
      <c r="H119" s="185"/>
      <c r="I119" s="186">
        <v>77465353</v>
      </c>
    </row>
    <row r="120" spans="1:9" ht="12.75">
      <c r="A120" s="183" t="s">
        <v>172</v>
      </c>
      <c r="B120" s="184">
        <v>-1482428817.9999998</v>
      </c>
      <c r="C120" s="185"/>
      <c r="D120" s="186">
        <v>248246422.00000024</v>
      </c>
      <c r="E120" s="187"/>
      <c r="F120" s="184">
        <v>-1642496826</v>
      </c>
      <c r="G120" s="185"/>
      <c r="H120" s="185"/>
      <c r="I120" s="186">
        <v>-160068008.00000024</v>
      </c>
    </row>
    <row r="121" spans="1:9" ht="12.75">
      <c r="A121" s="183" t="s">
        <v>173</v>
      </c>
      <c r="B121" s="184">
        <v>-1245756874</v>
      </c>
      <c r="C121" s="185"/>
      <c r="D121" s="186">
        <v>-147419795.99999976</v>
      </c>
      <c r="E121" s="187"/>
      <c r="F121" s="184">
        <v>-2191187021</v>
      </c>
      <c r="G121" s="185"/>
      <c r="H121" s="185"/>
      <c r="I121" s="186">
        <v>-945430147</v>
      </c>
    </row>
    <row r="122" spans="1:9" ht="12.75">
      <c r="A122" s="183" t="s">
        <v>174</v>
      </c>
      <c r="B122" s="184">
        <v>-958596078</v>
      </c>
      <c r="C122" s="185"/>
      <c r="D122" s="186">
        <v>119840156.99999952</v>
      </c>
      <c r="E122" s="187"/>
      <c r="F122" s="184">
        <v>-1303250675</v>
      </c>
      <c r="G122" s="185"/>
      <c r="H122" s="185"/>
      <c r="I122" s="186">
        <v>-344654597</v>
      </c>
    </row>
    <row r="123" spans="1:9" ht="12.75">
      <c r="A123" s="183" t="s">
        <v>175</v>
      </c>
      <c r="B123" s="184">
        <v>-2826487719</v>
      </c>
      <c r="C123" s="185"/>
      <c r="D123" s="186">
        <v>-868783484</v>
      </c>
      <c r="E123" s="187"/>
      <c r="F123" s="184">
        <v>-3305907385.000001</v>
      </c>
      <c r="G123" s="185"/>
      <c r="H123" s="185"/>
      <c r="I123" s="186">
        <v>-479419666.00000095</v>
      </c>
    </row>
    <row r="124" spans="1:9" ht="12.75">
      <c r="A124" s="183" t="s">
        <v>176</v>
      </c>
      <c r="B124" s="184">
        <v>-2244830165</v>
      </c>
      <c r="C124" s="185"/>
      <c r="D124" s="186">
        <v>-668857468</v>
      </c>
      <c r="E124" s="187"/>
      <c r="F124" s="184">
        <v>-2345410873</v>
      </c>
      <c r="G124" s="185"/>
      <c r="H124" s="185"/>
      <c r="I124" s="186">
        <v>-100580708</v>
      </c>
    </row>
    <row r="125" spans="1:9" s="163" customFormat="1" ht="17.25" customHeight="1">
      <c r="A125" s="178" t="s">
        <v>177</v>
      </c>
      <c r="B125" s="179">
        <f>SUM(B101:B124)</f>
        <v>-20246579774</v>
      </c>
      <c r="C125" s="180"/>
      <c r="D125" s="181">
        <f>SUM(D101:D124)</f>
        <v>-3418586121.000001</v>
      </c>
      <c r="E125" s="182"/>
      <c r="F125" s="179">
        <f>SUM(F101:F124)</f>
        <v>-18481162058</v>
      </c>
      <c r="G125" s="180"/>
      <c r="H125" s="180"/>
      <c r="I125" s="181">
        <f>SUM(I101:I124)</f>
        <v>1765417715.999999</v>
      </c>
    </row>
    <row r="126" spans="4:9" s="152" customFormat="1" ht="12.75">
      <c r="D126" s="188"/>
      <c r="I126" s="188"/>
    </row>
    <row r="127" spans="1:5" s="190" customFormat="1" ht="13.5" customHeight="1">
      <c r="A127" s="189" t="s">
        <v>180</v>
      </c>
      <c r="B127" s="184"/>
      <c r="E127" s="184"/>
    </row>
    <row r="128" spans="1:5" s="189" customFormat="1" ht="14.25" customHeight="1">
      <c r="A128" s="191" t="s">
        <v>124</v>
      </c>
      <c r="B128" s="184"/>
      <c r="C128" s="152"/>
      <c r="D128" s="152"/>
      <c r="E128" s="184"/>
    </row>
  </sheetData>
  <mergeCells count="3">
    <mergeCell ref="H1:I1"/>
    <mergeCell ref="H2:I2"/>
    <mergeCell ref="H73:I73"/>
  </mergeCells>
  <printOptions/>
  <pageMargins left="0.19" right="0.14" top="0.18" bottom="0.62" header="0.14" footer="0.4921259845"/>
  <pageSetup horizontalDpi="300" verticalDpi="300" orientation="portrait" paperSize="9" scale="91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Bellusova</dc:creator>
  <cp:keywords/>
  <dc:description/>
  <cp:lastModifiedBy>Merenyi</cp:lastModifiedBy>
  <cp:lastPrinted>2003-06-04T11:12:20Z</cp:lastPrinted>
  <dcterms:created xsi:type="dcterms:W3CDTF">2002-02-21T08:46:44Z</dcterms:created>
  <dcterms:modified xsi:type="dcterms:W3CDTF">2003-06-04T14:06:56Z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1932355896</vt:i4>
  </property>
  <property fmtid="{D5CDD505-2E9C-101B-9397-08002B2CF9AE}" pid="4" name="_EmailSubje">
    <vt:lpwstr>materiál "Hodnotenie výsledkov zahraničného obchodu za rok 2002 ..."</vt:lpwstr>
  </property>
  <property fmtid="{D5CDD505-2E9C-101B-9397-08002B2CF9AE}" pid="5" name="_AuthorEma">
    <vt:lpwstr>Merenyi@economy.gov.sk</vt:lpwstr>
  </property>
  <property fmtid="{D5CDD505-2E9C-101B-9397-08002B2CF9AE}" pid="6" name="_AuthorEmailDisplayNa">
    <vt:lpwstr>Merenyi Rudolf</vt:lpwstr>
  </property>
</Properties>
</file>