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1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MZP</author>
  </authors>
  <commentList>
    <comment ref="E4" authorId="0">
      <text>
        <r>
          <rPr>
            <b/>
            <sz val="8"/>
            <rFont val="Tahoma"/>
            <family val="0"/>
          </rPr>
          <t>MZP: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<sst xmlns="http://schemas.openxmlformats.org/spreadsheetml/2006/main" count="90" uniqueCount="45">
  <si>
    <t xml:space="preserve">Výdavky </t>
  </si>
  <si>
    <t>Výdavky ŠR</t>
  </si>
  <si>
    <t>Programy</t>
  </si>
  <si>
    <t>Príjmy</t>
  </si>
  <si>
    <t>spolu</t>
  </si>
  <si>
    <t>mzdy</t>
  </si>
  <si>
    <t>ŠS</t>
  </si>
  <si>
    <t>VS</t>
  </si>
  <si>
    <t>Spolu</t>
  </si>
  <si>
    <t>2B06</t>
  </si>
  <si>
    <t>06H06</t>
  </si>
  <si>
    <t>Schválený</t>
  </si>
  <si>
    <t>rozpočet</t>
  </si>
  <si>
    <t>Dátum</t>
  </si>
  <si>
    <t xml:space="preserve">Upravený </t>
  </si>
  <si>
    <t>zdroj</t>
  </si>
  <si>
    <t>05T02</t>
  </si>
  <si>
    <t>Bežné</t>
  </si>
  <si>
    <t>R.op.-MF</t>
  </si>
  <si>
    <t>v tom ústredný organ</t>
  </si>
  <si>
    <t>Mzdy a platy-111</t>
  </si>
  <si>
    <t xml:space="preserve">v tom MŽP </t>
  </si>
  <si>
    <t>075</t>
  </si>
  <si>
    <t>076</t>
  </si>
  <si>
    <t>ES-341</t>
  </si>
  <si>
    <t>Rozpočtové opatrenia - rok 2006</t>
  </si>
  <si>
    <r>
      <t xml:space="preserve">kapitola VPS-zdroj12 </t>
    </r>
    <r>
      <rPr>
        <b/>
        <sz val="10"/>
        <color indexed="10"/>
        <rFont val="Arial CE"/>
        <family val="0"/>
      </rPr>
      <t>(12P)</t>
    </r>
  </si>
  <si>
    <t>výdavky (111)</t>
  </si>
  <si>
    <r>
      <t xml:space="preserve">111 </t>
    </r>
    <r>
      <rPr>
        <b/>
        <sz val="8"/>
        <color indexed="57"/>
        <rFont val="Arial CE"/>
        <family val="2"/>
      </rPr>
      <t>(131)</t>
    </r>
  </si>
  <si>
    <t>06G0Q</t>
  </si>
  <si>
    <t>spolu (11+13)</t>
  </si>
  <si>
    <t>Prostriedky  z rozpočtu EU</t>
  </si>
  <si>
    <r>
      <t xml:space="preserve">z toho -1151 </t>
    </r>
    <r>
      <rPr>
        <b/>
        <sz val="10"/>
        <color indexed="10"/>
        <rFont val="Arial CE"/>
        <family val="0"/>
      </rPr>
      <t xml:space="preserve">(1351) </t>
    </r>
  </si>
  <si>
    <r>
      <t>z toho -</t>
    </r>
    <r>
      <rPr>
        <b/>
        <sz val="10"/>
        <color indexed="10"/>
        <rFont val="Arial CE"/>
        <family val="2"/>
      </rPr>
      <t>1361</t>
    </r>
  </si>
  <si>
    <r>
      <t>z toho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1191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12"/>
        <rFont val="Arial CE"/>
        <family val="2"/>
      </rPr>
      <t>(1391)</t>
    </r>
  </si>
  <si>
    <t>VEDA 06K0K</t>
  </si>
  <si>
    <t>Prenesený výkon ŠS</t>
  </si>
  <si>
    <t>z toho mzdy</t>
  </si>
  <si>
    <t>ŠR</t>
  </si>
  <si>
    <t>MZDY SPOLU  (ŠR + EU)</t>
  </si>
  <si>
    <t xml:space="preserve">Počet zamestnanov                      </t>
  </si>
  <si>
    <t xml:space="preserve"> Kapitálové výdavky (111)</t>
  </si>
  <si>
    <r>
      <t>spolufinancovanie (zdroje:1152,</t>
    </r>
    <r>
      <rPr>
        <b/>
        <sz val="8"/>
        <color indexed="10"/>
        <rFont val="Arial CE"/>
        <family val="0"/>
      </rPr>
      <t xml:space="preserve">1352, </t>
    </r>
    <r>
      <rPr>
        <b/>
        <sz val="8"/>
        <color indexed="11"/>
        <rFont val="Arial CE"/>
        <family val="2"/>
      </rPr>
      <t>11C5</t>
    </r>
    <r>
      <rPr>
        <b/>
        <sz val="8"/>
        <color indexed="10"/>
        <rFont val="Arial CE"/>
        <family val="0"/>
      </rPr>
      <t>,1362,1192, 1392)</t>
    </r>
  </si>
  <si>
    <t xml:space="preserve"> Príjmy, z toho</t>
  </si>
  <si>
    <t>vrátane spolufinancovania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</si>
</sst>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mmm/yyyy"/>
    <numFmt numFmtId="166" formatCode="#,##0.0"/>
  </numFmts>
  <fonts count="18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8"/>
      <color indexed="10"/>
      <name val="Arial CE"/>
      <family val="0"/>
    </font>
    <font>
      <b/>
      <sz val="8"/>
      <color indexed="57"/>
      <name val="Arial CE"/>
      <family val="2"/>
    </font>
    <font>
      <b/>
      <sz val="10"/>
      <color indexed="12"/>
      <name val="Arial CE"/>
      <family val="2"/>
    </font>
    <font>
      <b/>
      <sz val="8"/>
      <color indexed="11"/>
      <name val="Arial CE"/>
      <family val="2"/>
    </font>
    <font>
      <sz val="10"/>
      <color indexed="53"/>
      <name val="Arial CE"/>
      <family val="0"/>
    </font>
    <font>
      <sz val="10"/>
      <color indexed="12"/>
      <name val="Arial CE"/>
      <family val="0"/>
    </font>
    <font>
      <b/>
      <sz val="10"/>
      <color indexed="5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2" xfId="0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3" fontId="0" fillId="0" borderId="24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4" fontId="16" fillId="0" borderId="0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3" fontId="16" fillId="0" borderId="6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3" fontId="13" fillId="0" borderId="6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3" fillId="0" borderId="6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14" xfId="0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7" fillId="0" borderId="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6" xfId="0" applyFont="1" applyFill="1" applyBorder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16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28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17" fillId="0" borderId="32" xfId="0" applyNumberFormat="1" applyFont="1" applyFill="1" applyBorder="1" applyAlignment="1">
      <alignment/>
    </xf>
    <xf numFmtId="0" fontId="17" fillId="0" borderId="32" xfId="0" applyFont="1" applyBorder="1" applyAlignment="1">
      <alignment/>
    </xf>
    <xf numFmtId="3" fontId="17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13" fillId="0" borderId="14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2" fillId="0" borderId="42" xfId="0" applyFont="1" applyFill="1" applyBorder="1" applyAlignment="1">
      <alignment horizontal="center"/>
    </xf>
    <xf numFmtId="3" fontId="2" fillId="0" borderId="36" xfId="0" applyNumberFormat="1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4" xfId="0" applyFill="1" applyBorder="1" applyAlignment="1">
      <alignment/>
    </xf>
    <xf numFmtId="1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 wrapText="1"/>
    </xf>
    <xf numFmtId="3" fontId="9" fillId="0" borderId="45" xfId="0" applyNumberFormat="1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wrapText="1"/>
    </xf>
    <xf numFmtId="49" fontId="2" fillId="0" borderId="44" xfId="0" applyNumberFormat="1" applyFont="1" applyFill="1" applyBorder="1" applyAlignment="1">
      <alignment horizontal="center" wrapText="1"/>
    </xf>
    <xf numFmtId="49" fontId="2" fillId="0" borderId="47" xfId="0" applyNumberFormat="1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3" sqref="L23"/>
    </sheetView>
  </sheetViews>
  <sheetFormatPr defaultColWidth="9.00390625" defaultRowHeight="12.75" outlineLevelCol="1"/>
  <cols>
    <col min="1" max="1" width="9.125" style="0" customWidth="1"/>
    <col min="2" max="2" width="3.375" style="46" customWidth="1"/>
    <col min="3" max="3" width="0.2421875" style="0" hidden="1" customWidth="1"/>
    <col min="4" max="4" width="12.875" style="0" bestFit="1" customWidth="1"/>
    <col min="5" max="5" width="11.625" style="0" customWidth="1"/>
    <col min="6" max="6" width="8.75390625" style="0" bestFit="1" customWidth="1"/>
    <col min="7" max="7" width="6.875" style="0" customWidth="1"/>
    <col min="8" max="8" width="9.125" style="0" hidden="1" customWidth="1" outlineLevel="1"/>
    <col min="9" max="9" width="11.375" style="0" bestFit="1" customWidth="1" collapsed="1"/>
    <col min="10" max="10" width="13.125" style="0" hidden="1" customWidth="1" outlineLevel="1"/>
    <col min="11" max="11" width="7.75390625" style="0" bestFit="1" customWidth="1" collapsed="1"/>
    <col min="13" max="15" width="7.75390625" style="0" bestFit="1" customWidth="1"/>
    <col min="16" max="16" width="6.75390625" style="0" bestFit="1" customWidth="1"/>
    <col min="17" max="17" width="6.00390625" style="0" bestFit="1" customWidth="1"/>
    <col min="18" max="18" width="5.75390625" style="0" bestFit="1" customWidth="1"/>
    <col min="19" max="19" width="5.75390625" style="0" customWidth="1"/>
    <col min="20" max="20" width="6.25390625" style="0" customWidth="1"/>
    <col min="21" max="21" width="4.75390625" style="0" customWidth="1"/>
    <col min="22" max="22" width="5.00390625" style="0" customWidth="1"/>
    <col min="23" max="23" width="11.125" style="0" customWidth="1"/>
    <col min="24" max="24" width="7.875" style="0" customWidth="1"/>
    <col min="25" max="25" width="11.125" style="0" hidden="1" customWidth="1" outlineLevel="1"/>
    <col min="26" max="30" width="13.375" style="0" hidden="1" customWidth="1" outlineLevel="1"/>
    <col min="31" max="31" width="12.75390625" style="0" customWidth="1" collapsed="1"/>
    <col min="32" max="33" width="10.375" style="0" bestFit="1" customWidth="1"/>
    <col min="34" max="34" width="9.25390625" style="0" bestFit="1" customWidth="1"/>
    <col min="35" max="35" width="5.375" style="0" bestFit="1" customWidth="1"/>
    <col min="36" max="36" width="6.25390625" style="0" bestFit="1" customWidth="1"/>
    <col min="37" max="37" width="6.625" style="0" bestFit="1" customWidth="1"/>
    <col min="38" max="38" width="6.875" style="0" bestFit="1" customWidth="1"/>
    <col min="39" max="39" width="6.25390625" style="0" bestFit="1" customWidth="1"/>
    <col min="40" max="40" width="10.375" style="0" customWidth="1"/>
    <col min="41" max="41" width="9.75390625" style="0" hidden="1" customWidth="1" outlineLevel="1"/>
    <col min="42" max="42" width="5.625" style="0" bestFit="1" customWidth="1" collapsed="1"/>
    <col min="43" max="43" width="9.75390625" style="0" bestFit="1" customWidth="1"/>
    <col min="46" max="46" width="6.625" style="0" bestFit="1" customWidth="1"/>
  </cols>
  <sheetData>
    <row r="1" spans="1:43" ht="12.75">
      <c r="A1" s="1"/>
      <c r="B1" s="4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W1" s="1"/>
      <c r="X1" s="1"/>
      <c r="Y1" s="1"/>
      <c r="Z1" s="1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214" t="s">
        <v>25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70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.5" thickBot="1">
      <c r="A3" s="1"/>
      <c r="B3" s="44"/>
      <c r="C3" s="1"/>
      <c r="D3" s="1"/>
      <c r="E3" s="1"/>
      <c r="F3" s="1"/>
      <c r="G3" s="1"/>
      <c r="H3" s="1"/>
      <c r="I3" s="1"/>
      <c r="J3" s="1"/>
      <c r="K3" s="60"/>
      <c r="L3" s="60"/>
      <c r="M3" s="60"/>
      <c r="N3" s="1"/>
      <c r="O3" s="1"/>
      <c r="P3" s="1"/>
      <c r="W3" s="1"/>
      <c r="X3" s="1"/>
      <c r="Y3" s="1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60"/>
      <c r="AO3" s="60"/>
      <c r="AP3" s="60"/>
      <c r="AQ3" s="3"/>
    </row>
    <row r="4" spans="1:46" s="31" customFormat="1" ht="33.75" customHeight="1">
      <c r="A4" s="48"/>
      <c r="B4" s="204"/>
      <c r="C4" s="49"/>
      <c r="D4" s="193" t="s">
        <v>0</v>
      </c>
      <c r="E4" s="193" t="s">
        <v>1</v>
      </c>
      <c r="F4" s="218" t="s">
        <v>42</v>
      </c>
      <c r="G4" s="219"/>
      <c r="H4" s="186" t="s">
        <v>15</v>
      </c>
      <c r="I4" s="224" t="s">
        <v>41</v>
      </c>
      <c r="J4" s="66" t="s">
        <v>17</v>
      </c>
      <c r="K4" s="215" t="s">
        <v>20</v>
      </c>
      <c r="L4" s="216"/>
      <c r="M4" s="221"/>
      <c r="N4" s="220" t="s">
        <v>19</v>
      </c>
      <c r="O4" s="216"/>
      <c r="P4" s="217"/>
      <c r="Q4" s="230" t="s">
        <v>40</v>
      </c>
      <c r="R4" s="231"/>
      <c r="S4" s="232"/>
      <c r="T4" s="220" t="s">
        <v>21</v>
      </c>
      <c r="U4" s="216"/>
      <c r="V4" s="217"/>
      <c r="W4" s="222" t="s">
        <v>31</v>
      </c>
      <c r="X4" s="238" t="s">
        <v>37</v>
      </c>
      <c r="Y4" s="220" t="s">
        <v>32</v>
      </c>
      <c r="Z4" s="221"/>
      <c r="AA4" s="220" t="s">
        <v>33</v>
      </c>
      <c r="AB4" s="221"/>
      <c r="AC4" s="220" t="s">
        <v>34</v>
      </c>
      <c r="AD4" s="217"/>
      <c r="AE4" s="228" t="s">
        <v>39</v>
      </c>
      <c r="AF4" s="215" t="s">
        <v>2</v>
      </c>
      <c r="AG4" s="216"/>
      <c r="AH4" s="216"/>
      <c r="AI4" s="216"/>
      <c r="AJ4" s="216"/>
      <c r="AK4" s="216"/>
      <c r="AL4" s="216"/>
      <c r="AM4" s="217"/>
      <c r="AN4" s="236" t="s">
        <v>36</v>
      </c>
      <c r="AO4" s="127" t="s">
        <v>3</v>
      </c>
      <c r="AP4" s="226" t="s">
        <v>43</v>
      </c>
      <c r="AQ4" s="227"/>
      <c r="AR4" s="233" t="s">
        <v>26</v>
      </c>
      <c r="AS4" s="234"/>
      <c r="AT4" s="235"/>
    </row>
    <row r="5" spans="1:46" s="31" customFormat="1" ht="37.5" customHeight="1">
      <c r="A5" s="50"/>
      <c r="B5" s="205"/>
      <c r="C5" s="32"/>
      <c r="D5" s="195" t="s">
        <v>30</v>
      </c>
      <c r="E5" s="240" t="s">
        <v>44</v>
      </c>
      <c r="F5" s="187" t="s">
        <v>8</v>
      </c>
      <c r="G5" s="188" t="s">
        <v>5</v>
      </c>
      <c r="H5" s="188" t="s">
        <v>28</v>
      </c>
      <c r="I5" s="225"/>
      <c r="J5" s="42" t="s">
        <v>27</v>
      </c>
      <c r="K5" s="173" t="s">
        <v>4</v>
      </c>
      <c r="L5" s="42" t="s">
        <v>6</v>
      </c>
      <c r="M5" s="33" t="s">
        <v>7</v>
      </c>
      <c r="N5" s="42" t="s">
        <v>8</v>
      </c>
      <c r="O5" s="35" t="s">
        <v>6</v>
      </c>
      <c r="P5" s="174" t="s">
        <v>7</v>
      </c>
      <c r="Q5" s="118" t="s">
        <v>4</v>
      </c>
      <c r="R5" s="34" t="s">
        <v>6</v>
      </c>
      <c r="S5" s="34" t="s">
        <v>7</v>
      </c>
      <c r="T5" s="36" t="s">
        <v>8</v>
      </c>
      <c r="U5" s="34" t="s">
        <v>6</v>
      </c>
      <c r="V5" s="151" t="s">
        <v>7</v>
      </c>
      <c r="W5" s="223"/>
      <c r="X5" s="239"/>
      <c r="Y5" s="35" t="s">
        <v>8</v>
      </c>
      <c r="Z5" s="35" t="s">
        <v>5</v>
      </c>
      <c r="AA5" s="35" t="s">
        <v>8</v>
      </c>
      <c r="AB5" s="35" t="s">
        <v>5</v>
      </c>
      <c r="AC5" s="35" t="s">
        <v>8</v>
      </c>
      <c r="AD5" s="129" t="s">
        <v>5</v>
      </c>
      <c r="AE5" s="229"/>
      <c r="AF5" s="150" t="s">
        <v>8</v>
      </c>
      <c r="AG5" s="43" t="s">
        <v>22</v>
      </c>
      <c r="AH5" s="51" t="s">
        <v>23</v>
      </c>
      <c r="AI5" s="33" t="s">
        <v>9</v>
      </c>
      <c r="AJ5" s="33" t="s">
        <v>16</v>
      </c>
      <c r="AK5" s="67" t="s">
        <v>35</v>
      </c>
      <c r="AL5" s="33" t="s">
        <v>29</v>
      </c>
      <c r="AM5" s="151" t="s">
        <v>10</v>
      </c>
      <c r="AN5" s="237"/>
      <c r="AO5" s="128" t="s">
        <v>8</v>
      </c>
      <c r="AP5" s="33" t="s">
        <v>38</v>
      </c>
      <c r="AQ5" s="129" t="s">
        <v>24</v>
      </c>
      <c r="AR5" s="118" t="s">
        <v>8</v>
      </c>
      <c r="AS5" s="43" t="s">
        <v>22</v>
      </c>
      <c r="AT5" s="51" t="s">
        <v>23</v>
      </c>
    </row>
    <row r="6" spans="1:46" ht="12.75">
      <c r="A6" s="52" t="s">
        <v>11</v>
      </c>
      <c r="B6" s="206"/>
      <c r="C6" s="196"/>
      <c r="D6" s="141"/>
      <c r="E6" s="141"/>
      <c r="F6" s="61"/>
      <c r="G6" s="192"/>
      <c r="H6" s="191"/>
      <c r="I6" s="11"/>
      <c r="J6" s="8"/>
      <c r="K6" s="125"/>
      <c r="L6" s="10"/>
      <c r="M6" s="9"/>
      <c r="N6" s="10"/>
      <c r="O6" s="9"/>
      <c r="P6" s="175"/>
      <c r="Q6" s="54"/>
      <c r="R6" s="5"/>
      <c r="S6" s="5"/>
      <c r="T6" s="15"/>
      <c r="U6" s="7"/>
      <c r="V6" s="163"/>
      <c r="W6" s="125"/>
      <c r="X6" s="11"/>
      <c r="Y6" s="9"/>
      <c r="Z6" s="9"/>
      <c r="AA6" s="9"/>
      <c r="AB6" s="9"/>
      <c r="AC6" s="9"/>
      <c r="AD6" s="130"/>
      <c r="AE6" s="141"/>
      <c r="AF6" s="61"/>
      <c r="AG6" s="8"/>
      <c r="AH6" s="8"/>
      <c r="AI6" s="8"/>
      <c r="AJ6" s="8"/>
      <c r="AK6" s="8"/>
      <c r="AL6" s="8"/>
      <c r="AM6" s="130"/>
      <c r="AN6" s="141"/>
      <c r="AO6" s="125"/>
      <c r="AP6" s="13"/>
      <c r="AQ6" s="130"/>
      <c r="AR6" s="117"/>
      <c r="AS6" s="12"/>
      <c r="AT6" s="62"/>
    </row>
    <row r="7" spans="1:46" ht="12.75">
      <c r="A7" s="53" t="s">
        <v>12</v>
      </c>
      <c r="B7" s="205"/>
      <c r="C7" s="197" t="s">
        <v>13</v>
      </c>
      <c r="D7" s="142">
        <f>E7+W7</f>
        <v>6717788</v>
      </c>
      <c r="E7" s="142">
        <f>F7+H7</f>
        <v>2846891</v>
      </c>
      <c r="F7" s="119">
        <v>902187</v>
      </c>
      <c r="G7" s="176">
        <v>0</v>
      </c>
      <c r="H7" s="176">
        <f>SUM(I7:J7)</f>
        <v>1944704</v>
      </c>
      <c r="I7" s="184">
        <v>110000</v>
      </c>
      <c r="J7" s="18">
        <v>1834704</v>
      </c>
      <c r="K7" s="137">
        <f>SUM(L7:M7)</f>
        <v>452045</v>
      </c>
      <c r="L7" s="20">
        <v>330644</v>
      </c>
      <c r="M7" s="19">
        <v>121401</v>
      </c>
      <c r="N7" s="20">
        <f>SUM(O7:P7)</f>
        <v>105114</v>
      </c>
      <c r="O7" s="19">
        <v>89469</v>
      </c>
      <c r="P7" s="176">
        <v>15645</v>
      </c>
      <c r="Q7" s="164">
        <f>SUM(R7:S7)</f>
        <v>2076</v>
      </c>
      <c r="R7" s="21">
        <v>1389</v>
      </c>
      <c r="S7" s="21">
        <v>687</v>
      </c>
      <c r="T7" s="17">
        <f>SUM(U7:V7)</f>
        <v>418</v>
      </c>
      <c r="U7" s="21">
        <v>335</v>
      </c>
      <c r="V7" s="165">
        <v>83</v>
      </c>
      <c r="W7" s="119">
        <f>SUM(Y7+AA7+AC7)</f>
        <v>3870897</v>
      </c>
      <c r="X7" s="184">
        <f>SUM(Z7+AB7+AD7)</f>
        <v>0</v>
      </c>
      <c r="Y7" s="19">
        <v>1130398</v>
      </c>
      <c r="Z7" s="19">
        <v>0</v>
      </c>
      <c r="AA7" s="19">
        <v>0</v>
      </c>
      <c r="AB7" s="19">
        <v>0</v>
      </c>
      <c r="AC7" s="19">
        <v>2740499</v>
      </c>
      <c r="AD7" s="120">
        <v>0</v>
      </c>
      <c r="AE7" s="142">
        <f>SUM(X7+G7+K7)</f>
        <v>452045</v>
      </c>
      <c r="AF7" s="152">
        <f>AG7+AH7+AJ7+AK7+AL7+AM7</f>
        <v>6717788</v>
      </c>
      <c r="AG7" s="18">
        <v>5648228</v>
      </c>
      <c r="AH7" s="18">
        <v>1060460</v>
      </c>
      <c r="AI7" s="18">
        <v>0</v>
      </c>
      <c r="AJ7" s="18">
        <v>4100</v>
      </c>
      <c r="AK7" s="18">
        <v>0</v>
      </c>
      <c r="AL7" s="18">
        <v>0</v>
      </c>
      <c r="AM7" s="120">
        <v>5000</v>
      </c>
      <c r="AN7" s="142">
        <v>20000</v>
      </c>
      <c r="AO7" s="119">
        <f>SUM(AP7:AQ7)</f>
        <v>3877117</v>
      </c>
      <c r="AP7" s="13">
        <v>6220</v>
      </c>
      <c r="AQ7" s="120">
        <v>3870897</v>
      </c>
      <c r="AR7" s="119">
        <f>SUM(AS7:AT7)</f>
        <v>679322</v>
      </c>
      <c r="AS7" s="30">
        <v>646456</v>
      </c>
      <c r="AT7" s="120">
        <v>32866</v>
      </c>
    </row>
    <row r="8" spans="1:46" ht="12.75">
      <c r="A8" s="54"/>
      <c r="B8" s="207"/>
      <c r="C8" s="198"/>
      <c r="D8" s="143"/>
      <c r="E8" s="143"/>
      <c r="F8" s="131"/>
      <c r="G8" s="132"/>
      <c r="H8" s="178"/>
      <c r="I8" s="68"/>
      <c r="J8" s="25"/>
      <c r="K8" s="177"/>
      <c r="L8" s="22"/>
      <c r="M8" s="23"/>
      <c r="N8" s="98"/>
      <c r="O8" s="23"/>
      <c r="P8" s="178"/>
      <c r="Q8" s="50"/>
      <c r="R8" s="7"/>
      <c r="S8" s="7"/>
      <c r="T8" s="28"/>
      <c r="U8" s="7"/>
      <c r="V8" s="7"/>
      <c r="W8" s="68"/>
      <c r="X8" s="14"/>
      <c r="Y8" s="68"/>
      <c r="Z8" s="23"/>
      <c r="AA8" s="23"/>
      <c r="AB8" s="23"/>
      <c r="AC8" s="23"/>
      <c r="AD8" s="132"/>
      <c r="AE8" s="143"/>
      <c r="AF8" s="153"/>
      <c r="AG8" s="23"/>
      <c r="AH8" s="23"/>
      <c r="AI8" s="23"/>
      <c r="AJ8" s="23"/>
      <c r="AK8" s="23"/>
      <c r="AL8" s="23"/>
      <c r="AM8" s="132"/>
      <c r="AN8" s="143"/>
      <c r="AO8" s="131"/>
      <c r="AP8" s="24"/>
      <c r="AQ8" s="132"/>
      <c r="AR8" s="121"/>
      <c r="AS8" s="104"/>
      <c r="AT8" s="105"/>
    </row>
    <row r="9" spans="1:46" s="95" customFormat="1" ht="12.75">
      <c r="A9" s="87" t="s">
        <v>18</v>
      </c>
      <c r="B9" s="208">
        <v>1</v>
      </c>
      <c r="C9" s="199">
        <v>38747</v>
      </c>
      <c r="D9" s="144">
        <f>E9+Y9+AC9+AA9</f>
        <v>585</v>
      </c>
      <c r="E9" s="144">
        <f>F9+H9</f>
        <v>585</v>
      </c>
      <c r="F9" s="133">
        <v>0</v>
      </c>
      <c r="G9" s="106">
        <v>0</v>
      </c>
      <c r="H9" s="179">
        <f>SUM(I9:J9)</f>
        <v>585</v>
      </c>
      <c r="I9" s="93">
        <v>585</v>
      </c>
      <c r="J9" s="88">
        <v>0</v>
      </c>
      <c r="K9" s="154">
        <f>SUM(L9:M9)</f>
        <v>0</v>
      </c>
      <c r="L9" s="99">
        <v>0</v>
      </c>
      <c r="M9" s="89">
        <v>0</v>
      </c>
      <c r="N9" s="100">
        <f>SUM(O9:P9)</f>
        <v>0</v>
      </c>
      <c r="O9" s="89">
        <v>0</v>
      </c>
      <c r="P9" s="179">
        <v>0</v>
      </c>
      <c r="Q9" s="166">
        <f>SUM(R9:S9)</f>
        <v>0</v>
      </c>
      <c r="R9" s="91">
        <v>0</v>
      </c>
      <c r="S9" s="92">
        <v>0</v>
      </c>
      <c r="T9" s="90">
        <f>SUM(U9:V9)</f>
        <v>0</v>
      </c>
      <c r="U9" s="91">
        <v>0</v>
      </c>
      <c r="V9" s="167">
        <v>0</v>
      </c>
      <c r="W9" s="122">
        <f>SUM(Y9+AA9+AC9)</f>
        <v>0</v>
      </c>
      <c r="X9" s="94">
        <f aca="true" t="shared" si="0" ref="X9:X57">SUM(Z9+AB9+AD9)</f>
        <v>0</v>
      </c>
      <c r="Y9" s="93">
        <v>0</v>
      </c>
      <c r="Z9" s="89">
        <v>0</v>
      </c>
      <c r="AA9" s="89">
        <v>0</v>
      </c>
      <c r="AB9" s="89">
        <v>0</v>
      </c>
      <c r="AC9" s="89"/>
      <c r="AD9" s="106"/>
      <c r="AE9" s="162">
        <f>SUM(X9+G9+K9)</f>
        <v>0</v>
      </c>
      <c r="AF9" s="154">
        <f>SUM(AG9:AM9)</f>
        <v>585</v>
      </c>
      <c r="AG9" s="89">
        <v>585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106">
        <v>0</v>
      </c>
      <c r="AN9" s="144">
        <v>0</v>
      </c>
      <c r="AO9" s="133"/>
      <c r="AP9" s="89">
        <v>0</v>
      </c>
      <c r="AQ9" s="106">
        <v>0</v>
      </c>
      <c r="AR9" s="122">
        <f>SUM(AS9:AT9)</f>
        <v>0</v>
      </c>
      <c r="AS9" s="88">
        <v>0</v>
      </c>
      <c r="AT9" s="106">
        <v>0</v>
      </c>
    </row>
    <row r="10" spans="1:46" s="97" customFormat="1" ht="12.75">
      <c r="A10" s="87"/>
      <c r="B10" s="208"/>
      <c r="C10" s="200"/>
      <c r="D10" s="144"/>
      <c r="E10" s="144"/>
      <c r="F10" s="133"/>
      <c r="G10" s="106"/>
      <c r="H10" s="179"/>
      <c r="I10" s="93"/>
      <c r="J10" s="88"/>
      <c r="K10" s="154"/>
      <c r="L10" s="99"/>
      <c r="M10" s="89"/>
      <c r="N10" s="100"/>
      <c r="O10" s="89"/>
      <c r="P10" s="179"/>
      <c r="Q10" s="166"/>
      <c r="R10" s="91"/>
      <c r="S10" s="92"/>
      <c r="T10" s="96"/>
      <c r="U10" s="91"/>
      <c r="V10" s="167"/>
      <c r="W10" s="122">
        <f aca="true" t="shared" si="1" ref="W10:W45">SUM(Y10+AA10+AC10)</f>
        <v>0</v>
      </c>
      <c r="X10" s="94"/>
      <c r="Y10" s="93"/>
      <c r="Z10" s="89"/>
      <c r="AA10" s="89"/>
      <c r="AB10" s="89"/>
      <c r="AC10" s="89"/>
      <c r="AD10" s="106"/>
      <c r="AE10" s="162"/>
      <c r="AF10" s="155"/>
      <c r="AG10" s="89"/>
      <c r="AH10" s="89"/>
      <c r="AI10" s="89"/>
      <c r="AJ10" s="89"/>
      <c r="AK10" s="89"/>
      <c r="AL10" s="89"/>
      <c r="AM10" s="106"/>
      <c r="AN10" s="144"/>
      <c r="AO10" s="133"/>
      <c r="AP10" s="89"/>
      <c r="AQ10" s="106"/>
      <c r="AR10" s="122"/>
      <c r="AS10" s="107"/>
      <c r="AT10" s="108"/>
    </row>
    <row r="11" spans="1:46" s="97" customFormat="1" ht="12.75">
      <c r="A11" s="87" t="s">
        <v>18</v>
      </c>
      <c r="B11" s="208">
        <v>2</v>
      </c>
      <c r="C11" s="199">
        <v>38758</v>
      </c>
      <c r="D11" s="144">
        <f>E11+Y11+AC11+AA11</f>
        <v>2532094</v>
      </c>
      <c r="E11" s="144">
        <f>F11+H11</f>
        <v>211180</v>
      </c>
      <c r="F11" s="133">
        <v>211180</v>
      </c>
      <c r="G11" s="106">
        <v>3043</v>
      </c>
      <c r="H11" s="179">
        <f>SUM(I11:J11)</f>
        <v>0</v>
      </c>
      <c r="I11" s="93">
        <v>0</v>
      </c>
      <c r="J11" s="88">
        <v>0</v>
      </c>
      <c r="K11" s="154">
        <f>SUM(L11:M11)</f>
        <v>0</v>
      </c>
      <c r="L11" s="99">
        <v>0</v>
      </c>
      <c r="M11" s="89">
        <v>0</v>
      </c>
      <c r="N11" s="100">
        <f>SUM(O11:P11)</f>
        <v>0</v>
      </c>
      <c r="O11" s="89">
        <v>0</v>
      </c>
      <c r="P11" s="179">
        <v>0</v>
      </c>
      <c r="Q11" s="166">
        <f>SUM(R11:S11)</f>
        <v>0</v>
      </c>
      <c r="R11" s="91">
        <v>0</v>
      </c>
      <c r="S11" s="92">
        <v>0</v>
      </c>
      <c r="T11" s="90">
        <f>SUM(U11:V11)</f>
        <v>0</v>
      </c>
      <c r="U11" s="91">
        <v>0</v>
      </c>
      <c r="V11" s="167">
        <v>0</v>
      </c>
      <c r="W11" s="122">
        <f t="shared" si="1"/>
        <v>2320914</v>
      </c>
      <c r="X11" s="94">
        <f t="shared" si="0"/>
        <v>9377</v>
      </c>
      <c r="Y11" s="93">
        <v>881890</v>
      </c>
      <c r="Z11" s="89">
        <v>9377</v>
      </c>
      <c r="AA11" s="89">
        <v>0</v>
      </c>
      <c r="AB11" s="89">
        <v>0</v>
      </c>
      <c r="AC11" s="89">
        <v>1439024</v>
      </c>
      <c r="AD11" s="106">
        <v>0</v>
      </c>
      <c r="AE11" s="162">
        <f aca="true" t="shared" si="2" ref="AE11:AE59">SUM(X11+G11+K11)</f>
        <v>12420</v>
      </c>
      <c r="AF11" s="156">
        <f>SUM(AG11:AM11)</f>
        <v>2532094</v>
      </c>
      <c r="AG11" s="89">
        <v>2439741</v>
      </c>
      <c r="AH11" s="89">
        <v>92353</v>
      </c>
      <c r="AI11" s="89">
        <v>0</v>
      </c>
      <c r="AJ11" s="89">
        <v>0</v>
      </c>
      <c r="AK11" s="89">
        <v>0</v>
      </c>
      <c r="AL11" s="89">
        <v>0</v>
      </c>
      <c r="AM11" s="106">
        <v>0</v>
      </c>
      <c r="AN11" s="144">
        <v>0</v>
      </c>
      <c r="AO11" s="133"/>
      <c r="AP11" s="89">
        <v>0</v>
      </c>
      <c r="AQ11" s="106">
        <v>2320914</v>
      </c>
      <c r="AR11" s="122">
        <f>SUM(AS11:AT11)</f>
        <v>0</v>
      </c>
      <c r="AS11" s="107">
        <v>0</v>
      </c>
      <c r="AT11" s="108">
        <v>0</v>
      </c>
    </row>
    <row r="12" spans="1:46" s="97" customFormat="1" ht="12.75">
      <c r="A12" s="87"/>
      <c r="B12" s="208"/>
      <c r="C12" s="200"/>
      <c r="D12" s="144"/>
      <c r="E12" s="144"/>
      <c r="F12" s="133"/>
      <c r="G12" s="106"/>
      <c r="H12" s="179"/>
      <c r="I12" s="93"/>
      <c r="J12" s="88"/>
      <c r="K12" s="154"/>
      <c r="L12" s="99"/>
      <c r="M12" s="89"/>
      <c r="N12" s="100"/>
      <c r="O12" s="89"/>
      <c r="P12" s="179"/>
      <c r="Q12" s="166"/>
      <c r="R12" s="91"/>
      <c r="S12" s="92"/>
      <c r="T12" s="96"/>
      <c r="U12" s="91"/>
      <c r="V12" s="167"/>
      <c r="W12" s="122"/>
      <c r="X12" s="94"/>
      <c r="Y12" s="93"/>
      <c r="Z12" s="89"/>
      <c r="AA12" s="89"/>
      <c r="AB12" s="89"/>
      <c r="AC12" s="89"/>
      <c r="AD12" s="106"/>
      <c r="AE12" s="162"/>
      <c r="AF12" s="156"/>
      <c r="AG12" s="89"/>
      <c r="AH12" s="89"/>
      <c r="AI12" s="89"/>
      <c r="AJ12" s="89"/>
      <c r="AK12" s="89"/>
      <c r="AL12" s="89"/>
      <c r="AM12" s="106"/>
      <c r="AN12" s="144"/>
      <c r="AO12" s="133"/>
      <c r="AP12" s="89"/>
      <c r="AQ12" s="106"/>
      <c r="AR12" s="122"/>
      <c r="AS12" s="107"/>
      <c r="AT12" s="108"/>
    </row>
    <row r="13" spans="1:46" s="97" customFormat="1" ht="12.75">
      <c r="A13" s="87" t="s">
        <v>18</v>
      </c>
      <c r="B13" s="208">
        <v>3</v>
      </c>
      <c r="C13" s="199">
        <v>38762</v>
      </c>
      <c r="D13" s="144">
        <f>E13+Y13+AC13+AA13</f>
        <v>0</v>
      </c>
      <c r="E13" s="144">
        <f>F13+H13</f>
        <v>0</v>
      </c>
      <c r="F13" s="133">
        <v>0</v>
      </c>
      <c r="G13" s="106">
        <v>0</v>
      </c>
      <c r="H13" s="179">
        <f>SUM(I13:J13)</f>
        <v>0</v>
      </c>
      <c r="I13" s="93">
        <v>0</v>
      </c>
      <c r="J13" s="88">
        <v>0</v>
      </c>
      <c r="K13" s="154">
        <f>SUM(L13:M13)</f>
        <v>0</v>
      </c>
      <c r="L13" s="99">
        <v>0</v>
      </c>
      <c r="M13" s="89">
        <v>0</v>
      </c>
      <c r="N13" s="100">
        <f>SUM(O13:P13)</f>
        <v>0</v>
      </c>
      <c r="O13" s="89">
        <v>0</v>
      </c>
      <c r="P13" s="179">
        <v>0</v>
      </c>
      <c r="Q13" s="166">
        <f>SUM(R13:S13)</f>
        <v>0</v>
      </c>
      <c r="R13" s="91">
        <v>0</v>
      </c>
      <c r="S13" s="92">
        <v>0</v>
      </c>
      <c r="T13" s="90">
        <f>SUM(U13:V13)</f>
        <v>0</v>
      </c>
      <c r="U13" s="91">
        <v>0</v>
      </c>
      <c r="V13" s="167">
        <v>0</v>
      </c>
      <c r="W13" s="122">
        <f t="shared" si="1"/>
        <v>0</v>
      </c>
      <c r="X13" s="94">
        <f t="shared" si="0"/>
        <v>0</v>
      </c>
      <c r="Y13" s="93">
        <v>0</v>
      </c>
      <c r="Z13" s="89">
        <v>0</v>
      </c>
      <c r="AA13" s="89">
        <v>0</v>
      </c>
      <c r="AB13" s="89">
        <v>0</v>
      </c>
      <c r="AC13" s="89">
        <v>0</v>
      </c>
      <c r="AD13" s="106">
        <v>0</v>
      </c>
      <c r="AE13" s="162">
        <f t="shared" si="2"/>
        <v>0</v>
      </c>
      <c r="AF13" s="156">
        <f>SUM(AG13:AM13)</f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6">
        <v>0</v>
      </c>
      <c r="AN13" s="144">
        <v>0</v>
      </c>
      <c r="AO13" s="133"/>
      <c r="AP13" s="89">
        <v>0</v>
      </c>
      <c r="AQ13" s="106">
        <v>0</v>
      </c>
      <c r="AR13" s="122">
        <f>SUM(AS13:AT13)</f>
        <v>597938</v>
      </c>
      <c r="AS13" s="107">
        <v>597938</v>
      </c>
      <c r="AT13" s="108">
        <v>0</v>
      </c>
    </row>
    <row r="14" spans="1:46" ht="12.75">
      <c r="A14" s="63"/>
      <c r="B14" s="209"/>
      <c r="C14" s="65"/>
      <c r="D14" s="145"/>
      <c r="E14" s="147"/>
      <c r="F14" s="131"/>
      <c r="G14" s="132"/>
      <c r="H14" s="182"/>
      <c r="I14" s="68"/>
      <c r="J14" s="25"/>
      <c r="K14" s="159"/>
      <c r="L14" s="22"/>
      <c r="M14" s="23"/>
      <c r="N14" s="98"/>
      <c r="O14" s="23"/>
      <c r="P14" s="178"/>
      <c r="Q14" s="50"/>
      <c r="R14" s="15"/>
      <c r="S14" s="7"/>
      <c r="T14" s="28"/>
      <c r="U14" s="15"/>
      <c r="V14" s="163"/>
      <c r="W14" s="160"/>
      <c r="X14" s="13"/>
      <c r="Y14" s="68"/>
      <c r="Z14" s="23"/>
      <c r="AA14" s="23"/>
      <c r="AB14" s="23"/>
      <c r="AC14" s="23"/>
      <c r="AD14" s="132"/>
      <c r="AE14" s="162"/>
      <c r="AF14" s="157"/>
      <c r="AG14" s="23"/>
      <c r="AH14" s="23"/>
      <c r="AI14" s="23"/>
      <c r="AJ14" s="23"/>
      <c r="AK14" s="23"/>
      <c r="AL14" s="23"/>
      <c r="AM14" s="132"/>
      <c r="AN14" s="145"/>
      <c r="AO14" s="134"/>
      <c r="AP14" s="23"/>
      <c r="AQ14" s="132"/>
      <c r="AR14" s="121"/>
      <c r="AS14" s="104"/>
      <c r="AT14" s="105"/>
    </row>
    <row r="15" spans="1:46" s="41" customFormat="1" ht="12.75">
      <c r="A15" s="63" t="s">
        <v>18</v>
      </c>
      <c r="B15" s="209">
        <v>4</v>
      </c>
      <c r="C15" s="201">
        <v>38750</v>
      </c>
      <c r="D15" s="147">
        <f>E15+Y15+AC15+AA15</f>
        <v>-1146</v>
      </c>
      <c r="E15" s="147">
        <f>F15+H15</f>
        <v>-1146</v>
      </c>
      <c r="F15" s="136">
        <v>0</v>
      </c>
      <c r="G15" s="189">
        <v>0</v>
      </c>
      <c r="H15" s="182">
        <f>SUM(I15:J15)</f>
        <v>-1146</v>
      </c>
      <c r="I15" s="185">
        <v>-1146</v>
      </c>
      <c r="J15" s="27">
        <v>0</v>
      </c>
      <c r="K15" s="159">
        <f>SUM(L15:M15)</f>
        <v>0</v>
      </c>
      <c r="L15" s="85">
        <v>0</v>
      </c>
      <c r="M15" s="38">
        <v>0</v>
      </c>
      <c r="N15" s="98">
        <f>SUM(O15:P15)</f>
        <v>0</v>
      </c>
      <c r="O15" s="38">
        <v>0</v>
      </c>
      <c r="P15" s="180">
        <v>0</v>
      </c>
      <c r="Q15" s="50">
        <f>SUM(R15:S15)</f>
        <v>0</v>
      </c>
      <c r="R15" s="40">
        <v>0</v>
      </c>
      <c r="S15" s="39">
        <v>0</v>
      </c>
      <c r="T15" s="29">
        <f>SUM(U15:V15)</f>
        <v>0</v>
      </c>
      <c r="U15" s="40">
        <v>0</v>
      </c>
      <c r="V15" s="168">
        <v>0</v>
      </c>
      <c r="W15" s="121">
        <f t="shared" si="1"/>
        <v>0</v>
      </c>
      <c r="X15" s="13">
        <f t="shared" si="0"/>
        <v>0</v>
      </c>
      <c r="Y15" s="69">
        <v>0</v>
      </c>
      <c r="Z15" s="38">
        <v>0</v>
      </c>
      <c r="AA15" s="38">
        <v>0</v>
      </c>
      <c r="AB15" s="38">
        <v>0</v>
      </c>
      <c r="AC15" s="38">
        <v>0</v>
      </c>
      <c r="AD15" s="113">
        <v>0</v>
      </c>
      <c r="AE15" s="162">
        <f t="shared" si="2"/>
        <v>0</v>
      </c>
      <c r="AF15" s="157">
        <f>SUM(AG15:AM15)</f>
        <v>-1146</v>
      </c>
      <c r="AG15" s="38">
        <v>0</v>
      </c>
      <c r="AH15" s="38">
        <v>-1146</v>
      </c>
      <c r="AI15" s="38">
        <v>0</v>
      </c>
      <c r="AJ15" s="38">
        <v>0</v>
      </c>
      <c r="AK15" s="38">
        <v>0</v>
      </c>
      <c r="AL15" s="38">
        <v>0</v>
      </c>
      <c r="AM15" s="113">
        <v>0</v>
      </c>
      <c r="AN15" s="146">
        <v>0</v>
      </c>
      <c r="AO15" s="135"/>
      <c r="AP15" s="38">
        <v>0</v>
      </c>
      <c r="AQ15" s="113">
        <v>0</v>
      </c>
      <c r="AR15" s="123">
        <f>SUM(AS15:AT15)</f>
        <v>0</v>
      </c>
      <c r="AS15" s="109">
        <v>0</v>
      </c>
      <c r="AT15" s="110">
        <v>0</v>
      </c>
    </row>
    <row r="16" spans="1:46" s="41" customFormat="1" ht="12.75">
      <c r="A16" s="71"/>
      <c r="B16" s="210"/>
      <c r="C16" s="72"/>
      <c r="D16" s="146"/>
      <c r="E16" s="146"/>
      <c r="F16" s="135"/>
      <c r="G16" s="113"/>
      <c r="H16" s="180"/>
      <c r="I16" s="69"/>
      <c r="J16" s="37"/>
      <c r="K16" s="159"/>
      <c r="L16" s="85"/>
      <c r="M16" s="38"/>
      <c r="N16" s="98"/>
      <c r="O16" s="38"/>
      <c r="P16" s="180"/>
      <c r="Q16" s="50"/>
      <c r="R16" s="39"/>
      <c r="S16" s="39"/>
      <c r="T16" s="28"/>
      <c r="U16" s="39"/>
      <c r="V16" s="168"/>
      <c r="W16" s="121"/>
      <c r="X16" s="13"/>
      <c r="Y16" s="69"/>
      <c r="Z16" s="38"/>
      <c r="AA16" s="38"/>
      <c r="AB16" s="38"/>
      <c r="AC16" s="38"/>
      <c r="AD16" s="113"/>
      <c r="AE16" s="162"/>
      <c r="AF16" s="157"/>
      <c r="AG16" s="38"/>
      <c r="AH16" s="38"/>
      <c r="AI16" s="38"/>
      <c r="AJ16" s="38"/>
      <c r="AK16" s="38"/>
      <c r="AL16" s="38"/>
      <c r="AM16" s="113"/>
      <c r="AN16" s="146"/>
      <c r="AO16" s="135"/>
      <c r="AP16" s="38"/>
      <c r="AQ16" s="113"/>
      <c r="AR16" s="123"/>
      <c r="AS16" s="109"/>
      <c r="AT16" s="110"/>
    </row>
    <row r="17" spans="1:46" s="41" customFormat="1" ht="12.75">
      <c r="A17" s="71" t="s">
        <v>18</v>
      </c>
      <c r="B17" s="210">
        <v>5</v>
      </c>
      <c r="C17" s="72">
        <v>38803</v>
      </c>
      <c r="D17" s="146">
        <f>E17+Y17+AC17+AA17</f>
        <v>139</v>
      </c>
      <c r="E17" s="146">
        <f>F17+H17</f>
        <v>139</v>
      </c>
      <c r="F17" s="135">
        <v>0</v>
      </c>
      <c r="G17" s="113">
        <v>0</v>
      </c>
      <c r="H17" s="180">
        <f>SUM(I17:J17)</f>
        <v>139</v>
      </c>
      <c r="I17" s="69">
        <v>0</v>
      </c>
      <c r="J17" s="37">
        <v>139</v>
      </c>
      <c r="K17" s="159">
        <f>SUM(L17:M17)</f>
        <v>139.2</v>
      </c>
      <c r="L17" s="85">
        <v>52.8</v>
      </c>
      <c r="M17" s="38">
        <v>86.4</v>
      </c>
      <c r="N17" s="98">
        <f>SUM(O17:P17)</f>
        <v>139.2</v>
      </c>
      <c r="O17" s="38">
        <v>52.8</v>
      </c>
      <c r="P17" s="180">
        <v>86.4</v>
      </c>
      <c r="Q17" s="50">
        <f>SUM(R17:S17)</f>
        <v>0</v>
      </c>
      <c r="R17" s="39">
        <v>0</v>
      </c>
      <c r="S17" s="39">
        <v>0</v>
      </c>
      <c r="T17" s="29">
        <f>SUM(U17:V17)</f>
        <v>0</v>
      </c>
      <c r="U17" s="39">
        <v>0</v>
      </c>
      <c r="V17" s="168">
        <v>0</v>
      </c>
      <c r="W17" s="121">
        <f t="shared" si="1"/>
        <v>0</v>
      </c>
      <c r="X17" s="13">
        <f t="shared" si="0"/>
        <v>0</v>
      </c>
      <c r="Y17" s="69">
        <v>0</v>
      </c>
      <c r="Z17" s="38">
        <v>0</v>
      </c>
      <c r="AA17" s="38">
        <v>0</v>
      </c>
      <c r="AB17" s="38">
        <v>0</v>
      </c>
      <c r="AC17" s="38">
        <v>0</v>
      </c>
      <c r="AD17" s="113">
        <v>0</v>
      </c>
      <c r="AE17" s="162">
        <f t="shared" si="2"/>
        <v>139.2</v>
      </c>
      <c r="AF17" s="157">
        <f>SUM(AG17:AM17)</f>
        <v>139</v>
      </c>
      <c r="AG17" s="38">
        <v>0</v>
      </c>
      <c r="AH17" s="38">
        <v>139</v>
      </c>
      <c r="AI17" s="38">
        <v>0</v>
      </c>
      <c r="AJ17" s="38">
        <v>0</v>
      </c>
      <c r="AK17" s="38">
        <v>0</v>
      </c>
      <c r="AL17" s="38">
        <v>0</v>
      </c>
      <c r="AM17" s="113">
        <v>0</v>
      </c>
      <c r="AN17" s="146">
        <v>0</v>
      </c>
      <c r="AO17" s="135"/>
      <c r="AP17" s="38">
        <v>0</v>
      </c>
      <c r="AQ17" s="113">
        <v>0</v>
      </c>
      <c r="AR17" s="123">
        <f>SUM(AS17:AT17)</f>
        <v>0</v>
      </c>
      <c r="AS17" s="109">
        <v>0</v>
      </c>
      <c r="AT17" s="110">
        <v>0</v>
      </c>
    </row>
    <row r="18" spans="1:46" s="41" customFormat="1" ht="12.75">
      <c r="A18" s="71"/>
      <c r="B18" s="210"/>
      <c r="C18" s="72"/>
      <c r="D18" s="146"/>
      <c r="E18" s="146"/>
      <c r="F18" s="135"/>
      <c r="G18" s="113"/>
      <c r="H18" s="180"/>
      <c r="I18" s="69"/>
      <c r="J18" s="37"/>
      <c r="K18" s="159"/>
      <c r="L18" s="85"/>
      <c r="M18" s="38"/>
      <c r="N18" s="98"/>
      <c r="O18" s="38"/>
      <c r="P18" s="180"/>
      <c r="Q18" s="50"/>
      <c r="R18" s="39"/>
      <c r="S18" s="39"/>
      <c r="T18" s="28"/>
      <c r="U18" s="39"/>
      <c r="V18" s="39"/>
      <c r="W18" s="213"/>
      <c r="X18" s="14"/>
      <c r="Y18" s="69"/>
      <c r="Z18" s="38"/>
      <c r="AA18" s="38"/>
      <c r="AB18" s="38"/>
      <c r="AC18" s="38"/>
      <c r="AD18" s="113"/>
      <c r="AE18" s="162"/>
      <c r="AF18" s="157"/>
      <c r="AG18" s="37"/>
      <c r="AH18" s="37"/>
      <c r="AI18" s="37"/>
      <c r="AJ18" s="37"/>
      <c r="AK18" s="37"/>
      <c r="AL18" s="37"/>
      <c r="AM18" s="113"/>
      <c r="AN18" s="146"/>
      <c r="AO18" s="135"/>
      <c r="AP18" s="38"/>
      <c r="AQ18" s="113"/>
      <c r="AR18" s="123"/>
      <c r="AS18" s="109"/>
      <c r="AT18" s="110"/>
    </row>
    <row r="19" spans="1:46" s="41" customFormat="1" ht="12.75">
      <c r="A19" s="71" t="s">
        <v>18</v>
      </c>
      <c r="B19" s="210">
        <v>6</v>
      </c>
      <c r="C19" s="72">
        <v>38834</v>
      </c>
      <c r="D19" s="146">
        <f>E19+Y19+AC19+AA19</f>
        <v>-250</v>
      </c>
      <c r="E19" s="146">
        <f>F19+H19</f>
        <v>-250</v>
      </c>
      <c r="F19" s="135">
        <v>0</v>
      </c>
      <c r="G19" s="113">
        <v>0</v>
      </c>
      <c r="H19" s="180">
        <f>SUM(I19:J19)</f>
        <v>-250</v>
      </c>
      <c r="I19" s="69">
        <v>0</v>
      </c>
      <c r="J19" s="37">
        <v>-250</v>
      </c>
      <c r="K19" s="159">
        <f>SUM(L19:M19)</f>
        <v>0</v>
      </c>
      <c r="L19" s="85">
        <v>0</v>
      </c>
      <c r="M19" s="38">
        <v>0</v>
      </c>
      <c r="N19" s="98">
        <f>SUM(O19:P19)</f>
        <v>0</v>
      </c>
      <c r="O19" s="38">
        <v>0</v>
      </c>
      <c r="P19" s="180">
        <v>0</v>
      </c>
      <c r="Q19" s="50">
        <f>SUM(R19:S19)</f>
        <v>0</v>
      </c>
      <c r="R19" s="39">
        <v>0</v>
      </c>
      <c r="S19" s="39">
        <v>0</v>
      </c>
      <c r="T19" s="29">
        <f>SUM(U19:V19)</f>
        <v>0</v>
      </c>
      <c r="U19" s="39">
        <v>0</v>
      </c>
      <c r="V19" s="168">
        <v>0</v>
      </c>
      <c r="W19" s="137">
        <f t="shared" si="1"/>
        <v>0</v>
      </c>
      <c r="X19" s="14">
        <f t="shared" si="0"/>
        <v>0</v>
      </c>
      <c r="Y19" s="69">
        <v>0</v>
      </c>
      <c r="Z19" s="38">
        <v>0</v>
      </c>
      <c r="AA19" s="38">
        <v>0</v>
      </c>
      <c r="AB19" s="38">
        <v>0</v>
      </c>
      <c r="AC19" s="38">
        <v>0</v>
      </c>
      <c r="AD19" s="113">
        <v>0</v>
      </c>
      <c r="AE19" s="162">
        <f t="shared" si="2"/>
        <v>0</v>
      </c>
      <c r="AF19" s="157">
        <f>SUM(AG19:AM19)</f>
        <v>-250</v>
      </c>
      <c r="AG19" s="38">
        <v>0</v>
      </c>
      <c r="AH19" s="38">
        <v>-250</v>
      </c>
      <c r="AI19" s="38">
        <v>0</v>
      </c>
      <c r="AJ19" s="38">
        <v>0</v>
      </c>
      <c r="AK19" s="38">
        <v>0</v>
      </c>
      <c r="AL19" s="38">
        <v>0</v>
      </c>
      <c r="AM19" s="113">
        <v>0</v>
      </c>
      <c r="AN19" s="146">
        <v>0</v>
      </c>
      <c r="AO19" s="135"/>
      <c r="AP19" s="38">
        <v>0</v>
      </c>
      <c r="AQ19" s="113">
        <v>0</v>
      </c>
      <c r="AR19" s="123">
        <f>SUM(AS19:AT19)</f>
        <v>0</v>
      </c>
      <c r="AS19" s="109">
        <v>0</v>
      </c>
      <c r="AT19" s="110">
        <v>0</v>
      </c>
    </row>
    <row r="20" spans="1:46" s="41" customFormat="1" ht="12.75">
      <c r="A20" s="71"/>
      <c r="B20" s="210"/>
      <c r="C20" s="72"/>
      <c r="D20" s="146"/>
      <c r="E20" s="146"/>
      <c r="F20" s="135"/>
      <c r="G20" s="113"/>
      <c r="H20" s="180"/>
      <c r="I20" s="69"/>
      <c r="J20" s="37"/>
      <c r="K20" s="159"/>
      <c r="L20" s="85"/>
      <c r="M20" s="38"/>
      <c r="N20" s="98"/>
      <c r="O20" s="38"/>
      <c r="P20" s="180"/>
      <c r="Q20" s="50"/>
      <c r="R20" s="39"/>
      <c r="S20" s="39"/>
      <c r="T20" s="29"/>
      <c r="U20" s="39"/>
      <c r="V20" s="168"/>
      <c r="W20" s="121"/>
      <c r="X20" s="13"/>
      <c r="Y20" s="69"/>
      <c r="Z20" s="38"/>
      <c r="AA20" s="38"/>
      <c r="AB20" s="38"/>
      <c r="AC20" s="38"/>
      <c r="AD20" s="113"/>
      <c r="AE20" s="162"/>
      <c r="AF20" s="157"/>
      <c r="AG20" s="37"/>
      <c r="AH20" s="37"/>
      <c r="AI20" s="37"/>
      <c r="AJ20" s="37"/>
      <c r="AK20" s="37"/>
      <c r="AL20" s="37"/>
      <c r="AM20" s="113"/>
      <c r="AN20" s="146"/>
      <c r="AO20" s="135"/>
      <c r="AP20" s="38"/>
      <c r="AQ20" s="113"/>
      <c r="AR20" s="123"/>
      <c r="AS20" s="109"/>
      <c r="AT20" s="110"/>
    </row>
    <row r="21" spans="1:46" s="41" customFormat="1" ht="12.75">
      <c r="A21" s="71" t="s">
        <v>18</v>
      </c>
      <c r="B21" s="210">
        <v>7</v>
      </c>
      <c r="C21" s="72">
        <v>38855</v>
      </c>
      <c r="D21" s="146">
        <f>E21+Y21+AC21+AA21</f>
        <v>13963</v>
      </c>
      <c r="E21" s="146">
        <f>F21+H21</f>
        <v>13963</v>
      </c>
      <c r="F21" s="135">
        <v>0</v>
      </c>
      <c r="G21" s="113">
        <v>0</v>
      </c>
      <c r="H21" s="180">
        <f>SUM(I21:J21)</f>
        <v>13963</v>
      </c>
      <c r="I21" s="69">
        <v>0</v>
      </c>
      <c r="J21" s="37">
        <v>13963</v>
      </c>
      <c r="K21" s="159">
        <f>SUM(L21:M21)</f>
        <v>0</v>
      </c>
      <c r="L21" s="85">
        <v>0</v>
      </c>
      <c r="M21" s="38">
        <v>0</v>
      </c>
      <c r="N21" s="98">
        <f>SUM(O21:P21)</f>
        <v>0</v>
      </c>
      <c r="O21" s="38">
        <v>0</v>
      </c>
      <c r="P21" s="180">
        <v>0</v>
      </c>
      <c r="Q21" s="50">
        <f>SUM(R21:S21)</f>
        <v>0</v>
      </c>
      <c r="R21" s="39">
        <v>0</v>
      </c>
      <c r="S21" s="39">
        <v>0</v>
      </c>
      <c r="T21" s="28">
        <f>SUM(U21:V21)</f>
        <v>0</v>
      </c>
      <c r="U21" s="40">
        <v>0</v>
      </c>
      <c r="V21" s="169">
        <v>0</v>
      </c>
      <c r="W21" s="121">
        <f t="shared" si="1"/>
        <v>0</v>
      </c>
      <c r="X21" s="13">
        <f t="shared" si="0"/>
        <v>0</v>
      </c>
      <c r="Y21" s="69">
        <v>0</v>
      </c>
      <c r="Z21" s="38">
        <v>0</v>
      </c>
      <c r="AA21" s="38">
        <v>0</v>
      </c>
      <c r="AB21" s="38">
        <v>0</v>
      </c>
      <c r="AC21" s="38">
        <v>0</v>
      </c>
      <c r="AD21" s="113">
        <v>0</v>
      </c>
      <c r="AE21" s="162">
        <f t="shared" si="2"/>
        <v>0</v>
      </c>
      <c r="AF21" s="157">
        <f>SUM(AG21:AM21)</f>
        <v>13963</v>
      </c>
      <c r="AG21" s="38">
        <v>13963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113">
        <v>0</v>
      </c>
      <c r="AN21" s="146">
        <v>0</v>
      </c>
      <c r="AO21" s="135"/>
      <c r="AP21" s="38">
        <v>0</v>
      </c>
      <c r="AQ21" s="113">
        <v>0</v>
      </c>
      <c r="AR21" s="123">
        <f>SUM(AS21:AT21)</f>
        <v>0</v>
      </c>
      <c r="AS21" s="109">
        <v>0</v>
      </c>
      <c r="AT21" s="110">
        <v>0</v>
      </c>
    </row>
    <row r="22" spans="1:46" s="41" customFormat="1" ht="12.75">
      <c r="A22" s="71"/>
      <c r="B22" s="210"/>
      <c r="C22" s="72"/>
      <c r="D22" s="146"/>
      <c r="E22" s="146"/>
      <c r="F22" s="135"/>
      <c r="G22" s="113"/>
      <c r="H22" s="180"/>
      <c r="I22" s="69"/>
      <c r="J22" s="37"/>
      <c r="K22" s="159"/>
      <c r="L22" s="85"/>
      <c r="M22" s="38"/>
      <c r="N22" s="98"/>
      <c r="O22" s="38"/>
      <c r="P22" s="180"/>
      <c r="Q22" s="50"/>
      <c r="R22" s="39"/>
      <c r="S22" s="39"/>
      <c r="T22" s="28"/>
      <c r="U22" s="40"/>
      <c r="V22" s="169"/>
      <c r="W22" s="121"/>
      <c r="X22" s="13"/>
      <c r="Y22" s="69"/>
      <c r="Z22" s="38"/>
      <c r="AA22" s="38"/>
      <c r="AB22" s="38"/>
      <c r="AC22" s="38"/>
      <c r="AD22" s="113"/>
      <c r="AE22" s="162"/>
      <c r="AF22" s="157"/>
      <c r="AG22" s="37"/>
      <c r="AH22" s="37"/>
      <c r="AI22" s="37"/>
      <c r="AJ22" s="37"/>
      <c r="AK22" s="37"/>
      <c r="AL22" s="37"/>
      <c r="AM22" s="113"/>
      <c r="AN22" s="146"/>
      <c r="AO22" s="135"/>
      <c r="AP22" s="38"/>
      <c r="AQ22" s="113"/>
      <c r="AR22" s="123"/>
      <c r="AS22" s="109"/>
      <c r="AT22" s="110"/>
    </row>
    <row r="23" spans="1:46" s="41" customFormat="1" ht="12.75">
      <c r="A23" s="71" t="s">
        <v>18</v>
      </c>
      <c r="B23" s="210">
        <v>8</v>
      </c>
      <c r="C23" s="72">
        <v>38873</v>
      </c>
      <c r="D23" s="146">
        <f>E23+Y23+AC23+AA23</f>
        <v>121</v>
      </c>
      <c r="E23" s="146">
        <f>F23+H23</f>
        <v>121</v>
      </c>
      <c r="F23" s="135">
        <v>0</v>
      </c>
      <c r="G23" s="113">
        <v>0</v>
      </c>
      <c r="H23" s="180">
        <f>SUM(I23:J23)</f>
        <v>121</v>
      </c>
      <c r="I23" s="69">
        <v>0</v>
      </c>
      <c r="J23" s="37">
        <v>121</v>
      </c>
      <c r="K23" s="159">
        <f>SUM(L23:M23)</f>
        <v>0</v>
      </c>
      <c r="L23" s="85">
        <v>0</v>
      </c>
      <c r="M23" s="38">
        <v>0</v>
      </c>
      <c r="N23" s="98">
        <f>SUM(O23:P23)</f>
        <v>0</v>
      </c>
      <c r="O23" s="38">
        <v>0</v>
      </c>
      <c r="P23" s="180">
        <v>0</v>
      </c>
      <c r="Q23" s="50">
        <f>SUM(R23:S23)</f>
        <v>0</v>
      </c>
      <c r="R23" s="39">
        <v>0</v>
      </c>
      <c r="S23" s="39">
        <v>0</v>
      </c>
      <c r="T23" s="28">
        <f>SUM(U23:V23)</f>
        <v>0</v>
      </c>
      <c r="U23" s="40">
        <v>0</v>
      </c>
      <c r="V23" s="169">
        <v>0</v>
      </c>
      <c r="W23" s="121">
        <f t="shared" si="1"/>
        <v>0</v>
      </c>
      <c r="X23" s="13">
        <f t="shared" si="0"/>
        <v>0</v>
      </c>
      <c r="Y23" s="69">
        <v>0</v>
      </c>
      <c r="Z23" s="38">
        <v>0</v>
      </c>
      <c r="AA23" s="38">
        <v>0</v>
      </c>
      <c r="AB23" s="38">
        <v>0</v>
      </c>
      <c r="AC23" s="38">
        <v>0</v>
      </c>
      <c r="AD23" s="113">
        <v>0</v>
      </c>
      <c r="AE23" s="162">
        <f t="shared" si="2"/>
        <v>0</v>
      </c>
      <c r="AF23" s="157">
        <f>SUM(AG23:AM23)</f>
        <v>121</v>
      </c>
      <c r="AG23" s="38">
        <v>0</v>
      </c>
      <c r="AH23" s="38">
        <v>0</v>
      </c>
      <c r="AI23" s="38">
        <v>0</v>
      </c>
      <c r="AJ23" s="38">
        <v>0</v>
      </c>
      <c r="AK23" s="38">
        <v>121</v>
      </c>
      <c r="AL23" s="38">
        <v>0</v>
      </c>
      <c r="AM23" s="113">
        <v>0</v>
      </c>
      <c r="AN23" s="146">
        <v>0</v>
      </c>
      <c r="AO23" s="135"/>
      <c r="AP23" s="38">
        <v>0</v>
      </c>
      <c r="AQ23" s="113">
        <v>0</v>
      </c>
      <c r="AR23" s="123">
        <f>SUM(AS23:AT23)</f>
        <v>0</v>
      </c>
      <c r="AS23" s="109">
        <v>0</v>
      </c>
      <c r="AT23" s="110">
        <v>0</v>
      </c>
    </row>
    <row r="24" spans="1:46" s="41" customFormat="1" ht="12.75">
      <c r="A24" s="71"/>
      <c r="B24" s="210"/>
      <c r="C24" s="72"/>
      <c r="D24" s="146"/>
      <c r="E24" s="146"/>
      <c r="F24" s="135"/>
      <c r="G24" s="113"/>
      <c r="H24" s="180"/>
      <c r="I24" s="69"/>
      <c r="J24" s="37"/>
      <c r="K24" s="159"/>
      <c r="L24" s="85"/>
      <c r="M24" s="38"/>
      <c r="N24" s="98"/>
      <c r="O24" s="38"/>
      <c r="P24" s="180"/>
      <c r="Q24" s="50"/>
      <c r="R24" s="39"/>
      <c r="S24" s="39"/>
      <c r="T24" s="28"/>
      <c r="U24" s="40"/>
      <c r="V24" s="169"/>
      <c r="W24" s="121"/>
      <c r="X24" s="13"/>
      <c r="Y24" s="69"/>
      <c r="Z24" s="38"/>
      <c r="AA24" s="38"/>
      <c r="AB24" s="38"/>
      <c r="AC24" s="38"/>
      <c r="AD24" s="113"/>
      <c r="AE24" s="162"/>
      <c r="AF24" s="157"/>
      <c r="AG24" s="37"/>
      <c r="AH24" s="37"/>
      <c r="AI24" s="37"/>
      <c r="AJ24" s="37"/>
      <c r="AK24" s="37"/>
      <c r="AL24" s="37"/>
      <c r="AM24" s="113"/>
      <c r="AN24" s="146"/>
      <c r="AO24" s="135"/>
      <c r="AP24" s="38"/>
      <c r="AQ24" s="113"/>
      <c r="AR24" s="123"/>
      <c r="AS24" s="109"/>
      <c r="AT24" s="110"/>
    </row>
    <row r="25" spans="1:46" s="41" customFormat="1" ht="12.75">
      <c r="A25" s="71" t="s">
        <v>18</v>
      </c>
      <c r="B25" s="210">
        <v>9</v>
      </c>
      <c r="C25" s="72">
        <v>38862</v>
      </c>
      <c r="D25" s="146">
        <f>E25+Y25+AC25+AA25</f>
        <v>194330</v>
      </c>
      <c r="E25" s="146">
        <f>F25+H25</f>
        <v>194330</v>
      </c>
      <c r="F25" s="135">
        <v>0</v>
      </c>
      <c r="G25" s="113">
        <v>0</v>
      </c>
      <c r="H25" s="180">
        <f>SUM(I25:J25)</f>
        <v>194330</v>
      </c>
      <c r="I25" s="69">
        <v>208</v>
      </c>
      <c r="J25" s="37">
        <v>194122</v>
      </c>
      <c r="K25" s="159">
        <f>SUM(L25:M25)</f>
        <v>149</v>
      </c>
      <c r="L25" s="85">
        <v>123</v>
      </c>
      <c r="M25" s="38">
        <v>26</v>
      </c>
      <c r="N25" s="98">
        <f>SUM(O25:P25)</f>
        <v>0</v>
      </c>
      <c r="O25" s="38">
        <v>0</v>
      </c>
      <c r="P25" s="180">
        <v>0</v>
      </c>
      <c r="Q25" s="50">
        <f>SUM(R25:S25)</f>
        <v>0</v>
      </c>
      <c r="R25" s="39">
        <v>0</v>
      </c>
      <c r="S25" s="39">
        <v>0</v>
      </c>
      <c r="T25" s="28">
        <f>SUM(U25:V25)</f>
        <v>0</v>
      </c>
      <c r="U25" s="40">
        <v>0</v>
      </c>
      <c r="V25" s="169">
        <v>0</v>
      </c>
      <c r="W25" s="121">
        <f t="shared" si="1"/>
        <v>0</v>
      </c>
      <c r="X25" s="13">
        <f t="shared" si="0"/>
        <v>0</v>
      </c>
      <c r="Y25" s="69">
        <v>0</v>
      </c>
      <c r="Z25" s="38">
        <v>0</v>
      </c>
      <c r="AA25" s="38">
        <v>0</v>
      </c>
      <c r="AB25" s="38">
        <v>0</v>
      </c>
      <c r="AC25" s="38">
        <v>0</v>
      </c>
      <c r="AD25" s="113">
        <v>0</v>
      </c>
      <c r="AE25" s="162">
        <f t="shared" si="2"/>
        <v>149</v>
      </c>
      <c r="AF25" s="157">
        <f>SUM(AG25:AM25)</f>
        <v>194330</v>
      </c>
      <c r="AG25" s="38">
        <v>194330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113">
        <v>0</v>
      </c>
      <c r="AN25" s="146">
        <v>0</v>
      </c>
      <c r="AO25" s="135"/>
      <c r="AP25" s="38">
        <v>0</v>
      </c>
      <c r="AQ25" s="113">
        <v>0</v>
      </c>
      <c r="AR25" s="123">
        <f>SUM(AS25:AT25)</f>
        <v>0</v>
      </c>
      <c r="AS25" s="109">
        <v>0</v>
      </c>
      <c r="AT25" s="110">
        <v>0</v>
      </c>
    </row>
    <row r="26" spans="1:46" s="41" customFormat="1" ht="12.75">
      <c r="A26" s="71"/>
      <c r="B26" s="210"/>
      <c r="C26" s="72"/>
      <c r="D26" s="146"/>
      <c r="E26" s="146"/>
      <c r="F26" s="135"/>
      <c r="G26" s="113"/>
      <c r="H26" s="180"/>
      <c r="I26" s="69"/>
      <c r="J26" s="37"/>
      <c r="K26" s="159"/>
      <c r="L26" s="85"/>
      <c r="M26" s="38"/>
      <c r="N26" s="98"/>
      <c r="O26" s="38"/>
      <c r="P26" s="180"/>
      <c r="Q26" s="50"/>
      <c r="R26" s="39"/>
      <c r="S26" s="39"/>
      <c r="T26" s="28"/>
      <c r="U26" s="40"/>
      <c r="V26" s="169"/>
      <c r="W26" s="121"/>
      <c r="X26" s="13"/>
      <c r="Y26" s="69"/>
      <c r="Z26" s="38"/>
      <c r="AA26" s="38"/>
      <c r="AB26" s="38"/>
      <c r="AC26" s="38"/>
      <c r="AD26" s="113"/>
      <c r="AE26" s="162"/>
      <c r="AF26" s="157"/>
      <c r="AG26" s="37"/>
      <c r="AH26" s="37"/>
      <c r="AI26" s="37"/>
      <c r="AJ26" s="37"/>
      <c r="AK26" s="37"/>
      <c r="AL26" s="37"/>
      <c r="AM26" s="113"/>
      <c r="AN26" s="146"/>
      <c r="AO26" s="135"/>
      <c r="AP26" s="38"/>
      <c r="AQ26" s="113"/>
      <c r="AR26" s="123"/>
      <c r="AS26" s="109"/>
      <c r="AT26" s="110"/>
    </row>
    <row r="27" spans="1:46" s="41" customFormat="1" ht="12.75">
      <c r="A27" s="71" t="s">
        <v>18</v>
      </c>
      <c r="B27" s="210">
        <v>10</v>
      </c>
      <c r="C27" s="72">
        <v>38912</v>
      </c>
      <c r="D27" s="146">
        <f>E27+Y27+AC27+AA27</f>
        <v>0</v>
      </c>
      <c r="E27" s="146">
        <f aca="true" t="shared" si="3" ref="E27:E47">F27+H27</f>
        <v>0</v>
      </c>
      <c r="F27" s="135">
        <v>0</v>
      </c>
      <c r="G27" s="113">
        <v>0</v>
      </c>
      <c r="H27" s="180">
        <f>SUM(I27:J27)</f>
        <v>0</v>
      </c>
      <c r="I27" s="69">
        <v>-37372</v>
      </c>
      <c r="J27" s="37">
        <v>37372</v>
      </c>
      <c r="K27" s="159">
        <f>SUM(L27:M27)</f>
        <v>0</v>
      </c>
      <c r="L27" s="85">
        <v>0</v>
      </c>
      <c r="M27" s="38">
        <v>0</v>
      </c>
      <c r="N27" s="98">
        <f>SUM(O27:P27)</f>
        <v>0</v>
      </c>
      <c r="O27" s="38">
        <v>0</v>
      </c>
      <c r="P27" s="180">
        <v>0</v>
      </c>
      <c r="Q27" s="50">
        <f>SUM(R27:S27)</f>
        <v>0</v>
      </c>
      <c r="R27" s="39">
        <v>0</v>
      </c>
      <c r="S27" s="39">
        <v>0</v>
      </c>
      <c r="T27" s="28">
        <f>SUM(U27:V27)</f>
        <v>0</v>
      </c>
      <c r="U27" s="40">
        <v>0</v>
      </c>
      <c r="V27" s="169">
        <v>0</v>
      </c>
      <c r="W27" s="121">
        <f t="shared" si="1"/>
        <v>0</v>
      </c>
      <c r="X27" s="13">
        <f t="shared" si="0"/>
        <v>0</v>
      </c>
      <c r="Y27" s="69">
        <v>0</v>
      </c>
      <c r="Z27" s="38">
        <v>0</v>
      </c>
      <c r="AA27" s="38">
        <v>0</v>
      </c>
      <c r="AB27" s="38">
        <v>0</v>
      </c>
      <c r="AC27" s="38">
        <v>0</v>
      </c>
      <c r="AD27" s="113">
        <v>0</v>
      </c>
      <c r="AE27" s="162">
        <f t="shared" si="2"/>
        <v>0</v>
      </c>
      <c r="AF27" s="157">
        <f aca="true" t="shared" si="4" ref="AF27:AF47">SUM(AG27:AM27)</f>
        <v>0</v>
      </c>
      <c r="AG27" s="37">
        <v>4600</v>
      </c>
      <c r="AH27" s="37">
        <v>-4600</v>
      </c>
      <c r="AI27" s="37">
        <v>0</v>
      </c>
      <c r="AJ27" s="37">
        <v>0</v>
      </c>
      <c r="AK27" s="37">
        <v>0</v>
      </c>
      <c r="AL27" s="37">
        <v>0</v>
      </c>
      <c r="AM27" s="113">
        <v>0</v>
      </c>
      <c r="AN27" s="146">
        <v>0</v>
      </c>
      <c r="AO27" s="135"/>
      <c r="AP27" s="38">
        <v>0</v>
      </c>
      <c r="AQ27" s="113">
        <v>0</v>
      </c>
      <c r="AR27" s="123">
        <f>SUM(AS27:AT27)</f>
        <v>0</v>
      </c>
      <c r="AS27" s="109">
        <v>0</v>
      </c>
      <c r="AT27" s="110">
        <v>0</v>
      </c>
    </row>
    <row r="28" spans="1:46" s="41" customFormat="1" ht="12.75">
      <c r="A28" s="71"/>
      <c r="B28" s="210"/>
      <c r="C28" s="72"/>
      <c r="D28" s="146"/>
      <c r="E28" s="146"/>
      <c r="F28" s="135"/>
      <c r="G28" s="113"/>
      <c r="H28" s="180"/>
      <c r="I28" s="69"/>
      <c r="J28" s="37"/>
      <c r="K28" s="159"/>
      <c r="L28" s="85"/>
      <c r="M28" s="38"/>
      <c r="N28" s="98"/>
      <c r="O28" s="38"/>
      <c r="P28" s="180"/>
      <c r="Q28" s="50"/>
      <c r="R28" s="39"/>
      <c r="S28" s="39"/>
      <c r="T28" s="28"/>
      <c r="U28" s="40"/>
      <c r="V28" s="169"/>
      <c r="W28" s="121"/>
      <c r="X28" s="13"/>
      <c r="Y28" s="69"/>
      <c r="Z28" s="38"/>
      <c r="AA28" s="38"/>
      <c r="AB28" s="38"/>
      <c r="AC28" s="38"/>
      <c r="AD28" s="113"/>
      <c r="AE28" s="162"/>
      <c r="AF28" s="157"/>
      <c r="AG28" s="37"/>
      <c r="AH28" s="37"/>
      <c r="AI28" s="37"/>
      <c r="AJ28" s="37"/>
      <c r="AK28" s="37"/>
      <c r="AL28" s="37"/>
      <c r="AM28" s="113"/>
      <c r="AN28" s="146"/>
      <c r="AO28" s="135"/>
      <c r="AP28" s="38"/>
      <c r="AQ28" s="113"/>
      <c r="AR28" s="123"/>
      <c r="AS28" s="109"/>
      <c r="AT28" s="110"/>
    </row>
    <row r="29" spans="1:46" s="41" customFormat="1" ht="12.75">
      <c r="A29" s="71" t="s">
        <v>18</v>
      </c>
      <c r="B29" s="210">
        <v>11</v>
      </c>
      <c r="C29" s="72">
        <v>38880</v>
      </c>
      <c r="D29" s="146">
        <f>E29+Y29+AC29+AA29</f>
        <v>28398</v>
      </c>
      <c r="E29" s="146">
        <f t="shared" si="3"/>
        <v>28398</v>
      </c>
      <c r="F29" s="135">
        <v>0</v>
      </c>
      <c r="G29" s="113">
        <v>0</v>
      </c>
      <c r="H29" s="180">
        <f>SUM(I29:J29)</f>
        <v>28398</v>
      </c>
      <c r="I29" s="69">
        <v>0</v>
      </c>
      <c r="J29" s="37">
        <v>28398</v>
      </c>
      <c r="K29" s="159">
        <f>SUM(L29:M29)</f>
        <v>13378</v>
      </c>
      <c r="L29" s="85">
        <v>9902</v>
      </c>
      <c r="M29" s="38">
        <v>3476</v>
      </c>
      <c r="N29" s="98">
        <f>SUM(O29:P29)</f>
        <v>3086</v>
      </c>
      <c r="O29" s="37">
        <v>2667</v>
      </c>
      <c r="P29" s="113">
        <v>419</v>
      </c>
      <c r="Q29" s="50">
        <f>SUM(R29:S29)</f>
        <v>0</v>
      </c>
      <c r="R29" s="39">
        <v>0</v>
      </c>
      <c r="S29" s="39">
        <v>0</v>
      </c>
      <c r="T29" s="28">
        <f>SUM(U29:V29)</f>
        <v>0</v>
      </c>
      <c r="U29" s="40">
        <v>0</v>
      </c>
      <c r="V29" s="169">
        <v>0</v>
      </c>
      <c r="W29" s="121">
        <f t="shared" si="1"/>
        <v>0</v>
      </c>
      <c r="X29" s="13">
        <f t="shared" si="0"/>
        <v>0</v>
      </c>
      <c r="Y29" s="69">
        <v>0</v>
      </c>
      <c r="Z29" s="38">
        <v>0</v>
      </c>
      <c r="AA29" s="38">
        <v>0</v>
      </c>
      <c r="AB29" s="38">
        <v>0</v>
      </c>
      <c r="AC29" s="38">
        <v>0</v>
      </c>
      <c r="AD29" s="113">
        <v>0</v>
      </c>
      <c r="AE29" s="162">
        <f t="shared" si="2"/>
        <v>13378</v>
      </c>
      <c r="AF29" s="157">
        <f t="shared" si="4"/>
        <v>28398</v>
      </c>
      <c r="AG29" s="37">
        <v>11090</v>
      </c>
      <c r="AH29" s="37">
        <v>17308</v>
      </c>
      <c r="AI29" s="37">
        <v>0</v>
      </c>
      <c r="AJ29" s="37">
        <v>0</v>
      </c>
      <c r="AK29" s="37">
        <v>0</v>
      </c>
      <c r="AL29" s="37">
        <v>0</v>
      </c>
      <c r="AM29" s="113">
        <v>0</v>
      </c>
      <c r="AN29" s="146">
        <v>0</v>
      </c>
      <c r="AO29" s="135"/>
      <c r="AP29" s="38">
        <v>0</v>
      </c>
      <c r="AQ29" s="113">
        <v>0</v>
      </c>
      <c r="AR29" s="123">
        <f>SUM(AS29:AT29)</f>
        <v>0</v>
      </c>
      <c r="AS29" s="109">
        <v>0</v>
      </c>
      <c r="AT29" s="110">
        <v>0</v>
      </c>
    </row>
    <row r="30" spans="1:46" ht="12.75">
      <c r="A30" s="63"/>
      <c r="B30" s="209"/>
      <c r="C30" s="65"/>
      <c r="D30" s="145"/>
      <c r="E30" s="147"/>
      <c r="F30" s="131"/>
      <c r="G30" s="132"/>
      <c r="H30" s="182"/>
      <c r="I30" s="68"/>
      <c r="J30" s="25"/>
      <c r="K30" s="159"/>
      <c r="L30" s="22"/>
      <c r="M30" s="23"/>
      <c r="N30" s="98"/>
      <c r="O30" s="23"/>
      <c r="P30" s="178"/>
      <c r="Q30" s="50"/>
      <c r="R30" s="7"/>
      <c r="S30" s="7"/>
      <c r="T30" s="28"/>
      <c r="U30" s="15"/>
      <c r="V30" s="170"/>
      <c r="W30" s="160"/>
      <c r="X30" s="13"/>
      <c r="Y30" s="68"/>
      <c r="Z30" s="23"/>
      <c r="AA30" s="38"/>
      <c r="AB30" s="38"/>
      <c r="AC30" s="23"/>
      <c r="AD30" s="132"/>
      <c r="AE30" s="162"/>
      <c r="AF30" s="157"/>
      <c r="AG30" s="25"/>
      <c r="AH30" s="25"/>
      <c r="AI30" s="25"/>
      <c r="AJ30" s="25"/>
      <c r="AK30" s="25"/>
      <c r="AL30" s="25"/>
      <c r="AM30" s="132"/>
      <c r="AN30" s="147"/>
      <c r="AO30" s="136"/>
      <c r="AP30" s="23"/>
      <c r="AQ30" s="132"/>
      <c r="AR30" s="121"/>
      <c r="AS30" s="104"/>
      <c r="AT30" s="105"/>
    </row>
    <row r="31" spans="1:46" s="41" customFormat="1" ht="12.75">
      <c r="A31" s="63" t="s">
        <v>18</v>
      </c>
      <c r="B31" s="209">
        <v>12</v>
      </c>
      <c r="C31" s="201">
        <v>38931</v>
      </c>
      <c r="D31" s="147">
        <f>E31+Y31+AC31+AA31</f>
        <v>0</v>
      </c>
      <c r="E31" s="147">
        <f t="shared" si="3"/>
        <v>0</v>
      </c>
      <c r="F31" s="136">
        <v>0</v>
      </c>
      <c r="G31" s="189">
        <v>4516</v>
      </c>
      <c r="H31" s="182">
        <f>SUM(I31:J31)</f>
        <v>0</v>
      </c>
      <c r="I31" s="185">
        <v>0</v>
      </c>
      <c r="J31" s="27">
        <v>0</v>
      </c>
      <c r="K31" s="159">
        <f>SUM(L31:M31)</f>
        <v>0</v>
      </c>
      <c r="L31" s="85">
        <v>0</v>
      </c>
      <c r="M31" s="38">
        <v>0</v>
      </c>
      <c r="N31" s="98">
        <f>SUM(O31:P31)</f>
        <v>0</v>
      </c>
      <c r="O31" s="38">
        <v>0</v>
      </c>
      <c r="P31" s="180">
        <v>0</v>
      </c>
      <c r="Q31" s="50">
        <f>SUM(R31:S31)</f>
        <v>0</v>
      </c>
      <c r="R31" s="39">
        <v>0</v>
      </c>
      <c r="S31" s="39">
        <v>0</v>
      </c>
      <c r="T31" s="28">
        <f>SUM(U31:V31)</f>
        <v>0</v>
      </c>
      <c r="U31" s="40">
        <v>0</v>
      </c>
      <c r="V31" s="169">
        <v>0</v>
      </c>
      <c r="W31" s="121">
        <f t="shared" si="1"/>
        <v>0</v>
      </c>
      <c r="X31" s="13">
        <f t="shared" si="0"/>
        <v>10301</v>
      </c>
      <c r="Y31" s="69">
        <v>0</v>
      </c>
      <c r="Z31" s="38">
        <v>10301</v>
      </c>
      <c r="AA31" s="38">
        <v>0</v>
      </c>
      <c r="AB31" s="38">
        <v>0</v>
      </c>
      <c r="AC31" s="38">
        <v>0</v>
      </c>
      <c r="AD31" s="113">
        <v>0</v>
      </c>
      <c r="AE31" s="162">
        <f t="shared" si="2"/>
        <v>14817</v>
      </c>
      <c r="AF31" s="157">
        <f t="shared" si="4"/>
        <v>0</v>
      </c>
      <c r="AG31" s="37">
        <v>-700</v>
      </c>
      <c r="AH31" s="37">
        <v>700</v>
      </c>
      <c r="AI31" s="37">
        <v>0</v>
      </c>
      <c r="AJ31" s="37">
        <v>0</v>
      </c>
      <c r="AK31" s="37">
        <v>0</v>
      </c>
      <c r="AL31" s="37">
        <v>0</v>
      </c>
      <c r="AM31" s="113">
        <v>0</v>
      </c>
      <c r="AN31" s="146">
        <v>0</v>
      </c>
      <c r="AO31" s="135"/>
      <c r="AP31" s="38">
        <v>0</v>
      </c>
      <c r="AQ31" s="113">
        <v>0</v>
      </c>
      <c r="AR31" s="123">
        <f>SUM(AS31:AT31)</f>
        <v>0</v>
      </c>
      <c r="AS31" s="109">
        <v>0</v>
      </c>
      <c r="AT31" s="110">
        <v>0</v>
      </c>
    </row>
    <row r="32" spans="1:46" s="41" customFormat="1" ht="12.75">
      <c r="A32" s="71"/>
      <c r="B32" s="210"/>
      <c r="C32" s="202"/>
      <c r="D32" s="146"/>
      <c r="E32" s="146"/>
      <c r="F32" s="135"/>
      <c r="G32" s="189"/>
      <c r="H32" s="180"/>
      <c r="I32" s="69"/>
      <c r="J32" s="37"/>
      <c r="K32" s="159"/>
      <c r="L32" s="85"/>
      <c r="M32" s="38"/>
      <c r="N32" s="98"/>
      <c r="O32" s="38"/>
      <c r="P32" s="180"/>
      <c r="Q32" s="50"/>
      <c r="R32" s="39"/>
      <c r="S32" s="39"/>
      <c r="T32" s="28"/>
      <c r="U32" s="40"/>
      <c r="V32" s="169"/>
      <c r="W32" s="121"/>
      <c r="X32" s="13"/>
      <c r="Y32" s="69"/>
      <c r="Z32" s="38"/>
      <c r="AA32" s="38"/>
      <c r="AB32" s="38"/>
      <c r="AC32" s="38"/>
      <c r="AD32" s="113"/>
      <c r="AE32" s="162"/>
      <c r="AF32" s="157"/>
      <c r="AG32" s="37"/>
      <c r="AH32" s="37"/>
      <c r="AI32" s="37"/>
      <c r="AJ32" s="37"/>
      <c r="AK32" s="37"/>
      <c r="AL32" s="37"/>
      <c r="AM32" s="113"/>
      <c r="AN32" s="146"/>
      <c r="AO32" s="135"/>
      <c r="AP32" s="38"/>
      <c r="AQ32" s="113"/>
      <c r="AR32" s="123"/>
      <c r="AS32" s="109"/>
      <c r="AT32" s="110"/>
    </row>
    <row r="33" spans="1:46" s="41" customFormat="1" ht="12.75">
      <c r="A33" s="71" t="s">
        <v>18</v>
      </c>
      <c r="B33" s="210">
        <v>13</v>
      </c>
      <c r="C33" s="72">
        <v>38946</v>
      </c>
      <c r="D33" s="146">
        <f>E33+Y33+AC33+AA33</f>
        <v>-54581</v>
      </c>
      <c r="E33" s="146">
        <f t="shared" si="3"/>
        <v>-54581</v>
      </c>
      <c r="F33" s="135">
        <v>0</v>
      </c>
      <c r="G33" s="189">
        <v>0</v>
      </c>
      <c r="H33" s="180">
        <f>SUM(I33:J33)</f>
        <v>-54581</v>
      </c>
      <c r="I33" s="69">
        <v>-13500</v>
      </c>
      <c r="J33" s="37">
        <v>-41081</v>
      </c>
      <c r="K33" s="159">
        <f>SUM(L33:M33)</f>
        <v>0</v>
      </c>
      <c r="L33" s="85">
        <v>0</v>
      </c>
      <c r="M33" s="38">
        <v>0</v>
      </c>
      <c r="N33" s="98">
        <f>SUM(O33:P33)</f>
        <v>0</v>
      </c>
      <c r="O33" s="38">
        <v>0</v>
      </c>
      <c r="P33" s="180">
        <v>0</v>
      </c>
      <c r="Q33" s="50">
        <f>SUM(R33:S33)</f>
        <v>0</v>
      </c>
      <c r="R33" s="39">
        <v>0</v>
      </c>
      <c r="S33" s="39">
        <v>0</v>
      </c>
      <c r="T33" s="28">
        <f>SUM(U33:V33)</f>
        <v>0</v>
      </c>
      <c r="U33" s="40">
        <v>0</v>
      </c>
      <c r="V33" s="169">
        <v>0</v>
      </c>
      <c r="W33" s="121">
        <f t="shared" si="1"/>
        <v>0</v>
      </c>
      <c r="X33" s="13">
        <f t="shared" si="0"/>
        <v>0</v>
      </c>
      <c r="Y33" s="69">
        <v>0</v>
      </c>
      <c r="Z33" s="38">
        <v>0</v>
      </c>
      <c r="AA33" s="38">
        <v>0</v>
      </c>
      <c r="AB33" s="38">
        <v>0</v>
      </c>
      <c r="AC33" s="38">
        <v>0</v>
      </c>
      <c r="AD33" s="113">
        <v>0</v>
      </c>
      <c r="AE33" s="162">
        <f t="shared" si="2"/>
        <v>0</v>
      </c>
      <c r="AF33" s="157">
        <f t="shared" si="4"/>
        <v>-54581</v>
      </c>
      <c r="AG33" s="37">
        <v>-46000</v>
      </c>
      <c r="AH33" s="37">
        <v>-8581</v>
      </c>
      <c r="AI33" s="37">
        <v>0</v>
      </c>
      <c r="AJ33" s="37">
        <v>0</v>
      </c>
      <c r="AK33" s="37">
        <v>0</v>
      </c>
      <c r="AL33" s="37">
        <v>0</v>
      </c>
      <c r="AM33" s="113">
        <v>0</v>
      </c>
      <c r="AN33" s="146">
        <v>0</v>
      </c>
      <c r="AO33" s="135"/>
      <c r="AP33" s="38">
        <v>0</v>
      </c>
      <c r="AQ33" s="113">
        <v>0</v>
      </c>
      <c r="AR33" s="123">
        <f>SUM(AS33:AT33)</f>
        <v>0</v>
      </c>
      <c r="AS33" s="109">
        <v>0</v>
      </c>
      <c r="AT33" s="110">
        <v>0</v>
      </c>
    </row>
    <row r="34" spans="1:46" s="41" customFormat="1" ht="12.75">
      <c r="A34" s="71"/>
      <c r="B34" s="210"/>
      <c r="C34" s="72"/>
      <c r="D34" s="146"/>
      <c r="E34" s="146"/>
      <c r="F34" s="135"/>
      <c r="G34" s="113"/>
      <c r="H34" s="180"/>
      <c r="I34" s="69"/>
      <c r="J34" s="37"/>
      <c r="K34" s="159"/>
      <c r="L34" s="85"/>
      <c r="M34" s="38"/>
      <c r="N34" s="98"/>
      <c r="O34" s="38"/>
      <c r="P34" s="180"/>
      <c r="Q34" s="50"/>
      <c r="R34" s="39"/>
      <c r="S34" s="39"/>
      <c r="T34" s="28"/>
      <c r="U34" s="40"/>
      <c r="V34" s="169"/>
      <c r="W34" s="121"/>
      <c r="X34" s="13"/>
      <c r="Y34" s="69"/>
      <c r="Z34" s="38"/>
      <c r="AA34" s="38"/>
      <c r="AB34" s="38"/>
      <c r="AC34" s="38"/>
      <c r="AD34" s="113"/>
      <c r="AE34" s="162"/>
      <c r="AF34" s="157"/>
      <c r="AG34" s="37"/>
      <c r="AH34" s="37"/>
      <c r="AI34" s="37"/>
      <c r="AJ34" s="37"/>
      <c r="AK34" s="37"/>
      <c r="AL34" s="37"/>
      <c r="AM34" s="113"/>
      <c r="AN34" s="146"/>
      <c r="AO34" s="135"/>
      <c r="AP34" s="38"/>
      <c r="AQ34" s="113"/>
      <c r="AR34" s="123"/>
      <c r="AS34" s="109"/>
      <c r="AT34" s="110"/>
    </row>
    <row r="35" spans="1:46" s="41" customFormat="1" ht="12.75">
      <c r="A35" s="71" t="s">
        <v>18</v>
      </c>
      <c r="B35" s="210">
        <v>14</v>
      </c>
      <c r="C35" s="72">
        <v>39001</v>
      </c>
      <c r="D35" s="146">
        <f>E35+Y35+AC35+AA35</f>
        <v>4284</v>
      </c>
      <c r="E35" s="146">
        <f t="shared" si="3"/>
        <v>2142</v>
      </c>
      <c r="F35" s="135">
        <v>2142</v>
      </c>
      <c r="G35" s="113">
        <v>0</v>
      </c>
      <c r="H35" s="180">
        <v>0</v>
      </c>
      <c r="I35" s="69">
        <v>0</v>
      </c>
      <c r="J35" s="37">
        <v>0</v>
      </c>
      <c r="K35" s="159">
        <f>SUM(L35:M35)</f>
        <v>0</v>
      </c>
      <c r="L35" s="85">
        <v>0</v>
      </c>
      <c r="M35" s="38">
        <v>0</v>
      </c>
      <c r="N35" s="98">
        <f>SUM(O35:P35)</f>
        <v>0</v>
      </c>
      <c r="O35" s="38">
        <v>0</v>
      </c>
      <c r="P35" s="180">
        <v>0</v>
      </c>
      <c r="Q35" s="50">
        <f>SUM(R35:S35)</f>
        <v>0</v>
      </c>
      <c r="R35" s="39">
        <v>0</v>
      </c>
      <c r="S35" s="39">
        <v>0</v>
      </c>
      <c r="T35" s="28">
        <f>SUM(U35:V35)</f>
        <v>0</v>
      </c>
      <c r="U35" s="40">
        <v>0</v>
      </c>
      <c r="V35" s="169">
        <v>0</v>
      </c>
      <c r="W35" s="121">
        <f t="shared" si="1"/>
        <v>2142</v>
      </c>
      <c r="X35" s="13">
        <f t="shared" si="0"/>
        <v>0</v>
      </c>
      <c r="Y35" s="69">
        <v>0</v>
      </c>
      <c r="Z35" s="38">
        <v>0</v>
      </c>
      <c r="AA35" s="38">
        <v>2142</v>
      </c>
      <c r="AB35" s="38">
        <v>0</v>
      </c>
      <c r="AC35" s="38">
        <v>0</v>
      </c>
      <c r="AD35" s="113">
        <v>0</v>
      </c>
      <c r="AE35" s="162">
        <f t="shared" si="2"/>
        <v>0</v>
      </c>
      <c r="AF35" s="157">
        <f t="shared" si="4"/>
        <v>4284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4284</v>
      </c>
      <c r="AM35" s="113">
        <v>0</v>
      </c>
      <c r="AN35" s="146">
        <v>0</v>
      </c>
      <c r="AO35" s="135"/>
      <c r="AP35" s="38">
        <v>0</v>
      </c>
      <c r="AQ35" s="113">
        <v>0</v>
      </c>
      <c r="AR35" s="123">
        <f>SUM(AS35:AT35)</f>
        <v>0</v>
      </c>
      <c r="AS35" s="109">
        <v>0</v>
      </c>
      <c r="AT35" s="110">
        <v>0</v>
      </c>
    </row>
    <row r="36" spans="1:46" ht="12.75">
      <c r="A36" s="63"/>
      <c r="B36" s="209"/>
      <c r="C36" s="65"/>
      <c r="D36" s="145"/>
      <c r="E36" s="145"/>
      <c r="F36" s="131"/>
      <c r="G36" s="132"/>
      <c r="H36" s="182"/>
      <c r="I36" s="68"/>
      <c r="J36" s="25"/>
      <c r="K36" s="159"/>
      <c r="L36" s="22"/>
      <c r="M36" s="23"/>
      <c r="N36" s="98"/>
      <c r="O36" s="23"/>
      <c r="P36" s="178"/>
      <c r="Q36" s="50"/>
      <c r="R36" s="7"/>
      <c r="S36" s="7"/>
      <c r="T36" s="28"/>
      <c r="U36" s="15"/>
      <c r="V36" s="170"/>
      <c r="W36" s="160"/>
      <c r="X36" s="13"/>
      <c r="Y36" s="68"/>
      <c r="Z36" s="23"/>
      <c r="AA36" s="23"/>
      <c r="AB36" s="23"/>
      <c r="AC36" s="23"/>
      <c r="AD36" s="132"/>
      <c r="AE36" s="162"/>
      <c r="AF36" s="157"/>
      <c r="AG36" s="25"/>
      <c r="AH36" s="25"/>
      <c r="AI36" s="25"/>
      <c r="AJ36" s="25"/>
      <c r="AK36" s="25"/>
      <c r="AL36" s="25"/>
      <c r="AM36" s="132"/>
      <c r="AN36" s="147"/>
      <c r="AO36" s="136"/>
      <c r="AP36" s="23"/>
      <c r="AQ36" s="132"/>
      <c r="AR36" s="121"/>
      <c r="AS36" s="104"/>
      <c r="AT36" s="105"/>
    </row>
    <row r="37" spans="1:46" s="41" customFormat="1" ht="12.75">
      <c r="A37" s="63" t="s">
        <v>18</v>
      </c>
      <c r="B37" s="209">
        <v>15</v>
      </c>
      <c r="C37" s="201">
        <v>38971</v>
      </c>
      <c r="D37" s="147">
        <f>E37+Y37+AC37+AA37</f>
        <v>122</v>
      </c>
      <c r="E37" s="147">
        <f t="shared" si="3"/>
        <v>122</v>
      </c>
      <c r="F37" s="136">
        <f>SUM(G37)</f>
        <v>0</v>
      </c>
      <c r="G37" s="189">
        <v>0</v>
      </c>
      <c r="H37" s="182">
        <f>SUM(I37:J37)</f>
        <v>122</v>
      </c>
      <c r="I37" s="185">
        <v>0</v>
      </c>
      <c r="J37" s="27">
        <v>122</v>
      </c>
      <c r="K37" s="159">
        <f>SUM(L37:M37)</f>
        <v>0</v>
      </c>
      <c r="L37" s="85">
        <v>0</v>
      </c>
      <c r="M37" s="38">
        <v>0</v>
      </c>
      <c r="N37" s="98">
        <f>SUM(O37:P37)</f>
        <v>0</v>
      </c>
      <c r="O37" s="38">
        <v>0</v>
      </c>
      <c r="P37" s="180">
        <v>0</v>
      </c>
      <c r="Q37" s="50">
        <f>SUM(R37:S37)</f>
        <v>0</v>
      </c>
      <c r="R37" s="39">
        <v>0</v>
      </c>
      <c r="S37" s="39">
        <v>0</v>
      </c>
      <c r="T37" s="28">
        <f>SUM(U37:V37)</f>
        <v>0</v>
      </c>
      <c r="U37" s="40">
        <v>0</v>
      </c>
      <c r="V37" s="169">
        <v>0</v>
      </c>
      <c r="W37" s="121">
        <f t="shared" si="1"/>
        <v>0</v>
      </c>
      <c r="X37" s="13">
        <f t="shared" si="0"/>
        <v>0</v>
      </c>
      <c r="Y37" s="69">
        <v>0</v>
      </c>
      <c r="Z37" s="38">
        <v>0</v>
      </c>
      <c r="AA37" s="38"/>
      <c r="AB37" s="38"/>
      <c r="AC37" s="38">
        <v>0</v>
      </c>
      <c r="AD37" s="113">
        <v>0</v>
      </c>
      <c r="AE37" s="162">
        <f t="shared" si="2"/>
        <v>0</v>
      </c>
      <c r="AF37" s="157">
        <f t="shared" si="4"/>
        <v>122</v>
      </c>
      <c r="AG37" s="37">
        <v>0</v>
      </c>
      <c r="AH37" s="37">
        <v>0</v>
      </c>
      <c r="AI37" s="37">
        <v>0</v>
      </c>
      <c r="AJ37" s="37">
        <v>0</v>
      </c>
      <c r="AK37" s="37">
        <v>122</v>
      </c>
      <c r="AL37" s="37">
        <v>0</v>
      </c>
      <c r="AM37" s="113">
        <v>0</v>
      </c>
      <c r="AN37" s="146">
        <v>0</v>
      </c>
      <c r="AO37" s="135"/>
      <c r="AP37" s="38">
        <v>0</v>
      </c>
      <c r="AQ37" s="113">
        <v>0</v>
      </c>
      <c r="AR37" s="123">
        <f>SUM(AS37:AT37)</f>
        <v>0</v>
      </c>
      <c r="AS37" s="109">
        <v>0</v>
      </c>
      <c r="AT37" s="110">
        <v>0</v>
      </c>
    </row>
    <row r="38" spans="1:46" s="41" customFormat="1" ht="12.75">
      <c r="A38" s="71"/>
      <c r="B38" s="210"/>
      <c r="C38" s="72"/>
      <c r="D38" s="146"/>
      <c r="E38" s="146"/>
      <c r="F38" s="135"/>
      <c r="G38" s="113"/>
      <c r="H38" s="180"/>
      <c r="I38" s="69"/>
      <c r="J38" s="37"/>
      <c r="K38" s="159"/>
      <c r="L38" s="85"/>
      <c r="M38" s="38"/>
      <c r="N38" s="98"/>
      <c r="O38" s="38"/>
      <c r="P38" s="180"/>
      <c r="Q38" s="50"/>
      <c r="R38" s="39"/>
      <c r="S38" s="39"/>
      <c r="T38" s="28"/>
      <c r="U38" s="40"/>
      <c r="V38" s="169"/>
      <c r="W38" s="121"/>
      <c r="X38" s="13"/>
      <c r="Y38" s="69"/>
      <c r="Z38" s="38"/>
      <c r="AA38" s="38"/>
      <c r="AB38" s="38"/>
      <c r="AC38" s="38"/>
      <c r="AD38" s="113"/>
      <c r="AE38" s="162"/>
      <c r="AF38" s="157"/>
      <c r="AG38" s="37"/>
      <c r="AH38" s="37"/>
      <c r="AI38" s="37"/>
      <c r="AJ38" s="37"/>
      <c r="AK38" s="37"/>
      <c r="AL38" s="37"/>
      <c r="AM38" s="113"/>
      <c r="AN38" s="146"/>
      <c r="AO38" s="135"/>
      <c r="AP38" s="38"/>
      <c r="AQ38" s="113"/>
      <c r="AR38" s="123"/>
      <c r="AS38" s="109"/>
      <c r="AT38" s="110"/>
    </row>
    <row r="39" spans="1:46" s="41" customFormat="1" ht="12.75">
      <c r="A39" s="71" t="s">
        <v>18</v>
      </c>
      <c r="B39" s="210">
        <v>16</v>
      </c>
      <c r="C39" s="72">
        <v>39020</v>
      </c>
      <c r="D39" s="146">
        <f>E39+Y39+AC39+AA39</f>
        <v>75000</v>
      </c>
      <c r="E39" s="146">
        <f t="shared" si="3"/>
        <v>75000</v>
      </c>
      <c r="F39" s="135">
        <v>0</v>
      </c>
      <c r="G39" s="113">
        <v>0</v>
      </c>
      <c r="H39" s="180">
        <f>SUM(I39:J39)</f>
        <v>75000</v>
      </c>
      <c r="I39" s="69">
        <v>0</v>
      </c>
      <c r="J39" s="37">
        <v>75000</v>
      </c>
      <c r="K39" s="159">
        <f>SUM(L39:M39)</f>
        <v>0</v>
      </c>
      <c r="L39" s="85">
        <v>0</v>
      </c>
      <c r="M39" s="38">
        <v>0</v>
      </c>
      <c r="N39" s="98">
        <f>SUM(O39:P39)</f>
        <v>0</v>
      </c>
      <c r="O39" s="38">
        <v>0</v>
      </c>
      <c r="P39" s="180">
        <v>0</v>
      </c>
      <c r="Q39" s="50">
        <v>0</v>
      </c>
      <c r="R39" s="39">
        <v>0</v>
      </c>
      <c r="S39" s="39">
        <v>0</v>
      </c>
      <c r="T39" s="28">
        <f>SUM(U39:V39)</f>
        <v>0</v>
      </c>
      <c r="U39" s="40">
        <v>0</v>
      </c>
      <c r="V39" s="169">
        <v>0</v>
      </c>
      <c r="W39" s="121">
        <f t="shared" si="1"/>
        <v>0</v>
      </c>
      <c r="X39" s="13">
        <f t="shared" si="0"/>
        <v>0</v>
      </c>
      <c r="Y39" s="69">
        <v>0</v>
      </c>
      <c r="Z39" s="38">
        <v>0</v>
      </c>
      <c r="AA39" s="38">
        <v>0</v>
      </c>
      <c r="AB39" s="38">
        <v>0</v>
      </c>
      <c r="AC39" s="38">
        <v>0</v>
      </c>
      <c r="AD39" s="113">
        <v>0</v>
      </c>
      <c r="AE39" s="162">
        <f t="shared" si="2"/>
        <v>0</v>
      </c>
      <c r="AF39" s="157">
        <f t="shared" si="4"/>
        <v>75000</v>
      </c>
      <c r="AG39" s="37">
        <v>75000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113">
        <v>0</v>
      </c>
      <c r="AN39" s="146">
        <v>0</v>
      </c>
      <c r="AO39" s="135"/>
      <c r="AP39" s="38">
        <v>0</v>
      </c>
      <c r="AQ39" s="113">
        <v>0</v>
      </c>
      <c r="AR39" s="123">
        <f>SUM(AS39:AT39)</f>
        <v>0</v>
      </c>
      <c r="AS39" s="109">
        <v>0</v>
      </c>
      <c r="AT39" s="110">
        <v>0</v>
      </c>
    </row>
    <row r="40" spans="1:46" s="41" customFormat="1" ht="12.75">
      <c r="A40" s="71"/>
      <c r="B40" s="210"/>
      <c r="C40" s="72"/>
      <c r="D40" s="146"/>
      <c r="E40" s="146"/>
      <c r="F40" s="135"/>
      <c r="G40" s="113"/>
      <c r="H40" s="180"/>
      <c r="I40" s="69"/>
      <c r="J40" s="37"/>
      <c r="K40" s="159"/>
      <c r="L40" s="85"/>
      <c r="M40" s="38"/>
      <c r="N40" s="98"/>
      <c r="O40" s="38"/>
      <c r="P40" s="180"/>
      <c r="Q40" s="50"/>
      <c r="R40" s="39"/>
      <c r="S40" s="39"/>
      <c r="T40" s="28"/>
      <c r="U40" s="40"/>
      <c r="V40" s="169"/>
      <c r="W40" s="121"/>
      <c r="X40" s="13"/>
      <c r="Y40" s="69"/>
      <c r="Z40" s="38"/>
      <c r="AA40" s="38"/>
      <c r="AB40" s="38"/>
      <c r="AC40" s="38"/>
      <c r="AD40" s="113"/>
      <c r="AE40" s="162"/>
      <c r="AF40" s="157"/>
      <c r="AG40" s="37"/>
      <c r="AH40" s="37"/>
      <c r="AI40" s="37"/>
      <c r="AJ40" s="37"/>
      <c r="AK40" s="37"/>
      <c r="AL40" s="37"/>
      <c r="AM40" s="113"/>
      <c r="AN40" s="146"/>
      <c r="AO40" s="135"/>
      <c r="AP40" s="38"/>
      <c r="AQ40" s="113"/>
      <c r="AR40" s="123"/>
      <c r="AS40" s="109"/>
      <c r="AT40" s="110"/>
    </row>
    <row r="41" spans="1:46" s="41" customFormat="1" ht="12.75">
      <c r="A41" s="71" t="s">
        <v>18</v>
      </c>
      <c r="B41" s="210">
        <v>17</v>
      </c>
      <c r="C41" s="72">
        <v>39023</v>
      </c>
      <c r="D41" s="146">
        <f>E41+Y41+AC41+AA41</f>
        <v>365100</v>
      </c>
      <c r="E41" s="146">
        <f>F41+H41</f>
        <v>365100</v>
      </c>
      <c r="F41" s="135">
        <v>0</v>
      </c>
      <c r="G41" s="113">
        <v>0</v>
      </c>
      <c r="H41" s="180">
        <f>SUM(I41:J41)</f>
        <v>365100</v>
      </c>
      <c r="I41" s="69">
        <v>0</v>
      </c>
      <c r="J41" s="37">
        <v>365100</v>
      </c>
      <c r="K41" s="159">
        <f>SUM(L41:M41)</f>
        <v>0</v>
      </c>
      <c r="L41" s="85">
        <v>0</v>
      </c>
      <c r="M41" s="38">
        <v>0</v>
      </c>
      <c r="N41" s="98">
        <f>SUM(O41:P41)</f>
        <v>0</v>
      </c>
      <c r="O41" s="38">
        <v>0</v>
      </c>
      <c r="P41" s="180">
        <v>0</v>
      </c>
      <c r="Q41" s="50">
        <v>0</v>
      </c>
      <c r="R41" s="39">
        <v>0</v>
      </c>
      <c r="S41" s="39">
        <v>0</v>
      </c>
      <c r="T41" s="28">
        <f>SUM(U41:V41)</f>
        <v>0</v>
      </c>
      <c r="U41" s="40">
        <v>0</v>
      </c>
      <c r="V41" s="169">
        <v>0</v>
      </c>
      <c r="W41" s="121">
        <f t="shared" si="1"/>
        <v>0</v>
      </c>
      <c r="X41" s="13">
        <f t="shared" si="0"/>
        <v>0</v>
      </c>
      <c r="Y41" s="69">
        <v>0</v>
      </c>
      <c r="Z41" s="38">
        <v>0</v>
      </c>
      <c r="AA41" s="38">
        <v>0</v>
      </c>
      <c r="AB41" s="38">
        <v>0</v>
      </c>
      <c r="AC41" s="38">
        <v>0</v>
      </c>
      <c r="AD41" s="113">
        <v>0</v>
      </c>
      <c r="AE41" s="162">
        <f t="shared" si="2"/>
        <v>0</v>
      </c>
      <c r="AF41" s="157">
        <f t="shared" si="4"/>
        <v>365100</v>
      </c>
      <c r="AG41" s="37">
        <v>365100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113">
        <v>0</v>
      </c>
      <c r="AN41" s="146">
        <v>0</v>
      </c>
      <c r="AO41" s="135"/>
      <c r="AP41" s="38">
        <v>0</v>
      </c>
      <c r="AQ41" s="113">
        <v>0</v>
      </c>
      <c r="AR41" s="123">
        <f>SUM(AS41:AT41)</f>
        <v>0</v>
      </c>
      <c r="AS41" s="109">
        <v>0</v>
      </c>
      <c r="AT41" s="110">
        <v>0</v>
      </c>
    </row>
    <row r="42" spans="1:46" s="41" customFormat="1" ht="12.75">
      <c r="A42" s="71"/>
      <c r="B42" s="210"/>
      <c r="C42" s="72"/>
      <c r="D42" s="146"/>
      <c r="E42" s="146"/>
      <c r="F42" s="135"/>
      <c r="G42" s="113"/>
      <c r="H42" s="180"/>
      <c r="I42" s="69"/>
      <c r="J42" s="37"/>
      <c r="K42" s="159"/>
      <c r="L42" s="85"/>
      <c r="M42" s="38"/>
      <c r="N42" s="98"/>
      <c r="O42" s="38"/>
      <c r="P42" s="180"/>
      <c r="Q42" s="50"/>
      <c r="R42" s="39"/>
      <c r="S42" s="39"/>
      <c r="T42" s="28"/>
      <c r="U42" s="40"/>
      <c r="V42" s="169"/>
      <c r="W42" s="121"/>
      <c r="X42" s="13"/>
      <c r="Y42" s="69"/>
      <c r="Z42" s="38"/>
      <c r="AA42" s="38"/>
      <c r="AB42" s="38"/>
      <c r="AC42" s="38"/>
      <c r="AD42" s="113"/>
      <c r="AE42" s="162"/>
      <c r="AF42" s="157"/>
      <c r="AG42" s="37"/>
      <c r="AH42" s="37"/>
      <c r="AI42" s="37"/>
      <c r="AJ42" s="37"/>
      <c r="AK42" s="37"/>
      <c r="AL42" s="37"/>
      <c r="AM42" s="113"/>
      <c r="AN42" s="146"/>
      <c r="AO42" s="135"/>
      <c r="AP42" s="38"/>
      <c r="AQ42" s="113"/>
      <c r="AR42" s="123"/>
      <c r="AS42" s="109"/>
      <c r="AT42" s="110"/>
    </row>
    <row r="43" spans="1:46" s="41" customFormat="1" ht="12.75">
      <c r="A43" s="71" t="s">
        <v>18</v>
      </c>
      <c r="B43" s="210">
        <v>18</v>
      </c>
      <c r="C43" s="72">
        <v>39057</v>
      </c>
      <c r="D43" s="146">
        <f>E43+Y43+AC43+AA43</f>
        <v>26070</v>
      </c>
      <c r="E43" s="146">
        <f t="shared" si="3"/>
        <v>26070</v>
      </c>
      <c r="F43" s="135">
        <v>26070</v>
      </c>
      <c r="G43" s="113">
        <v>0</v>
      </c>
      <c r="H43" s="180">
        <v>0</v>
      </c>
      <c r="I43" s="69">
        <v>0</v>
      </c>
      <c r="J43" s="37">
        <v>0</v>
      </c>
      <c r="K43" s="159">
        <f>SUM(L43:M43)</f>
        <v>0</v>
      </c>
      <c r="L43" s="85">
        <v>0</v>
      </c>
      <c r="M43" s="38">
        <v>0</v>
      </c>
      <c r="N43" s="98">
        <f>SUM(O43:P43)</f>
        <v>0</v>
      </c>
      <c r="O43" s="38">
        <v>0</v>
      </c>
      <c r="P43" s="180">
        <v>0</v>
      </c>
      <c r="Q43" s="50">
        <f>SUM(R43:S43)</f>
        <v>0</v>
      </c>
      <c r="R43" s="39">
        <v>0</v>
      </c>
      <c r="S43" s="39">
        <v>0</v>
      </c>
      <c r="T43" s="28">
        <f>SUM(U43:V43)</f>
        <v>0</v>
      </c>
      <c r="U43" s="40">
        <v>0</v>
      </c>
      <c r="V43" s="169">
        <v>0</v>
      </c>
      <c r="W43" s="121">
        <f t="shared" si="1"/>
        <v>0</v>
      </c>
      <c r="X43" s="13">
        <f t="shared" si="0"/>
        <v>0</v>
      </c>
      <c r="Y43" s="69">
        <v>0</v>
      </c>
      <c r="Z43" s="38">
        <v>0</v>
      </c>
      <c r="AA43" s="38">
        <v>0</v>
      </c>
      <c r="AB43" s="38">
        <v>0</v>
      </c>
      <c r="AC43" s="38">
        <v>0</v>
      </c>
      <c r="AD43" s="113">
        <v>0</v>
      </c>
      <c r="AE43" s="162">
        <f t="shared" si="2"/>
        <v>0</v>
      </c>
      <c r="AF43" s="157">
        <f t="shared" si="4"/>
        <v>26070</v>
      </c>
      <c r="AG43" s="37">
        <v>26070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113">
        <v>0</v>
      </c>
      <c r="AN43" s="146">
        <v>0</v>
      </c>
      <c r="AO43" s="137">
        <f>SUM(AP43:AQ43)</f>
        <v>0</v>
      </c>
      <c r="AP43" s="38">
        <v>0</v>
      </c>
      <c r="AQ43" s="113">
        <v>0</v>
      </c>
      <c r="AR43" s="123">
        <f>SUM(AS43:AT43)</f>
        <v>0</v>
      </c>
      <c r="AS43" s="109">
        <v>0</v>
      </c>
      <c r="AT43" s="110">
        <v>0</v>
      </c>
    </row>
    <row r="44" spans="1:46" s="41" customFormat="1" ht="12.75">
      <c r="A44" s="71"/>
      <c r="B44" s="210"/>
      <c r="C44" s="72"/>
      <c r="D44" s="146"/>
      <c r="E44" s="146"/>
      <c r="F44" s="135"/>
      <c r="G44" s="113"/>
      <c r="H44" s="180"/>
      <c r="I44" s="69"/>
      <c r="J44" s="37"/>
      <c r="K44" s="159"/>
      <c r="L44" s="85"/>
      <c r="M44" s="38"/>
      <c r="N44" s="98"/>
      <c r="O44" s="38"/>
      <c r="P44" s="180"/>
      <c r="Q44" s="50"/>
      <c r="R44" s="39"/>
      <c r="S44" s="39"/>
      <c r="T44" s="28"/>
      <c r="U44" s="40"/>
      <c r="V44" s="169"/>
      <c r="W44" s="121"/>
      <c r="X44" s="13"/>
      <c r="Y44" s="69"/>
      <c r="Z44" s="38"/>
      <c r="AA44" s="38"/>
      <c r="AB44" s="38"/>
      <c r="AC44" s="38"/>
      <c r="AD44" s="113"/>
      <c r="AE44" s="162"/>
      <c r="AF44" s="157"/>
      <c r="AG44" s="37"/>
      <c r="AH44" s="37"/>
      <c r="AI44" s="37"/>
      <c r="AJ44" s="37"/>
      <c r="AK44" s="37"/>
      <c r="AL44" s="37"/>
      <c r="AM44" s="113"/>
      <c r="AN44" s="146"/>
      <c r="AO44" s="137"/>
      <c r="AP44" s="69"/>
      <c r="AQ44" s="113"/>
      <c r="AR44" s="123"/>
      <c r="AS44" s="109"/>
      <c r="AT44" s="110"/>
    </row>
    <row r="45" spans="1:46" s="41" customFormat="1" ht="12.75">
      <c r="A45" s="71" t="s">
        <v>18</v>
      </c>
      <c r="B45" s="210">
        <v>19</v>
      </c>
      <c r="C45" s="72">
        <v>39050</v>
      </c>
      <c r="D45" s="146">
        <f>E45+Y45+AC45+AA45</f>
        <v>0</v>
      </c>
      <c r="E45" s="146">
        <f t="shared" si="3"/>
        <v>0</v>
      </c>
      <c r="F45" s="135">
        <v>0</v>
      </c>
      <c r="G45" s="113">
        <v>0</v>
      </c>
      <c r="H45" s="180">
        <f>SUM(I45:J45)</f>
        <v>0</v>
      </c>
      <c r="I45" s="69">
        <v>0</v>
      </c>
      <c r="J45" s="37">
        <v>0</v>
      </c>
      <c r="K45" s="159">
        <f>SUM(L45:M45)</f>
        <v>9600</v>
      </c>
      <c r="L45" s="85">
        <v>3840</v>
      </c>
      <c r="M45" s="38">
        <v>5760</v>
      </c>
      <c r="N45" s="98">
        <f>SUM(O45:P45)</f>
        <v>3500</v>
      </c>
      <c r="O45" s="38">
        <v>1150</v>
      </c>
      <c r="P45" s="180">
        <v>2350</v>
      </c>
      <c r="Q45" s="50">
        <f>SUM(R45:S45)</f>
        <v>1</v>
      </c>
      <c r="R45" s="39">
        <v>1</v>
      </c>
      <c r="S45" s="39">
        <v>0</v>
      </c>
      <c r="T45" s="28">
        <f>SUM(U45:V45)</f>
        <v>1</v>
      </c>
      <c r="U45" s="40">
        <v>1</v>
      </c>
      <c r="V45" s="169">
        <v>0</v>
      </c>
      <c r="W45" s="121">
        <f t="shared" si="1"/>
        <v>0</v>
      </c>
      <c r="X45" s="13">
        <f t="shared" si="0"/>
        <v>0</v>
      </c>
      <c r="Y45" s="69">
        <v>0</v>
      </c>
      <c r="Z45" s="38">
        <v>0</v>
      </c>
      <c r="AA45" s="38">
        <v>0</v>
      </c>
      <c r="AB45" s="38">
        <v>0</v>
      </c>
      <c r="AC45" s="38">
        <v>0</v>
      </c>
      <c r="AD45" s="113">
        <v>0</v>
      </c>
      <c r="AE45" s="162">
        <f t="shared" si="2"/>
        <v>9600</v>
      </c>
      <c r="AF45" s="157">
        <f t="shared" si="4"/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113">
        <v>0</v>
      </c>
      <c r="AN45" s="146">
        <v>0</v>
      </c>
      <c r="AO45" s="137">
        <f aca="true" t="shared" si="5" ref="AO45:AO57">SUM(AP45:AQ45)</f>
        <v>0</v>
      </c>
      <c r="AP45" s="38">
        <v>0</v>
      </c>
      <c r="AQ45" s="113">
        <v>0</v>
      </c>
      <c r="AR45" s="123">
        <f>SUM(AS45:AT45)</f>
        <v>0</v>
      </c>
      <c r="AS45" s="109">
        <v>0</v>
      </c>
      <c r="AT45" s="110">
        <v>0</v>
      </c>
    </row>
    <row r="46" spans="1:46" s="41" customFormat="1" ht="12.75">
      <c r="A46" s="71"/>
      <c r="B46" s="210"/>
      <c r="C46" s="72"/>
      <c r="D46" s="146"/>
      <c r="E46" s="146"/>
      <c r="F46" s="135"/>
      <c r="G46" s="113"/>
      <c r="H46" s="180"/>
      <c r="I46" s="69"/>
      <c r="J46" s="37"/>
      <c r="K46" s="159"/>
      <c r="L46" s="85"/>
      <c r="M46" s="38"/>
      <c r="N46" s="98"/>
      <c r="O46" s="38"/>
      <c r="P46" s="180"/>
      <c r="Q46" s="50"/>
      <c r="R46" s="39"/>
      <c r="S46" s="39"/>
      <c r="T46" s="28"/>
      <c r="U46" s="40"/>
      <c r="V46" s="169"/>
      <c r="W46" s="121"/>
      <c r="X46" s="13"/>
      <c r="Y46" s="69"/>
      <c r="Z46" s="38"/>
      <c r="AA46" s="38"/>
      <c r="AB46" s="38"/>
      <c r="AC46" s="38"/>
      <c r="AD46" s="113"/>
      <c r="AE46" s="162"/>
      <c r="AF46" s="157"/>
      <c r="AG46" s="37"/>
      <c r="AH46" s="37"/>
      <c r="AI46" s="37"/>
      <c r="AJ46" s="37"/>
      <c r="AK46" s="37"/>
      <c r="AL46" s="37"/>
      <c r="AM46" s="113"/>
      <c r="AN46" s="146"/>
      <c r="AO46" s="137"/>
      <c r="AP46" s="38"/>
      <c r="AQ46" s="113"/>
      <c r="AR46" s="123"/>
      <c r="AS46" s="109"/>
      <c r="AT46" s="110"/>
    </row>
    <row r="47" spans="1:46" s="82" customFormat="1" ht="12.75">
      <c r="A47" s="73" t="s">
        <v>18</v>
      </c>
      <c r="B47" s="211">
        <v>20</v>
      </c>
      <c r="C47" s="74">
        <v>39048</v>
      </c>
      <c r="D47" s="148">
        <f>E47+Y47+AC47+AA47</f>
        <v>-1641</v>
      </c>
      <c r="E47" s="148">
        <f t="shared" si="3"/>
        <v>-1641</v>
      </c>
      <c r="F47" s="190">
        <v>0</v>
      </c>
      <c r="G47" s="138">
        <v>0</v>
      </c>
      <c r="H47" s="181">
        <f>SUM(I47:J47)</f>
        <v>-1641</v>
      </c>
      <c r="I47" s="81">
        <v>-1641</v>
      </c>
      <c r="J47" s="75">
        <v>0</v>
      </c>
      <c r="K47" s="159">
        <f>SUM(L47:M47)</f>
        <v>0</v>
      </c>
      <c r="L47" s="101">
        <v>0</v>
      </c>
      <c r="M47" s="76">
        <v>0</v>
      </c>
      <c r="N47" s="102">
        <f>SUM(O47:P47)</f>
        <v>0</v>
      </c>
      <c r="O47" s="76">
        <v>0</v>
      </c>
      <c r="P47" s="181">
        <v>0</v>
      </c>
      <c r="Q47" s="171">
        <f>SUM(R47:S47)</f>
        <v>0</v>
      </c>
      <c r="R47" s="77">
        <v>0</v>
      </c>
      <c r="S47" s="77">
        <v>0</v>
      </c>
      <c r="T47" s="78">
        <f>SUM(U47:V47)</f>
        <v>0</v>
      </c>
      <c r="U47" s="79">
        <v>0</v>
      </c>
      <c r="V47" s="172">
        <v>0</v>
      </c>
      <c r="W47" s="161">
        <v>0</v>
      </c>
      <c r="X47" s="83">
        <f t="shared" si="0"/>
        <v>0</v>
      </c>
      <c r="Y47" s="81">
        <v>0</v>
      </c>
      <c r="Z47" s="76">
        <v>0</v>
      </c>
      <c r="AA47" s="76">
        <v>0</v>
      </c>
      <c r="AB47" s="76">
        <v>0</v>
      </c>
      <c r="AC47" s="76">
        <v>0</v>
      </c>
      <c r="AD47" s="138">
        <v>0</v>
      </c>
      <c r="AE47" s="162">
        <f t="shared" si="2"/>
        <v>0</v>
      </c>
      <c r="AF47" s="158">
        <f t="shared" si="4"/>
        <v>-1641</v>
      </c>
      <c r="AG47" s="75">
        <v>0</v>
      </c>
      <c r="AH47" s="75">
        <v>-1641</v>
      </c>
      <c r="AI47" s="75">
        <v>0</v>
      </c>
      <c r="AJ47" s="75">
        <v>0</v>
      </c>
      <c r="AK47" s="75">
        <v>0</v>
      </c>
      <c r="AL47" s="75">
        <v>0</v>
      </c>
      <c r="AM47" s="138">
        <v>0</v>
      </c>
      <c r="AN47" s="148">
        <v>0</v>
      </c>
      <c r="AO47" s="137">
        <f t="shared" si="5"/>
        <v>0</v>
      </c>
      <c r="AP47" s="76">
        <v>0</v>
      </c>
      <c r="AQ47" s="138">
        <v>0</v>
      </c>
      <c r="AR47" s="124">
        <f>SUM(AS47:AT47)</f>
        <v>0</v>
      </c>
      <c r="AS47" s="111">
        <v>0</v>
      </c>
      <c r="AT47" s="112">
        <v>0</v>
      </c>
    </row>
    <row r="48" spans="1:46" ht="12.75">
      <c r="A48" s="63"/>
      <c r="B48" s="209"/>
      <c r="C48" s="65"/>
      <c r="D48" s="145"/>
      <c r="E48" s="145"/>
      <c r="F48" s="131"/>
      <c r="G48" s="132"/>
      <c r="H48" s="182"/>
      <c r="I48" s="68"/>
      <c r="J48" s="25"/>
      <c r="K48" s="159"/>
      <c r="L48" s="22"/>
      <c r="M48" s="23"/>
      <c r="N48" s="98"/>
      <c r="O48" s="23"/>
      <c r="P48" s="178"/>
      <c r="Q48" s="50"/>
      <c r="R48" s="7"/>
      <c r="S48" s="7"/>
      <c r="T48" s="28"/>
      <c r="U48" s="15"/>
      <c r="V48" s="170"/>
      <c r="W48" s="160"/>
      <c r="X48" s="13"/>
      <c r="Y48" s="68"/>
      <c r="Z48" s="23"/>
      <c r="AA48" s="23"/>
      <c r="AB48" s="23"/>
      <c r="AC48" s="23"/>
      <c r="AD48" s="132"/>
      <c r="AE48" s="162"/>
      <c r="AF48" s="157"/>
      <c r="AG48" s="25"/>
      <c r="AH48" s="25"/>
      <c r="AI48" s="25"/>
      <c r="AJ48" s="25"/>
      <c r="AK48" s="25"/>
      <c r="AL48" s="25"/>
      <c r="AM48" s="132"/>
      <c r="AN48" s="147"/>
      <c r="AO48" s="137"/>
      <c r="AP48" s="23"/>
      <c r="AQ48" s="132"/>
      <c r="AR48" s="121"/>
      <c r="AS48" s="104"/>
      <c r="AT48" s="105"/>
    </row>
    <row r="49" spans="1:46" s="41" customFormat="1" ht="12.75">
      <c r="A49" s="63" t="s">
        <v>18</v>
      </c>
      <c r="B49" s="209">
        <v>21</v>
      </c>
      <c r="C49" s="84">
        <v>39058</v>
      </c>
      <c r="D49" s="147">
        <f>E49+Y49+AC49+AA49</f>
        <v>0</v>
      </c>
      <c r="E49" s="147">
        <f>F49+H49</f>
        <v>0</v>
      </c>
      <c r="F49" s="136">
        <v>0</v>
      </c>
      <c r="G49" s="189">
        <v>0</v>
      </c>
      <c r="H49" s="182">
        <f>SUM(I49:J49)</f>
        <v>0</v>
      </c>
      <c r="I49" s="185">
        <v>-248</v>
      </c>
      <c r="J49" s="27">
        <v>248</v>
      </c>
      <c r="K49" s="159">
        <f>SUM(L49:M49)</f>
        <v>0</v>
      </c>
      <c r="L49" s="85">
        <v>0</v>
      </c>
      <c r="M49" s="38">
        <v>0</v>
      </c>
      <c r="N49" s="98">
        <f>SUM(O49:P49)</f>
        <v>0</v>
      </c>
      <c r="O49" s="38">
        <v>0</v>
      </c>
      <c r="P49" s="180">
        <v>0</v>
      </c>
      <c r="Q49" s="50">
        <f>SUM(R49:S49)</f>
        <v>0</v>
      </c>
      <c r="R49" s="39">
        <v>0</v>
      </c>
      <c r="S49" s="39">
        <v>0</v>
      </c>
      <c r="T49" s="28">
        <f>SUM(U49:V49)</f>
        <v>0</v>
      </c>
      <c r="U49" s="40">
        <v>0</v>
      </c>
      <c r="V49" s="169">
        <v>0</v>
      </c>
      <c r="W49" s="123">
        <f>SUM(Y49+AA49+AC49)</f>
        <v>0</v>
      </c>
      <c r="X49" s="13">
        <f t="shared" si="0"/>
        <v>0</v>
      </c>
      <c r="Y49" s="69">
        <v>0</v>
      </c>
      <c r="Z49" s="38">
        <v>0</v>
      </c>
      <c r="AA49" s="38">
        <v>0</v>
      </c>
      <c r="AB49" s="38">
        <v>0</v>
      </c>
      <c r="AC49" s="38">
        <v>0</v>
      </c>
      <c r="AD49" s="113">
        <v>0</v>
      </c>
      <c r="AE49" s="162">
        <f t="shared" si="2"/>
        <v>0</v>
      </c>
      <c r="AF49" s="157">
        <f>SUM(AG49:AM49)</f>
        <v>0</v>
      </c>
      <c r="AG49" s="37">
        <v>0</v>
      </c>
      <c r="AH49" s="37">
        <v>-242</v>
      </c>
      <c r="AI49" s="37">
        <v>0</v>
      </c>
      <c r="AJ49" s="37">
        <v>242</v>
      </c>
      <c r="AK49" s="37">
        <v>0</v>
      </c>
      <c r="AL49" s="37">
        <v>0</v>
      </c>
      <c r="AM49" s="113">
        <v>0</v>
      </c>
      <c r="AN49" s="146">
        <v>-811</v>
      </c>
      <c r="AO49" s="137">
        <f t="shared" si="5"/>
        <v>0</v>
      </c>
      <c r="AP49" s="38">
        <v>0</v>
      </c>
      <c r="AQ49" s="113">
        <v>0</v>
      </c>
      <c r="AR49" s="123">
        <f>SUM(AS49:AT49)</f>
        <v>0</v>
      </c>
      <c r="AS49" s="109">
        <v>0</v>
      </c>
      <c r="AT49" s="110">
        <v>0</v>
      </c>
    </row>
    <row r="50" spans="1:46" s="41" customFormat="1" ht="12.75">
      <c r="A50" s="71"/>
      <c r="B50" s="210"/>
      <c r="C50" s="72"/>
      <c r="D50" s="146"/>
      <c r="E50" s="147"/>
      <c r="F50" s="135"/>
      <c r="G50" s="113"/>
      <c r="H50" s="182"/>
      <c r="I50" s="69"/>
      <c r="J50" s="37"/>
      <c r="K50" s="159"/>
      <c r="L50" s="85"/>
      <c r="M50" s="38"/>
      <c r="N50" s="98"/>
      <c r="O50" s="38"/>
      <c r="P50" s="180"/>
      <c r="Q50" s="50"/>
      <c r="R50" s="39"/>
      <c r="S50" s="39"/>
      <c r="T50" s="28"/>
      <c r="U50" s="40"/>
      <c r="V50" s="169"/>
      <c r="W50" s="123"/>
      <c r="X50" s="13"/>
      <c r="Y50" s="69"/>
      <c r="Z50" s="38"/>
      <c r="AA50" s="38"/>
      <c r="AB50" s="38"/>
      <c r="AC50" s="38"/>
      <c r="AD50" s="113"/>
      <c r="AE50" s="162"/>
      <c r="AF50" s="157"/>
      <c r="AG50" s="37"/>
      <c r="AH50" s="37"/>
      <c r="AI50" s="37"/>
      <c r="AJ50" s="37"/>
      <c r="AK50" s="37"/>
      <c r="AL50" s="37"/>
      <c r="AM50" s="113"/>
      <c r="AN50" s="146"/>
      <c r="AO50" s="137"/>
      <c r="AP50" s="38"/>
      <c r="AQ50" s="113"/>
      <c r="AR50" s="123"/>
      <c r="AS50" s="109"/>
      <c r="AT50" s="110"/>
    </row>
    <row r="51" spans="1:46" s="41" customFormat="1" ht="12.75">
      <c r="A51" s="71" t="s">
        <v>18</v>
      </c>
      <c r="B51" s="210">
        <v>22</v>
      </c>
      <c r="C51" s="72">
        <v>39066</v>
      </c>
      <c r="D51" s="146">
        <f aca="true" t="shared" si="6" ref="D51:D57">E51+Y51+AC51+AA51</f>
        <v>0</v>
      </c>
      <c r="E51" s="147">
        <f aca="true" t="shared" si="7" ref="E51:E57">F51+H51</f>
        <v>0</v>
      </c>
      <c r="F51" s="135">
        <v>0</v>
      </c>
      <c r="G51" s="113">
        <v>0</v>
      </c>
      <c r="H51" s="182">
        <f aca="true" t="shared" si="8" ref="H51:H57">SUM(I51:J51)</f>
        <v>0</v>
      </c>
      <c r="I51" s="69">
        <v>0</v>
      </c>
      <c r="J51" s="37">
        <v>0</v>
      </c>
      <c r="K51" s="159">
        <f>SUM(L51:M51)</f>
        <v>0</v>
      </c>
      <c r="L51" s="85">
        <v>0</v>
      </c>
      <c r="M51" s="38">
        <v>0</v>
      </c>
      <c r="N51" s="98">
        <f aca="true" t="shared" si="9" ref="N51:N57">SUM(O51:P51)</f>
        <v>0</v>
      </c>
      <c r="O51" s="38">
        <v>0</v>
      </c>
      <c r="P51" s="180">
        <v>0</v>
      </c>
      <c r="Q51" s="50">
        <f aca="true" t="shared" si="10" ref="Q51:Q57">SUM(R51:S51)</f>
        <v>0</v>
      </c>
      <c r="R51" s="39">
        <v>0</v>
      </c>
      <c r="S51" s="39">
        <v>0</v>
      </c>
      <c r="T51" s="28">
        <f>SUM(U51:V51)</f>
        <v>0</v>
      </c>
      <c r="U51" s="40">
        <v>0</v>
      </c>
      <c r="V51" s="169">
        <v>0</v>
      </c>
      <c r="W51" s="123">
        <f>SUM(Y51+AA51+AC51)</f>
        <v>0</v>
      </c>
      <c r="X51" s="13">
        <f t="shared" si="0"/>
        <v>0</v>
      </c>
      <c r="Y51" s="69">
        <v>0</v>
      </c>
      <c r="Z51" s="38">
        <v>0</v>
      </c>
      <c r="AA51" s="38">
        <v>0</v>
      </c>
      <c r="AB51" s="38">
        <v>0</v>
      </c>
      <c r="AC51" s="38">
        <v>0</v>
      </c>
      <c r="AD51" s="113">
        <v>0</v>
      </c>
      <c r="AE51" s="162">
        <f t="shared" si="2"/>
        <v>0</v>
      </c>
      <c r="AF51" s="157">
        <f aca="true" t="shared" si="11" ref="AF51:AF57">SUM(AG51:AM51)</f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113">
        <v>0</v>
      </c>
      <c r="AN51" s="146">
        <v>0</v>
      </c>
      <c r="AO51" s="137">
        <f t="shared" si="5"/>
        <v>0</v>
      </c>
      <c r="AP51" s="38">
        <v>0</v>
      </c>
      <c r="AQ51" s="113">
        <v>0</v>
      </c>
      <c r="AR51" s="123">
        <f aca="true" t="shared" si="12" ref="AR51:AR57">SUM(AS51:AT51)</f>
        <v>2929.5</v>
      </c>
      <c r="AS51" s="109">
        <v>2929.5</v>
      </c>
      <c r="AT51" s="110">
        <v>0</v>
      </c>
    </row>
    <row r="52" spans="1:46" s="41" customFormat="1" ht="12.75">
      <c r="A52" s="71"/>
      <c r="B52" s="210"/>
      <c r="C52" s="72"/>
      <c r="D52" s="146"/>
      <c r="E52" s="147"/>
      <c r="F52" s="135"/>
      <c r="G52" s="113"/>
      <c r="H52" s="182"/>
      <c r="I52" s="69"/>
      <c r="J52" s="37"/>
      <c r="K52" s="159"/>
      <c r="L52" s="85"/>
      <c r="M52" s="38"/>
      <c r="N52" s="98"/>
      <c r="O52" s="38"/>
      <c r="P52" s="180"/>
      <c r="Q52" s="50"/>
      <c r="R52" s="39"/>
      <c r="S52" s="39"/>
      <c r="T52" s="28"/>
      <c r="U52" s="40"/>
      <c r="V52" s="169"/>
      <c r="W52" s="123"/>
      <c r="X52" s="13"/>
      <c r="Y52" s="69"/>
      <c r="Z52" s="38"/>
      <c r="AA52" s="38"/>
      <c r="AB52" s="38"/>
      <c r="AC52" s="38"/>
      <c r="AD52" s="113"/>
      <c r="AE52" s="162"/>
      <c r="AF52" s="157"/>
      <c r="AG52" s="37"/>
      <c r="AH52" s="37"/>
      <c r="AI52" s="37"/>
      <c r="AJ52" s="37"/>
      <c r="AK52" s="37"/>
      <c r="AL52" s="37"/>
      <c r="AM52" s="113"/>
      <c r="AN52" s="146"/>
      <c r="AO52" s="137"/>
      <c r="AP52" s="38"/>
      <c r="AQ52" s="113"/>
      <c r="AR52" s="123"/>
      <c r="AS52" s="109"/>
      <c r="AT52" s="110"/>
    </row>
    <row r="53" spans="1:46" s="86" customFormat="1" ht="12.75">
      <c r="A53" s="71" t="s">
        <v>18</v>
      </c>
      <c r="B53" s="210">
        <v>23</v>
      </c>
      <c r="C53" s="72">
        <v>39071</v>
      </c>
      <c r="D53" s="146">
        <f t="shared" si="6"/>
        <v>0</v>
      </c>
      <c r="E53" s="147">
        <f t="shared" si="7"/>
        <v>0</v>
      </c>
      <c r="F53" s="135">
        <v>0</v>
      </c>
      <c r="G53" s="113">
        <v>0</v>
      </c>
      <c r="H53" s="182">
        <f t="shared" si="8"/>
        <v>0</v>
      </c>
      <c r="I53" s="69">
        <v>0</v>
      </c>
      <c r="J53" s="37">
        <v>0</v>
      </c>
      <c r="K53" s="159">
        <f>SUM(L53:M53)</f>
        <v>0</v>
      </c>
      <c r="L53" s="85">
        <v>1217</v>
      </c>
      <c r="M53" s="38">
        <v>-1217</v>
      </c>
      <c r="N53" s="98">
        <f t="shared" si="9"/>
        <v>0</v>
      </c>
      <c r="O53" s="38">
        <v>-230</v>
      </c>
      <c r="P53" s="182">
        <v>230</v>
      </c>
      <c r="Q53" s="50">
        <f t="shared" si="10"/>
        <v>0</v>
      </c>
      <c r="R53" s="39">
        <v>0</v>
      </c>
      <c r="S53" s="39">
        <v>0</v>
      </c>
      <c r="T53" s="28">
        <f>SUM(U53:V53)</f>
        <v>0</v>
      </c>
      <c r="U53" s="40">
        <v>0</v>
      </c>
      <c r="V53" s="169">
        <v>0</v>
      </c>
      <c r="W53" s="123">
        <f>SUM(Y53+AA53+AC53)</f>
        <v>0</v>
      </c>
      <c r="X53" s="13">
        <f t="shared" si="0"/>
        <v>0</v>
      </c>
      <c r="Y53" s="69">
        <v>0</v>
      </c>
      <c r="Z53" s="38">
        <v>0</v>
      </c>
      <c r="AA53" s="38">
        <v>0</v>
      </c>
      <c r="AB53" s="38">
        <v>0</v>
      </c>
      <c r="AC53" s="38">
        <v>0</v>
      </c>
      <c r="AD53" s="113">
        <v>0</v>
      </c>
      <c r="AE53" s="162">
        <f t="shared" si="2"/>
        <v>0</v>
      </c>
      <c r="AF53" s="159">
        <f t="shared" si="11"/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113">
        <v>0</v>
      </c>
      <c r="AN53" s="146">
        <v>0</v>
      </c>
      <c r="AO53" s="137">
        <f t="shared" si="5"/>
        <v>0</v>
      </c>
      <c r="AP53" s="38">
        <v>0</v>
      </c>
      <c r="AQ53" s="113">
        <v>0</v>
      </c>
      <c r="AR53" s="123">
        <f t="shared" si="12"/>
        <v>0</v>
      </c>
      <c r="AS53" s="37">
        <v>0</v>
      </c>
      <c r="AT53" s="113">
        <v>0</v>
      </c>
    </row>
    <row r="54" spans="1:46" s="41" customFormat="1" ht="12.75">
      <c r="A54" s="71"/>
      <c r="B54" s="210"/>
      <c r="C54" s="72"/>
      <c r="D54" s="146"/>
      <c r="E54" s="147"/>
      <c r="F54" s="135"/>
      <c r="G54" s="113"/>
      <c r="H54" s="182"/>
      <c r="I54" s="69"/>
      <c r="J54" s="37"/>
      <c r="K54" s="159"/>
      <c r="L54" s="85"/>
      <c r="M54" s="38"/>
      <c r="N54" s="98"/>
      <c r="O54" s="38"/>
      <c r="P54" s="180"/>
      <c r="Q54" s="50"/>
      <c r="R54" s="39"/>
      <c r="S54" s="39"/>
      <c r="T54" s="28"/>
      <c r="U54" s="40"/>
      <c r="V54" s="169"/>
      <c r="W54" s="123"/>
      <c r="X54" s="13"/>
      <c r="Y54" s="69"/>
      <c r="Z54" s="38"/>
      <c r="AA54" s="38"/>
      <c r="AB54" s="38"/>
      <c r="AC54" s="38"/>
      <c r="AD54" s="113"/>
      <c r="AE54" s="162"/>
      <c r="AF54" s="157"/>
      <c r="AG54" s="37"/>
      <c r="AH54" s="37"/>
      <c r="AI54" s="37"/>
      <c r="AJ54" s="37"/>
      <c r="AK54" s="37"/>
      <c r="AL54" s="37"/>
      <c r="AM54" s="113"/>
      <c r="AN54" s="146"/>
      <c r="AO54" s="137"/>
      <c r="AP54" s="38"/>
      <c r="AQ54" s="113"/>
      <c r="AR54" s="123"/>
      <c r="AS54" s="109"/>
      <c r="AT54" s="110"/>
    </row>
    <row r="55" spans="1:46" s="82" customFormat="1" ht="12.75">
      <c r="A55" s="73" t="s">
        <v>18</v>
      </c>
      <c r="B55" s="211">
        <v>24</v>
      </c>
      <c r="C55" s="74">
        <v>39071</v>
      </c>
      <c r="D55" s="148">
        <f t="shared" si="6"/>
        <v>-5693951</v>
      </c>
      <c r="E55" s="148">
        <f t="shared" si="7"/>
        <v>-616788</v>
      </c>
      <c r="F55" s="190">
        <v>-616788</v>
      </c>
      <c r="G55" s="138">
        <v>-655.3</v>
      </c>
      <c r="H55" s="181">
        <f t="shared" si="8"/>
        <v>0</v>
      </c>
      <c r="I55" s="81">
        <v>0</v>
      </c>
      <c r="J55" s="75">
        <v>0</v>
      </c>
      <c r="K55" s="183">
        <f>SUM(L55:M55)</f>
        <v>0</v>
      </c>
      <c r="L55" s="101">
        <v>0</v>
      </c>
      <c r="M55" s="76">
        <v>0</v>
      </c>
      <c r="N55" s="102">
        <f t="shared" si="9"/>
        <v>0</v>
      </c>
      <c r="O55" s="76">
        <v>0</v>
      </c>
      <c r="P55" s="181">
        <v>0</v>
      </c>
      <c r="Q55" s="171">
        <f t="shared" si="10"/>
        <v>0</v>
      </c>
      <c r="R55" s="77">
        <v>0</v>
      </c>
      <c r="S55" s="77">
        <v>0</v>
      </c>
      <c r="T55" s="78">
        <f>SUM(U55:V55)</f>
        <v>0</v>
      </c>
      <c r="U55" s="79">
        <v>0</v>
      </c>
      <c r="V55" s="172">
        <v>0</v>
      </c>
      <c r="W55" s="124">
        <f>SUM(Y55+AA55+AC55)</f>
        <v>-5077163</v>
      </c>
      <c r="X55" s="80">
        <f t="shared" si="0"/>
        <v>-1947</v>
      </c>
      <c r="Y55" s="81">
        <v>-897418</v>
      </c>
      <c r="Z55" s="76">
        <v>-1947</v>
      </c>
      <c r="AA55" s="76">
        <v>-222</v>
      </c>
      <c r="AB55" s="76">
        <v>0</v>
      </c>
      <c r="AC55" s="76">
        <v>-4179523</v>
      </c>
      <c r="AD55" s="138">
        <v>0</v>
      </c>
      <c r="AE55" s="162">
        <f t="shared" si="2"/>
        <v>-2602.3</v>
      </c>
      <c r="AF55" s="158">
        <f t="shared" si="11"/>
        <v>-5693951</v>
      </c>
      <c r="AG55" s="75">
        <v>-5591408</v>
      </c>
      <c r="AH55" s="75">
        <v>-102099</v>
      </c>
      <c r="AI55" s="75">
        <v>0</v>
      </c>
      <c r="AJ55" s="75">
        <v>0</v>
      </c>
      <c r="AK55" s="75">
        <v>0</v>
      </c>
      <c r="AL55" s="75">
        <v>-444</v>
      </c>
      <c r="AM55" s="138">
        <v>0</v>
      </c>
      <c r="AN55" s="148">
        <v>0</v>
      </c>
      <c r="AO55" s="137">
        <f t="shared" si="5"/>
        <v>-5312970</v>
      </c>
      <c r="AP55" s="76">
        <v>0</v>
      </c>
      <c r="AQ55" s="138">
        <v>-5312970</v>
      </c>
      <c r="AR55" s="124">
        <f t="shared" si="12"/>
        <v>0</v>
      </c>
      <c r="AS55" s="111">
        <v>0</v>
      </c>
      <c r="AT55" s="112">
        <v>0</v>
      </c>
    </row>
    <row r="56" spans="1:46" s="41" customFormat="1" ht="12.75">
      <c r="A56" s="71"/>
      <c r="B56" s="210"/>
      <c r="C56" s="72"/>
      <c r="D56" s="146"/>
      <c r="E56" s="147"/>
      <c r="F56" s="135"/>
      <c r="G56" s="113"/>
      <c r="H56" s="182"/>
      <c r="I56" s="69"/>
      <c r="J56" s="37"/>
      <c r="K56" s="159"/>
      <c r="L56" s="85"/>
      <c r="M56" s="38"/>
      <c r="N56" s="98"/>
      <c r="O56" s="38"/>
      <c r="P56" s="180"/>
      <c r="Q56" s="50"/>
      <c r="R56" s="39"/>
      <c r="S56" s="39"/>
      <c r="T56" s="28"/>
      <c r="U56" s="40"/>
      <c r="V56" s="169"/>
      <c r="W56" s="123"/>
      <c r="X56" s="13"/>
      <c r="Y56" s="69"/>
      <c r="Z56" s="38"/>
      <c r="AA56" s="38"/>
      <c r="AB56" s="38"/>
      <c r="AC56" s="38"/>
      <c r="AD56" s="113"/>
      <c r="AE56" s="162"/>
      <c r="AF56" s="157"/>
      <c r="AG56" s="37"/>
      <c r="AH56" s="37"/>
      <c r="AI56" s="37"/>
      <c r="AJ56" s="37"/>
      <c r="AK56" s="37"/>
      <c r="AL56" s="37"/>
      <c r="AM56" s="113"/>
      <c r="AN56" s="146"/>
      <c r="AO56" s="137"/>
      <c r="AP56" s="38"/>
      <c r="AQ56" s="113"/>
      <c r="AR56" s="123"/>
      <c r="AS56" s="109"/>
      <c r="AT56" s="110"/>
    </row>
    <row r="57" spans="1:46" s="82" customFormat="1" ht="12.75">
      <c r="A57" s="73" t="s">
        <v>18</v>
      </c>
      <c r="B57" s="211">
        <v>25</v>
      </c>
      <c r="C57" s="74">
        <v>39071</v>
      </c>
      <c r="D57" s="148">
        <f t="shared" si="6"/>
        <v>0</v>
      </c>
      <c r="E57" s="148">
        <f t="shared" si="7"/>
        <v>0</v>
      </c>
      <c r="F57" s="190">
        <v>0</v>
      </c>
      <c r="G57" s="138">
        <v>0</v>
      </c>
      <c r="H57" s="181">
        <f t="shared" si="8"/>
        <v>0</v>
      </c>
      <c r="I57" s="81">
        <v>0</v>
      </c>
      <c r="J57" s="75">
        <v>0</v>
      </c>
      <c r="K57" s="183">
        <f>SUM(L57:M57)</f>
        <v>0</v>
      </c>
      <c r="L57" s="101">
        <v>0</v>
      </c>
      <c r="M57" s="76">
        <v>0</v>
      </c>
      <c r="N57" s="102">
        <f t="shared" si="9"/>
        <v>0</v>
      </c>
      <c r="O57" s="76">
        <v>0</v>
      </c>
      <c r="P57" s="181">
        <v>0</v>
      </c>
      <c r="Q57" s="171">
        <f t="shared" si="10"/>
        <v>0</v>
      </c>
      <c r="R57" s="77">
        <v>0</v>
      </c>
      <c r="S57" s="77">
        <v>0</v>
      </c>
      <c r="T57" s="78">
        <f>SUM(U57:V57)</f>
        <v>0</v>
      </c>
      <c r="U57" s="79">
        <v>0</v>
      </c>
      <c r="V57" s="172">
        <v>0</v>
      </c>
      <c r="W57" s="124">
        <f>SUM(Y57+AA57+AC57)</f>
        <v>0</v>
      </c>
      <c r="X57" s="80">
        <f t="shared" si="0"/>
        <v>0</v>
      </c>
      <c r="Y57" s="81">
        <v>0</v>
      </c>
      <c r="Z57" s="76">
        <v>0</v>
      </c>
      <c r="AA57" s="76">
        <v>0</v>
      </c>
      <c r="AB57" s="76">
        <v>0</v>
      </c>
      <c r="AC57" s="76">
        <v>0</v>
      </c>
      <c r="AD57" s="138">
        <v>0</v>
      </c>
      <c r="AE57" s="162">
        <f t="shared" si="2"/>
        <v>0</v>
      </c>
      <c r="AF57" s="158">
        <f t="shared" si="11"/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138">
        <v>0</v>
      </c>
      <c r="AN57" s="148">
        <v>0</v>
      </c>
      <c r="AO57" s="137">
        <f t="shared" si="5"/>
        <v>0</v>
      </c>
      <c r="AP57" s="76">
        <v>0</v>
      </c>
      <c r="AQ57" s="138">
        <v>0</v>
      </c>
      <c r="AR57" s="124">
        <f t="shared" si="12"/>
        <v>-4749.8</v>
      </c>
      <c r="AS57" s="111">
        <v>-4749.8</v>
      </c>
      <c r="AT57" s="112">
        <v>0</v>
      </c>
    </row>
    <row r="58" spans="1:46" ht="12.75">
      <c r="A58" s="52" t="s">
        <v>14</v>
      </c>
      <c r="B58" s="206"/>
      <c r="C58" s="196"/>
      <c r="D58" s="141">
        <f>SUM(D6:D57)</f>
        <v>4206425</v>
      </c>
      <c r="E58" s="141">
        <f>SUM(E6:E57)</f>
        <v>3089635</v>
      </c>
      <c r="F58" s="125"/>
      <c r="G58" s="175"/>
      <c r="H58" s="175"/>
      <c r="I58" s="11"/>
      <c r="J58" s="8"/>
      <c r="K58" s="125"/>
      <c r="L58" s="11"/>
      <c r="M58" s="9"/>
      <c r="N58" s="10"/>
      <c r="O58" s="9"/>
      <c r="P58" s="175"/>
      <c r="Q58" s="54"/>
      <c r="R58" s="5"/>
      <c r="S58" s="5"/>
      <c r="T58" s="6"/>
      <c r="U58" s="5"/>
      <c r="V58" s="64"/>
      <c r="W58" s="125"/>
      <c r="X58" s="9"/>
      <c r="Y58" s="9"/>
      <c r="Z58" s="8"/>
      <c r="AA58" s="8"/>
      <c r="AB58" s="8"/>
      <c r="AC58" s="8"/>
      <c r="AD58" s="130"/>
      <c r="AE58" s="141"/>
      <c r="AF58" s="61"/>
      <c r="AG58" s="8"/>
      <c r="AH58" s="8"/>
      <c r="AI58" s="8"/>
      <c r="AJ58" s="8"/>
      <c r="AK58" s="8"/>
      <c r="AL58" s="8"/>
      <c r="AM58" s="130"/>
      <c r="AN58" s="141"/>
      <c r="AO58" s="139"/>
      <c r="AP58" s="9"/>
      <c r="AQ58" s="130"/>
      <c r="AR58" s="125"/>
      <c r="AS58" s="114"/>
      <c r="AT58" s="115"/>
    </row>
    <row r="59" spans="1:46" ht="13.5" thickBot="1">
      <c r="A59" s="55" t="s">
        <v>12</v>
      </c>
      <c r="B59" s="212"/>
      <c r="C59" s="203"/>
      <c r="D59" s="194">
        <f>E59+W59</f>
        <v>4206425</v>
      </c>
      <c r="E59" s="194">
        <f>I59+J59+F59</f>
        <v>3089635</v>
      </c>
      <c r="F59" s="126">
        <f>SUM(F7:F58)</f>
        <v>524791</v>
      </c>
      <c r="G59" s="59">
        <f>SUM(G7:G58)</f>
        <v>6903.7</v>
      </c>
      <c r="H59" s="59">
        <f>SUM(H7:H58)</f>
        <v>2564844</v>
      </c>
      <c r="I59" s="56">
        <f>SUM(I7:I58)</f>
        <v>56886</v>
      </c>
      <c r="J59" s="58">
        <f>SUM(J7:J58)</f>
        <v>2507958</v>
      </c>
      <c r="K59" s="126">
        <f>SUM(K7:K57)</f>
        <v>475311.2</v>
      </c>
      <c r="L59" s="56">
        <f aca="true" t="shared" si="13" ref="L59:AQ59">SUM(L7:L58)</f>
        <v>345778.8</v>
      </c>
      <c r="M59" s="47">
        <f t="shared" si="13"/>
        <v>129532.4</v>
      </c>
      <c r="N59" s="57">
        <f t="shared" si="13"/>
        <v>111839.2</v>
      </c>
      <c r="O59" s="47">
        <f t="shared" si="13"/>
        <v>93108.8</v>
      </c>
      <c r="P59" s="59">
        <f t="shared" si="13"/>
        <v>18730.4</v>
      </c>
      <c r="Q59" s="126">
        <f t="shared" si="13"/>
        <v>2077</v>
      </c>
      <c r="R59" s="47">
        <f t="shared" si="13"/>
        <v>1390</v>
      </c>
      <c r="S59" s="47">
        <f t="shared" si="13"/>
        <v>687</v>
      </c>
      <c r="T59" s="47">
        <f t="shared" si="13"/>
        <v>419</v>
      </c>
      <c r="U59" s="47">
        <f t="shared" si="13"/>
        <v>336</v>
      </c>
      <c r="V59" s="116">
        <f t="shared" si="13"/>
        <v>83</v>
      </c>
      <c r="W59" s="126">
        <f>SUM(W7:W58)</f>
        <v>1116790</v>
      </c>
      <c r="X59" s="47">
        <f>SUM(X7:X58)</f>
        <v>17731</v>
      </c>
      <c r="Y59" s="47">
        <f t="shared" si="13"/>
        <v>1114870</v>
      </c>
      <c r="Z59" s="58">
        <f t="shared" si="13"/>
        <v>17731</v>
      </c>
      <c r="AA59" s="58">
        <f t="shared" si="13"/>
        <v>1920</v>
      </c>
      <c r="AB59" s="58">
        <f t="shared" si="13"/>
        <v>0</v>
      </c>
      <c r="AC59" s="58">
        <f t="shared" si="13"/>
        <v>0</v>
      </c>
      <c r="AD59" s="116">
        <f t="shared" si="13"/>
        <v>0</v>
      </c>
      <c r="AE59" s="149">
        <f t="shared" si="2"/>
        <v>499945.9</v>
      </c>
      <c r="AF59" s="126">
        <f t="shared" si="13"/>
        <v>4206425</v>
      </c>
      <c r="AG59" s="58">
        <f t="shared" si="13"/>
        <v>3140599</v>
      </c>
      <c r="AH59" s="58">
        <f t="shared" si="13"/>
        <v>1052401</v>
      </c>
      <c r="AI59" s="58">
        <f t="shared" si="13"/>
        <v>0</v>
      </c>
      <c r="AJ59" s="58">
        <f t="shared" si="13"/>
        <v>4342</v>
      </c>
      <c r="AK59" s="58">
        <f t="shared" si="13"/>
        <v>243</v>
      </c>
      <c r="AL59" s="58">
        <f t="shared" si="13"/>
        <v>3840</v>
      </c>
      <c r="AM59" s="116">
        <f t="shared" si="13"/>
        <v>5000</v>
      </c>
      <c r="AN59" s="149">
        <f t="shared" si="13"/>
        <v>19189</v>
      </c>
      <c r="AO59" s="140">
        <f>SUM(AP59:AQ59)</f>
        <v>885061</v>
      </c>
      <c r="AP59" s="47">
        <f t="shared" si="13"/>
        <v>6220</v>
      </c>
      <c r="AQ59" s="116">
        <f t="shared" si="13"/>
        <v>878841</v>
      </c>
      <c r="AR59" s="126">
        <f>SUM(AS59:AT59)</f>
        <v>1275439.7</v>
      </c>
      <c r="AS59" s="47">
        <f>SUM(AS7:AS58)</f>
        <v>1242573.7</v>
      </c>
      <c r="AT59" s="116">
        <f>SUM(AT7:AT58)</f>
        <v>32866</v>
      </c>
    </row>
    <row r="60" spans="1:43" ht="12.75">
      <c r="A60" s="16"/>
      <c r="B60" s="45"/>
      <c r="C60" s="16"/>
      <c r="D60" s="14"/>
      <c r="E60" s="14"/>
      <c r="F60" s="14"/>
      <c r="G60" s="14"/>
      <c r="H60" s="14"/>
      <c r="I60" s="14"/>
      <c r="J60" s="14"/>
      <c r="K60" s="103">
        <f>SUM(G59+X59+K59)</f>
        <v>499945.9</v>
      </c>
      <c r="L60" s="103">
        <f>SUM(G59+X59+L59)</f>
        <v>370413.5</v>
      </c>
      <c r="M60" s="14"/>
      <c r="N60" s="103">
        <f>SUM(X59+G59+N59)</f>
        <v>136473.9</v>
      </c>
      <c r="O60" s="103">
        <f>SUM(X59+G59+O59)</f>
        <v>117743.5</v>
      </c>
      <c r="P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26"/>
    </row>
    <row r="61" spans="1:43" ht="12.75">
      <c r="A61" s="16"/>
      <c r="B61" s="45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</sheetData>
  <mergeCells count="17">
    <mergeCell ref="AP4:AQ4"/>
    <mergeCell ref="AE4:AE5"/>
    <mergeCell ref="Q4:S4"/>
    <mergeCell ref="AR4:AT4"/>
    <mergeCell ref="AN4:AN5"/>
    <mergeCell ref="X4:X5"/>
    <mergeCell ref="T4:V4"/>
    <mergeCell ref="A2:AD2"/>
    <mergeCell ref="AF4:AM4"/>
    <mergeCell ref="F4:G4"/>
    <mergeCell ref="Y4:Z4"/>
    <mergeCell ref="AC4:AD4"/>
    <mergeCell ref="AA4:AB4"/>
    <mergeCell ref="W4:W5"/>
    <mergeCell ref="N4:P4"/>
    <mergeCell ref="I4:I5"/>
    <mergeCell ref="K4:M4"/>
  </mergeCells>
  <printOptions/>
  <pageMargins left="0.75" right="0.75" top="1" bottom="1" header="0.4921259845" footer="0.4921259845"/>
  <pageSetup horizontalDpi="600" verticalDpi="600" orientation="landscape" paperSize="9" scale="54" r:id="rId3"/>
  <rowBreaks count="1" manualBreakCount="1">
    <brk id="60" max="255" man="1"/>
  </rowBreaks>
  <colBreaks count="1" manualBreakCount="1">
    <brk id="22" max="1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cepcova</dc:creator>
  <cp:keywords/>
  <dc:description/>
  <cp:lastModifiedBy>aa</cp:lastModifiedBy>
  <cp:lastPrinted>2007-03-06T15:25:33Z</cp:lastPrinted>
  <dcterms:created xsi:type="dcterms:W3CDTF">2005-02-17T14:53:49Z</dcterms:created>
  <dcterms:modified xsi:type="dcterms:W3CDTF">2007-03-06T15:40:59Z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