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tabRatio="691" activeTab="0"/>
  </bookViews>
  <sheets>
    <sheet name="Bilancia - tab. č.1" sheetId="1" r:id="rId1"/>
    <sheet name="Vyúčtovanie (Sk) - tab. č.2" sheetId="2" r:id="rId2"/>
    <sheet name="Vyúčtovanie - tab. č.3" sheetId="3" r:id="rId3"/>
    <sheet name="Ročný výkaz - tab. č.4" sheetId="4" r:id="rId4"/>
    <sheet name="Výdavky - tab. č.5" sheetId="5" r:id="rId5"/>
    <sheet name="Podúčty - tab. č.6" sheetId="6" r:id="rId6"/>
    <sheet name="List 2" sheetId="7" r:id="rId7"/>
    <sheet name="List3" sheetId="8" r:id="rId8"/>
  </sheets>
  <definedNames>
    <definedName name="_xlnm.Print_Titles" localSheetId="6">'List 2'!$A:$A,'List 2'!$1:$2</definedName>
    <definedName name="_xlnm.Print_Titles" localSheetId="3">'Ročný výkaz - tab. č.4'!$A:$F,'Ročný výkaz - tab. č.4'!$1:$5</definedName>
    <definedName name="_xlnm.Print_Area" localSheetId="6">'List 2'!$H$1:$K$14</definedName>
  </definedNames>
  <calcPr fullCalcOnLoad="1"/>
</workbook>
</file>

<file path=xl/sharedStrings.xml><?xml version="1.0" encoding="utf-8"?>
<sst xmlns="http://schemas.openxmlformats.org/spreadsheetml/2006/main" count="277" uniqueCount="225">
  <si>
    <t>Výdavky spolu</t>
  </si>
  <si>
    <t>Úroky z vkladov</t>
  </si>
  <si>
    <t>Výnosy z FP zo ŠR</t>
  </si>
  <si>
    <t>Pokuty a penále</t>
  </si>
  <si>
    <t>Ostatné príjmy</t>
  </si>
  <si>
    <t>Investičné spolu:</t>
  </si>
  <si>
    <t>Neinvestičné spolu:</t>
  </si>
  <si>
    <t>Druh príjmov a výdavkov</t>
  </si>
  <si>
    <t>Výnosy z fin. prostr. zo ŠR</t>
  </si>
  <si>
    <t>Výdavky</t>
  </si>
  <si>
    <t>633 materiál a dodávky</t>
  </si>
  <si>
    <t>634 dopravné</t>
  </si>
  <si>
    <t>635 rutinná a štand. údržba</t>
  </si>
  <si>
    <t>642 bežné transféry</t>
  </si>
  <si>
    <t>711 software</t>
  </si>
  <si>
    <t>713 nábytok a kancel. zariad.</t>
  </si>
  <si>
    <t>714 dopravný prostriedok</t>
  </si>
  <si>
    <t xml:space="preserve">716 prípravná a proj. dokum. </t>
  </si>
  <si>
    <t>%</t>
  </si>
  <si>
    <t>V Y Ú Č T O V A N I E</t>
  </si>
  <si>
    <t xml:space="preserve">ZDROJE: </t>
  </si>
  <si>
    <t>ZDROJE SPOLU:</t>
  </si>
  <si>
    <t>VÝDAVKY:</t>
  </si>
  <si>
    <t>VÝDAVKY SPOLU:</t>
  </si>
  <si>
    <t xml:space="preserve">Zdroje </t>
  </si>
  <si>
    <t>Ukazovateľ</t>
  </si>
  <si>
    <t>Transfér zo ŠR na ZRAM</t>
  </si>
  <si>
    <t>Úroky z fin. prostr. NJF spolu:</t>
  </si>
  <si>
    <t>Výdavky spolu pre JAVYS, a.s.</t>
  </si>
  <si>
    <t>Výdavky spolu NJF</t>
  </si>
  <si>
    <t>Stav finančných prostriedkov</t>
  </si>
  <si>
    <t xml:space="preserve">           PRÍJMY</t>
  </si>
  <si>
    <t>Úroky</t>
  </si>
  <si>
    <t>Rozdelenie prostriedkov</t>
  </si>
  <si>
    <t>Spolu</t>
  </si>
  <si>
    <t xml:space="preserve">          VÝDAVKY</t>
  </si>
  <si>
    <r>
      <t xml:space="preserve">       </t>
    </r>
    <r>
      <rPr>
        <b/>
        <sz val="10"/>
        <rFont val="Arial"/>
        <family val="2"/>
      </rPr>
      <t>Investičné</t>
    </r>
  </si>
  <si>
    <t xml:space="preserve">   Neinvestičné</t>
  </si>
  <si>
    <t>Spolu JAVYS a NJF</t>
  </si>
  <si>
    <t>Príjmy</t>
  </si>
  <si>
    <t>Konečný stav</t>
  </si>
  <si>
    <t>Ďalšie zdroje, ak to stan. os. predpis</t>
  </si>
  <si>
    <t>Ostatné príjmy - dobropisy</t>
  </si>
  <si>
    <t>Dobropisy</t>
  </si>
  <si>
    <t>(v tis.Sk)</t>
  </si>
  <si>
    <t>ZRAM neznámeho pôvodu             D</t>
  </si>
  <si>
    <t>Inštitucionálna kontrola úložísk       F</t>
  </si>
  <si>
    <t>723 Kapit. výdavky spolu:</t>
  </si>
  <si>
    <t>Finančné prostriedky za obdobie</t>
  </si>
  <si>
    <t xml:space="preserve">Zdroje spolu </t>
  </si>
  <si>
    <t>Správa NJF                                    H</t>
  </si>
  <si>
    <t>Skladovanie VJP v samost. JZ         G</t>
  </si>
  <si>
    <t>Institucionálna kontrola úložísk         F</t>
  </si>
  <si>
    <t>Úložiská RAO a VJP                       E</t>
  </si>
  <si>
    <t>Jadrová elektráreň EMO-3,4             C</t>
  </si>
  <si>
    <t>Jadrová elektráreň EMO-1,2             B</t>
  </si>
  <si>
    <t>Jadrová elektráreň V-2                     A</t>
  </si>
  <si>
    <t>Jadrová elektráreň V-1                     A</t>
  </si>
  <si>
    <t>Jadrová elektráreň A-1                     A</t>
  </si>
  <si>
    <t>644 Bežné výdavky spolu:</t>
  </si>
  <si>
    <t>(v tis. Sk)</t>
  </si>
  <si>
    <t>631 cestovné náhrady</t>
  </si>
  <si>
    <t>632 energia, voda a komunikácie</t>
  </si>
  <si>
    <t xml:space="preserve">              - pokuty a penále</t>
  </si>
  <si>
    <t>610 mzdy, platy</t>
  </si>
  <si>
    <t>636 nájomné za kancelárie</t>
  </si>
  <si>
    <t>Zdroje spolu</t>
  </si>
  <si>
    <t xml:space="preserve">              - splátky pôžičiek</t>
  </si>
  <si>
    <t xml:space="preserve">              - úroky z vkladov a pôžičiek</t>
  </si>
  <si>
    <t xml:space="preserve">              - prijaté úvery</t>
  </si>
  <si>
    <t xml:space="preserve">              - ostatné príjmy</t>
  </si>
  <si>
    <t xml:space="preserve"> - Poskytnuté pôžičky</t>
  </si>
  <si>
    <t xml:space="preserve"> - Splátky úverov</t>
  </si>
  <si>
    <t>Z toho: - JAVYS, a.s.</t>
  </si>
  <si>
    <t xml:space="preserve">           - Transfer zo ŠR pre JAVYS, a.s.</t>
  </si>
  <si>
    <t>Príspevok držiteľov povolenia na prevádzku JZ (SE, a.s. a JAVYS, a.s.)</t>
  </si>
  <si>
    <t>Skladovanie VJP v samost. JZ       G</t>
  </si>
  <si>
    <t>Jadrová elektráreň EMO-1,2           B</t>
  </si>
  <si>
    <t xml:space="preserve">Povinný príspevok EMO-1,2           B </t>
  </si>
  <si>
    <t>Výdavky spolu pre Správu NJF:</t>
  </si>
  <si>
    <t xml:space="preserve">           - Správa NJF</t>
  </si>
  <si>
    <t xml:space="preserve">Tvorba zdrojov  </t>
  </si>
  <si>
    <t xml:space="preserve">Tvorba zdrojov spolu </t>
  </si>
  <si>
    <t>Výdavky - Správa NJF</t>
  </si>
  <si>
    <t xml:space="preserve"> - Ostatné výdavky (správa NJF)</t>
  </si>
  <si>
    <t>Národného jadrového fondu na vyraďovanie jadrových zariadení a na  nakladanie s vyhoretým jadrovým palivom a rádioaktívnymi odpadmi (NJF)   podľa zúčtovaných príjmov a výdajov</t>
  </si>
  <si>
    <t>Národného jadrového fondu na vyraďovanie jadrových zariadení a na nakladanie s vyhoretým jadrovým palivom a rádioaktívnymi odpadmi (NJF) podľa zúčtovaných príjmov a výdajov</t>
  </si>
  <si>
    <t>Dotácia zo štátneho rozpočtu (ŠR)</t>
  </si>
  <si>
    <t>Dotácia zo ŠR</t>
  </si>
  <si>
    <t>Príjmy spolu</t>
  </si>
  <si>
    <t>Príspevky</t>
  </si>
  <si>
    <t>Z toho Dotácia zo ŠR na ZRAM</t>
  </si>
  <si>
    <t>;</t>
  </si>
  <si>
    <t>Schválený rozpočet 2008</t>
  </si>
  <si>
    <t>Upravený rozpočet 2008</t>
  </si>
  <si>
    <t>Schválený rozpočet                 na rok 2008</t>
  </si>
  <si>
    <t>Upravený rozpočet                na rok 2008</t>
  </si>
  <si>
    <t>Schválený rozpočet               na rok 2008</t>
  </si>
  <si>
    <t>Upravený rozpočet              na rok 2008</t>
  </si>
  <si>
    <t>Finančný stav na účte NJF k 01.01.2008</t>
  </si>
  <si>
    <t>Schválený rozpočet            na rok 2008</t>
  </si>
  <si>
    <t>Upravený rozpočet         na rok 2008</t>
  </si>
  <si>
    <t>Príjmy od  prenosovej sústavy</t>
  </si>
  <si>
    <t xml:space="preserve">Skutočnosť      za rok 2007  </t>
  </si>
  <si>
    <t>Skutočnosť              za rok 2007</t>
  </si>
  <si>
    <t>Skutočnosť        za rok 2007</t>
  </si>
  <si>
    <t>k 01.01.2008</t>
  </si>
  <si>
    <t>JM a RAO neznámeho pôvodu         D</t>
  </si>
  <si>
    <t xml:space="preserve">S p o l u  </t>
  </si>
  <si>
    <t>A/A-1</t>
  </si>
  <si>
    <t>A/V-1</t>
  </si>
  <si>
    <t>A/V-2</t>
  </si>
  <si>
    <t>B</t>
  </si>
  <si>
    <t>C</t>
  </si>
  <si>
    <t>D</t>
  </si>
  <si>
    <t>E</t>
  </si>
  <si>
    <t>Inštitucionálna kontrola úložísk         F</t>
  </si>
  <si>
    <t>F</t>
  </si>
  <si>
    <t>G</t>
  </si>
  <si>
    <t xml:space="preserve">S p o l u </t>
  </si>
  <si>
    <t>H</t>
  </si>
  <si>
    <t xml:space="preserve">Spolu </t>
  </si>
  <si>
    <t>Počiatočný stav</t>
  </si>
  <si>
    <t>Zdroje</t>
  </si>
  <si>
    <t xml:space="preserve">              - odvody z prenosovej sústavy</t>
  </si>
  <si>
    <t xml:space="preserve">Z toho:   - povinné príspevky     </t>
  </si>
  <si>
    <t>Skutočnosť      za rok 2007</t>
  </si>
  <si>
    <t>ZRAM neznámeho pôvodu zo ŠR  D</t>
  </si>
  <si>
    <t>Poč. stav JE V-2                             A</t>
  </si>
  <si>
    <t>Poč. stav EMO-1,2                         B</t>
  </si>
  <si>
    <t>Poč. stav EMO-3,4                         C</t>
  </si>
  <si>
    <t xml:space="preserve">Nakl. s JM a RAO nez. pôvodu       D      </t>
  </si>
  <si>
    <t>Inštitucionálna kontr. úložísk           F</t>
  </si>
  <si>
    <t>Správa NJF                1 %               H</t>
  </si>
  <si>
    <t>Pokuta JE A-1                                 A</t>
  </si>
  <si>
    <t>Pokuta JE V-1                                 A</t>
  </si>
  <si>
    <t>Pokuta JE V-2                                 A</t>
  </si>
  <si>
    <t>Pokuta JE EMO-1,2                        B</t>
  </si>
  <si>
    <t>Pokuta JE EMO-3,4                        C</t>
  </si>
  <si>
    <t>Penále Úložisko RAO a VJP           E</t>
  </si>
  <si>
    <t>Penále Správa NJF                         H</t>
  </si>
  <si>
    <t>Povinný prispevok JE V-1               A</t>
  </si>
  <si>
    <t>Povinný príspevok JE V-2               A</t>
  </si>
  <si>
    <t>Úroky JE V-1                                   A</t>
  </si>
  <si>
    <t>Úroky JE V-2                                   A</t>
  </si>
  <si>
    <t>Úroky EMO-1,2                               B</t>
  </si>
  <si>
    <t>Jadrová elektráreň A-1                    A</t>
  </si>
  <si>
    <t>Jadrová elektráreň V-1                    A</t>
  </si>
  <si>
    <t>Jadrová elektráreň V-2                    A</t>
  </si>
  <si>
    <t xml:space="preserve">620 poistné a príspevkok do poisťovní </t>
  </si>
  <si>
    <t xml:space="preserve">716 rekonštrukcia a modernizácia </t>
  </si>
  <si>
    <t>Výdavky  spolu</t>
  </si>
  <si>
    <t>Správa NJF              1 %                 H</t>
  </si>
  <si>
    <t>Nové JZ po 1.7.2006: EMO-3,4      C</t>
  </si>
  <si>
    <t>Investičné výdavky NJF                   H</t>
  </si>
  <si>
    <t>Neinvestičné výdavky NJF              H</t>
  </si>
  <si>
    <t>Penále ZRAM neznámeho pôvodu D</t>
  </si>
  <si>
    <t>644 Jadrová elektrareň A-1                 A</t>
  </si>
  <si>
    <t>644 Jadrová elektrareň V-1                 A</t>
  </si>
  <si>
    <t>644 Jadrová elektráreň V-2                 A</t>
  </si>
  <si>
    <t>644 Jadrová elektráreň EMO-1,2        B</t>
  </si>
  <si>
    <t>644 Nové JZ po 1.7.2006                    C</t>
  </si>
  <si>
    <t>644 ZRAM neznám. pôvodu zo ŠR    D</t>
  </si>
  <si>
    <t>644 Úložiská RAO a VJP                    E</t>
  </si>
  <si>
    <t>644 Inštitucion. kontr. úložísk              F</t>
  </si>
  <si>
    <t>641 Transfér zo ŠR                            D</t>
  </si>
  <si>
    <t>723 Jadrová elektráreň A-1                 A</t>
  </si>
  <si>
    <t>723 Jadrová elektráreň V-1                 A</t>
  </si>
  <si>
    <t>723 Jadrová elektráreň V-2                 A</t>
  </si>
  <si>
    <t>723 Jadrová elektráreň EMO-1,2        B</t>
  </si>
  <si>
    <t>723 Nové JZ po 1.7.2006                    C</t>
  </si>
  <si>
    <t>723 ZRAM neznám. pôvodu               D</t>
  </si>
  <si>
    <t>723 Úložiská RAO a VJP                    E</t>
  </si>
  <si>
    <t>723 Inštitucion. kontr. úložísk              F</t>
  </si>
  <si>
    <t>644 Skladov. VJP v samost. JZ          G</t>
  </si>
  <si>
    <t>723 Skladov. VJP v samost. JZ          G</t>
  </si>
  <si>
    <t xml:space="preserve">637 služby: </t>
  </si>
  <si>
    <t>637 z toho odmeny RS NJF a DR NJF</t>
  </si>
  <si>
    <t>Národný jadrový fond na vyraďovanie jadrových zariadení a na nakladanie                             s vyhoretým jadrovým palivom a rádioaktívnymi odpadmi (NJF)</t>
  </si>
  <si>
    <t>Transfér zo ŠR (JAVYS) spolu</t>
  </si>
  <si>
    <t>Výdavky spolu JAVYS</t>
  </si>
  <si>
    <t>Penále Skladov. VJP v sam. JZ      G</t>
  </si>
  <si>
    <t>VÝDAVKY PRE ŽIADATEĽOV O POSKYTNUTIE PROSTRIEDKOV - JAVYS, a. s.</t>
  </si>
  <si>
    <t xml:space="preserve">VÝDAVKY NA SPRÁVU NJF </t>
  </si>
  <si>
    <t>Výdavky - JAVYS, a. s.</t>
  </si>
  <si>
    <t>Počiatočný stav účtu NJF k 01.01.</t>
  </si>
  <si>
    <t xml:space="preserve"> - Neinvestičné výdavky JAVYS</t>
  </si>
  <si>
    <t xml:space="preserve"> - Investičné výdavky JAVYS</t>
  </si>
  <si>
    <t xml:space="preserve">              - transfer zo ŠR - dotácie JAVYS</t>
  </si>
  <si>
    <t xml:space="preserve">Konečný stav účtu </t>
  </si>
  <si>
    <t>Poč. stav účtu k 01.01. spolu:</t>
  </si>
  <si>
    <t>Pokuty a penále spolu:</t>
  </si>
  <si>
    <t>Príjmy od držiteľov povolenia spolu:</t>
  </si>
  <si>
    <t>Dotácia zo ŠR spolu:</t>
  </si>
  <si>
    <t>Investičné výdavky JAVYS spolu:</t>
  </si>
  <si>
    <t>Neinvestičné výdavky JAVYS spolu:</t>
  </si>
  <si>
    <t>Pokuty</t>
  </si>
  <si>
    <t>Penále Inštituc. kontr. úložísk         F</t>
  </si>
  <si>
    <t xml:space="preserve">                                                                                                                                                                                               (v Sk)</t>
  </si>
  <si>
    <t xml:space="preserve">Konečný stav prostriedkov </t>
  </si>
  <si>
    <t>Poč. stav JE A-1                             A</t>
  </si>
  <si>
    <t>Poč. stav JE V-1                             A</t>
  </si>
  <si>
    <t>Skutočnosť     od 01.01.2008      do 31.12.2008</t>
  </si>
  <si>
    <t>Bilancia príjmov a výdavkov Národného jadrového fondu na vyraďovanie jadrových zariadení                       a na nakladanie s vyhoretým jadrovým palivom a rádioaktívnymi odpadmi (NJF) k 31.12.2008</t>
  </si>
  <si>
    <r>
      <t xml:space="preserve">                              za obdobie od 01.01.2008 do 31.12.2008                     </t>
    </r>
    <r>
      <rPr>
        <sz val="10"/>
        <rFont val="Arial"/>
        <family val="2"/>
      </rPr>
      <t>(v Sk)</t>
    </r>
  </si>
  <si>
    <t>ZOSTATOK K 31.12.2008</t>
  </si>
  <si>
    <r>
      <t xml:space="preserve">                              za obdobie od 01.01.2008 do 31.12.2008              </t>
    </r>
    <r>
      <rPr>
        <sz val="10"/>
        <rFont val="Arial"/>
        <family val="2"/>
      </rPr>
      <t>(v tis. Sk)</t>
    </r>
  </si>
  <si>
    <t>Skutočnosť    od 01.01.2008 do 31.12.2008</t>
  </si>
  <si>
    <t xml:space="preserve"> TVORBA A POUŽITIE ZDROJOV NJF K 31.12.2008</t>
  </si>
  <si>
    <t>Štruktúra výdavkov NJF k 31.12.2008</t>
  </si>
  <si>
    <t>Skutočnosť        od 01.01.2008        do 31.12.2008</t>
  </si>
  <si>
    <t>Skutočnosť        od 01.01.2008         do 31.12.2008</t>
  </si>
  <si>
    <t>Výdavky spolu od 01. 01. 2008 do 31. 12. 2008</t>
  </si>
  <si>
    <t>Stav finančných prostriedkov na podúčtoch a analytických účtoch NJF 01.01.2008 - 31.12.2008 (v Sk)</t>
  </si>
  <si>
    <r>
      <t xml:space="preserve"> </t>
    </r>
    <r>
      <rPr>
        <b/>
        <sz val="10"/>
        <rFont val="Arial"/>
        <family val="2"/>
      </rPr>
      <t>k 31.12.2008</t>
    </r>
  </si>
  <si>
    <t>01.01.2008 - 31.12.2008</t>
  </si>
  <si>
    <t xml:space="preserve">ZDROJE </t>
  </si>
  <si>
    <t>ZDROJE SPOLU</t>
  </si>
  <si>
    <t>VÝDAVKY</t>
  </si>
  <si>
    <t>Výdavky spolu pre Správu NJF</t>
  </si>
  <si>
    <t>VÝDAVKY SPOLU</t>
  </si>
  <si>
    <t xml:space="preserve"> Z toho: - transfer zo ŠR - dotácie JAVYS</t>
  </si>
  <si>
    <t xml:space="preserve">k 31.12.2008 </t>
  </si>
  <si>
    <t xml:space="preserve"> Stav na podúčtoch k 31.12.2008</t>
  </si>
  <si>
    <t>na podúčtoch 01.01.2008-31.12.2008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</si>
</sst>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Sk&quot;"/>
    <numFmt numFmtId="168" formatCode="#,##0.0"/>
    <numFmt numFmtId="169" formatCode="0.0%"/>
    <numFmt numFmtId="170" formatCode="#,##0_ ;\-#,##0\ "/>
    <numFmt numFmtId="171" formatCode="#,##0.00_ ;\-#,##0.00\ 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21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4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wrapText="1"/>
    </xf>
    <xf numFmtId="43" fontId="4" fillId="0" borderId="0" xfId="0" applyNumberFormat="1" applyFont="1" applyBorder="1" applyAlignment="1">
      <alignment wrapText="1"/>
    </xf>
    <xf numFmtId="43" fontId="0" fillId="0" borderId="0" xfId="0" applyNumberFormat="1" applyAlignment="1">
      <alignment wrapText="1"/>
    </xf>
    <xf numFmtId="43" fontId="4" fillId="0" borderId="0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Continuous" vertical="center" wrapText="1"/>
    </xf>
    <xf numFmtId="43" fontId="4" fillId="0" borderId="0" xfId="45" applyNumberFormat="1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 wrapText="1"/>
    </xf>
    <xf numFmtId="41" fontId="0" fillId="0" borderId="0" xfId="0" applyNumberFormat="1" applyAlignment="1">
      <alignment wrapText="1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0" xfId="45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171" fontId="0" fillId="0" borderId="0" xfId="45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0" xfId="45" applyNumberFormat="1" applyFont="1" applyBorder="1" applyAlignment="1">
      <alignment wrapText="1"/>
    </xf>
    <xf numFmtId="4" fontId="4" fillId="0" borderId="0" xfId="45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171" fontId="5" fillId="0" borderId="13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41" fontId="0" fillId="0" borderId="0" xfId="0" applyNumberFormat="1" applyBorder="1" applyAlignment="1">
      <alignment horizontal="right" wrapText="1"/>
    </xf>
    <xf numFmtId="41" fontId="4" fillId="0" borderId="0" xfId="0" applyNumberFormat="1" applyFont="1" applyBorder="1" applyAlignment="1">
      <alignment horizontal="right" wrapText="1"/>
    </xf>
    <xf numFmtId="170" fontId="0" fillId="0" borderId="0" xfId="0" applyNumberFormat="1" applyBorder="1" applyAlignment="1">
      <alignment horizontal="right" wrapText="1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4" fillId="0" borderId="21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3" xfId="0" applyNumberFormat="1" applyBorder="1" applyAlignment="1">
      <alignment/>
    </xf>
    <xf numFmtId="14" fontId="0" fillId="0" borderId="20" xfId="0" applyNumberFormat="1" applyBorder="1" applyAlignment="1">
      <alignment/>
    </xf>
    <xf numFmtId="4" fontId="4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24" xfId="0" applyNumberFormat="1" applyFont="1" applyBorder="1" applyAlignment="1">
      <alignment/>
    </xf>
    <xf numFmtId="43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horizontal="right" wrapText="1"/>
    </xf>
    <xf numFmtId="4" fontId="0" fillId="0" borderId="0" xfId="45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22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69" fontId="0" fillId="0" borderId="22" xfId="0" applyNumberForma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169" fontId="4" fillId="0" borderId="22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41" fontId="4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30" xfId="0" applyNumberForma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41" fontId="0" fillId="0" borderId="0" xfId="0" applyNumberFormat="1" applyFont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3" fontId="0" fillId="0" borderId="0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 wrapText="1"/>
    </xf>
    <xf numFmtId="3" fontId="4" fillId="0" borderId="30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4" fontId="4" fillId="0" borderId="16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horizontal="left" wrapText="1"/>
    </xf>
    <xf numFmtId="14" fontId="0" fillId="0" borderId="2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71" fontId="4" fillId="0" borderId="31" xfId="0" applyNumberFormat="1" applyFont="1" applyBorder="1" applyAlignment="1">
      <alignment wrapText="1"/>
    </xf>
    <xf numFmtId="171" fontId="4" fillId="0" borderId="32" xfId="0" applyNumberFormat="1" applyFont="1" applyBorder="1" applyAlignment="1">
      <alignment wrapText="1"/>
    </xf>
    <xf numFmtId="171" fontId="0" fillId="0" borderId="33" xfId="0" applyNumberFormat="1" applyBorder="1" applyAlignment="1">
      <alignment wrapText="1"/>
    </xf>
    <xf numFmtId="171" fontId="0" fillId="0" borderId="34" xfId="0" applyNumberFormat="1" applyBorder="1" applyAlignment="1">
      <alignment wrapText="1"/>
    </xf>
    <xf numFmtId="171" fontId="4" fillId="0" borderId="35" xfId="0" applyNumberFormat="1" applyFont="1" applyBorder="1" applyAlignment="1">
      <alignment wrapText="1"/>
    </xf>
    <xf numFmtId="171" fontId="4" fillId="0" borderId="36" xfId="0" applyNumberFormat="1" applyFont="1" applyBorder="1" applyAlignment="1">
      <alignment wrapText="1"/>
    </xf>
    <xf numFmtId="171" fontId="4" fillId="0" borderId="33" xfId="0" applyNumberFormat="1" applyFont="1" applyBorder="1" applyAlignment="1">
      <alignment wrapText="1"/>
    </xf>
    <xf numFmtId="171" fontId="4" fillId="0" borderId="34" xfId="0" applyNumberFormat="1" applyFont="1" applyFill="1" applyBorder="1" applyAlignment="1">
      <alignment wrapText="1"/>
    </xf>
    <xf numFmtId="171" fontId="0" fillId="0" borderId="34" xfId="0" applyNumberFormat="1" applyFill="1" applyBorder="1" applyAlignment="1">
      <alignment wrapText="1"/>
    </xf>
    <xf numFmtId="171" fontId="4" fillId="0" borderId="34" xfId="0" applyNumberFormat="1" applyFont="1" applyBorder="1" applyAlignment="1">
      <alignment wrapText="1"/>
    </xf>
    <xf numFmtId="171" fontId="5" fillId="0" borderId="37" xfId="0" applyNumberFormat="1" applyFont="1" applyBorder="1" applyAlignment="1">
      <alignment wrapText="1"/>
    </xf>
    <xf numFmtId="171" fontId="4" fillId="0" borderId="38" xfId="0" applyNumberFormat="1" applyFont="1" applyBorder="1" applyAlignment="1">
      <alignment wrapText="1"/>
    </xf>
    <xf numFmtId="171" fontId="4" fillId="0" borderId="39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70" fontId="0" fillId="0" borderId="0" xfId="0" applyNumberFormat="1" applyFont="1" applyBorder="1" applyAlignment="1">
      <alignment horizontal="right" wrapText="1"/>
    </xf>
    <xf numFmtId="4" fontId="0" fillId="0" borderId="2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1" fontId="0" fillId="0" borderId="34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41" fontId="4" fillId="0" borderId="30" xfId="0" applyNumberFormat="1" applyFont="1" applyBorder="1" applyAlignment="1">
      <alignment horizontal="right" wrapText="1"/>
    </xf>
    <xf numFmtId="41" fontId="4" fillId="0" borderId="23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0" fillId="0" borderId="30" xfId="0" applyNumberFormat="1" applyFont="1" applyBorder="1" applyAlignment="1">
      <alignment horizontal="right" wrapText="1"/>
    </xf>
    <xf numFmtId="10" fontId="0" fillId="0" borderId="22" xfId="0" applyNumberFormat="1" applyBorder="1" applyAlignment="1">
      <alignment wrapText="1"/>
    </xf>
    <xf numFmtId="10" fontId="0" fillId="0" borderId="22" xfId="0" applyNumberFormat="1" applyFont="1" applyBorder="1" applyAlignment="1">
      <alignment wrapText="1"/>
    </xf>
    <xf numFmtId="10" fontId="4" fillId="0" borderId="40" xfId="0" applyNumberFormat="1" applyFont="1" applyBorder="1" applyAlignment="1">
      <alignment wrapText="1"/>
    </xf>
    <xf numFmtId="10" fontId="4" fillId="0" borderId="22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4" xfId="0" applyNumberForma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 wrapText="1"/>
    </xf>
    <xf numFmtId="10" fontId="0" fillId="0" borderId="4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0" fontId="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 horizontal="right" wrapText="1"/>
    </xf>
    <xf numFmtId="0" fontId="4" fillId="0" borderId="25" xfId="0" applyFont="1" applyBorder="1" applyAlignment="1">
      <alignment/>
    </xf>
    <xf numFmtId="171" fontId="0" fillId="0" borderId="0" xfId="0" applyNumberFormat="1" applyAlignment="1">
      <alignment wrapText="1"/>
    </xf>
    <xf numFmtId="4" fontId="0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3" fontId="5" fillId="0" borderId="0" xfId="0" applyNumberFormat="1" applyFont="1" applyAlignment="1">
      <alignment horizontal="center" wrapText="1"/>
    </xf>
    <xf numFmtId="3" fontId="0" fillId="0" borderId="23" xfId="0" applyNumberFormat="1" applyBorder="1" applyAlignment="1">
      <alignment horizontal="right"/>
    </xf>
    <xf numFmtId="171" fontId="5" fillId="0" borderId="10" xfId="0" applyNumberFormat="1" applyFont="1" applyBorder="1" applyAlignment="1">
      <alignment horizontal="left" vertical="center" wrapText="1"/>
    </xf>
    <xf numFmtId="171" fontId="0" fillId="0" borderId="11" xfId="0" applyNumberFormat="1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wrapText="1"/>
    </xf>
    <xf numFmtId="4" fontId="5" fillId="0" borderId="25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3" fontId="5" fillId="0" borderId="19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 horizontal="right" wrapText="1"/>
    </xf>
    <xf numFmtId="3" fontId="0" fillId="0" borderId="2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4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3" fontId="5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28" sqref="H28"/>
    </sheetView>
  </sheetViews>
  <sheetFormatPr defaultColWidth="9.140625" defaultRowHeight="19.5" customHeight="1"/>
  <cols>
    <col min="1" max="1" width="37.140625" style="1" customWidth="1"/>
    <col min="2" max="2" width="19.140625" style="1" bestFit="1" customWidth="1"/>
    <col min="3" max="3" width="14.8515625" style="1" customWidth="1"/>
    <col min="4" max="4" width="14.421875" style="1" customWidth="1"/>
    <col min="5" max="5" width="15.28125" style="1" customWidth="1"/>
    <col min="6" max="6" width="10.8515625" style="1" customWidth="1"/>
    <col min="7" max="16384" width="9.140625" style="1" customWidth="1"/>
  </cols>
  <sheetData>
    <row r="1" spans="1:6" ht="38.25" customHeight="1">
      <c r="A1" s="187" t="s">
        <v>203</v>
      </c>
      <c r="B1" s="187"/>
      <c r="C1" s="187"/>
      <c r="D1" s="187"/>
      <c r="E1" s="187"/>
      <c r="F1" s="187"/>
    </row>
    <row r="2" spans="1:6" ht="15" customHeight="1" thickBot="1">
      <c r="A2" s="188" t="s">
        <v>44</v>
      </c>
      <c r="B2" s="188"/>
      <c r="C2" s="188"/>
      <c r="D2" s="188"/>
      <c r="E2" s="188"/>
      <c r="F2" s="188"/>
    </row>
    <row r="3" spans="1:6" ht="39.75" customHeight="1" thickBot="1">
      <c r="A3" s="13" t="s">
        <v>25</v>
      </c>
      <c r="B3" s="25" t="s">
        <v>104</v>
      </c>
      <c r="C3" s="25" t="s">
        <v>93</v>
      </c>
      <c r="D3" s="25" t="s">
        <v>94</v>
      </c>
      <c r="E3" s="25" t="s">
        <v>202</v>
      </c>
      <c r="F3" s="14" t="s">
        <v>18</v>
      </c>
    </row>
    <row r="4" spans="1:2" ht="18.75" customHeight="1">
      <c r="A4" s="11" t="s">
        <v>24</v>
      </c>
      <c r="B4" s="24"/>
    </row>
    <row r="5" spans="1:6" ht="18.75" customHeight="1">
      <c r="A5" s="1" t="s">
        <v>185</v>
      </c>
      <c r="B5" s="1">
        <v>16259882</v>
      </c>
      <c r="C5" s="1">
        <v>17594282</v>
      </c>
      <c r="D5" s="1">
        <v>17594282</v>
      </c>
      <c r="E5" s="1">
        <v>18362775</v>
      </c>
      <c r="F5" s="21">
        <f>(E5/D5)</f>
        <v>1.043678565570337</v>
      </c>
    </row>
    <row r="6" spans="1:6" ht="18.75" customHeight="1">
      <c r="A6" s="147" t="s">
        <v>89</v>
      </c>
      <c r="B6" s="147">
        <v>3055831</v>
      </c>
      <c r="C6" s="147">
        <f>SUM(C7:C14)</f>
        <v>4445000</v>
      </c>
      <c r="D6" s="147">
        <f>SUM(D7:D14)</f>
        <v>4445000</v>
      </c>
      <c r="E6" s="147">
        <f>SUM(E7:E14)</f>
        <v>3215523</v>
      </c>
      <c r="F6" s="148">
        <f>E6/D6</f>
        <v>0.7234022497187852</v>
      </c>
    </row>
    <row r="7" spans="1:6" ht="18.75" customHeight="1">
      <c r="A7" s="1" t="s">
        <v>125</v>
      </c>
      <c r="B7" s="1">
        <v>2732082</v>
      </c>
      <c r="C7" s="1">
        <v>2197000</v>
      </c>
      <c r="D7" s="1">
        <v>2197000</v>
      </c>
      <c r="E7" s="1">
        <v>2371369</v>
      </c>
      <c r="F7" s="21">
        <f>E7/D7</f>
        <v>1.0793668639053255</v>
      </c>
    </row>
    <row r="8" spans="1:6" ht="18.75" customHeight="1">
      <c r="A8" s="1" t="s">
        <v>124</v>
      </c>
      <c r="B8" s="1">
        <v>0</v>
      </c>
      <c r="C8" s="1">
        <v>1750000</v>
      </c>
      <c r="D8" s="1">
        <v>1750000</v>
      </c>
      <c r="E8" s="1">
        <v>0</v>
      </c>
      <c r="F8" s="21">
        <v>0</v>
      </c>
    </row>
    <row r="9" spans="1:6" ht="18.75" customHeight="1">
      <c r="A9" s="1" t="s">
        <v>67</v>
      </c>
      <c r="B9" s="1">
        <v>0</v>
      </c>
      <c r="C9" s="1">
        <v>0</v>
      </c>
      <c r="D9" s="1">
        <v>0</v>
      </c>
      <c r="E9" s="1">
        <v>0</v>
      </c>
      <c r="F9" s="21">
        <v>0</v>
      </c>
    </row>
    <row r="10" spans="1:6" ht="18.75" customHeight="1">
      <c r="A10" s="1" t="s">
        <v>68</v>
      </c>
      <c r="B10" s="1">
        <v>321399</v>
      </c>
      <c r="C10" s="1">
        <v>493000</v>
      </c>
      <c r="D10" s="1">
        <v>493000</v>
      </c>
      <c r="E10" s="1">
        <v>840995</v>
      </c>
      <c r="F10" s="21">
        <f>E10/D10</f>
        <v>1.7058722109533468</v>
      </c>
    </row>
    <row r="11" spans="1:6" ht="18.75" customHeight="1">
      <c r="A11" s="1" t="s">
        <v>188</v>
      </c>
      <c r="B11" s="1">
        <v>1963</v>
      </c>
      <c r="C11" s="1">
        <v>5000</v>
      </c>
      <c r="D11" s="1">
        <v>5000</v>
      </c>
      <c r="E11" s="1">
        <v>3159</v>
      </c>
      <c r="F11" s="21">
        <f>E11/D11</f>
        <v>0.6318</v>
      </c>
    </row>
    <row r="12" spans="1:6" ht="18.75" customHeight="1">
      <c r="A12" s="1" t="s">
        <v>69</v>
      </c>
      <c r="B12" s="1">
        <v>0</v>
      </c>
      <c r="C12" s="1">
        <v>0</v>
      </c>
      <c r="D12" s="1">
        <v>0</v>
      </c>
      <c r="E12" s="1">
        <v>0</v>
      </c>
      <c r="F12" s="21">
        <v>0</v>
      </c>
    </row>
    <row r="13" spans="1:6" ht="18.75" customHeight="1">
      <c r="A13" s="101" t="s">
        <v>63</v>
      </c>
      <c r="B13" s="1">
        <v>300</v>
      </c>
      <c r="C13" s="1">
        <v>0</v>
      </c>
      <c r="D13" s="1">
        <v>0</v>
      </c>
      <c r="E13" s="1">
        <v>0</v>
      </c>
      <c r="F13" s="21">
        <v>0</v>
      </c>
    </row>
    <row r="14" spans="1:6" ht="18.75" customHeight="1">
      <c r="A14" s="101" t="s">
        <v>70</v>
      </c>
      <c r="B14" s="1">
        <v>87</v>
      </c>
      <c r="C14" s="1">
        <v>0</v>
      </c>
      <c r="D14" s="1">
        <v>0</v>
      </c>
      <c r="E14" s="1">
        <v>0</v>
      </c>
      <c r="F14" s="21">
        <v>0</v>
      </c>
    </row>
    <row r="15" spans="1:6" ht="18.75" customHeight="1">
      <c r="A15" s="115" t="s">
        <v>66</v>
      </c>
      <c r="B15" s="115">
        <f>SUM(B5:B6)</f>
        <v>19315713</v>
      </c>
      <c r="C15" s="115">
        <f>SUM(C5:C6)</f>
        <v>22039282</v>
      </c>
      <c r="D15" s="115">
        <f>SUM(D5:D6)</f>
        <v>22039282</v>
      </c>
      <c r="E15" s="115">
        <f>SUM(E5:E6)</f>
        <v>21578298</v>
      </c>
      <c r="F15" s="116">
        <f>E15/D15</f>
        <v>0.979083529127673</v>
      </c>
    </row>
    <row r="16" spans="1:6" ht="18.75" customHeight="1">
      <c r="A16" s="11" t="s">
        <v>9</v>
      </c>
      <c r="B16" s="11"/>
      <c r="F16" s="21"/>
    </row>
    <row r="17" spans="1:6" ht="18.75" customHeight="1">
      <c r="A17" s="1" t="s">
        <v>186</v>
      </c>
      <c r="B17" s="1">
        <f>602964+B18</f>
        <v>604927</v>
      </c>
      <c r="C17" s="1">
        <v>1763712</v>
      </c>
      <c r="D17" s="1">
        <v>1763712</v>
      </c>
      <c r="E17" s="1">
        <v>911281</v>
      </c>
      <c r="F17" s="21">
        <f>E17/D17</f>
        <v>0.5166835628492634</v>
      </c>
    </row>
    <row r="18" spans="1:6" ht="18.75" customHeight="1">
      <c r="A18" s="1" t="s">
        <v>221</v>
      </c>
      <c r="B18" s="1">
        <v>1963</v>
      </c>
      <c r="C18" s="1">
        <v>5000</v>
      </c>
      <c r="D18" s="1">
        <v>5000</v>
      </c>
      <c r="E18" s="1">
        <v>3159</v>
      </c>
      <c r="F18" s="21">
        <f>E18/D18</f>
        <v>0.6318</v>
      </c>
    </row>
    <row r="19" spans="1:6" ht="18.75" customHeight="1">
      <c r="A19" s="1" t="s">
        <v>187</v>
      </c>
      <c r="B19" s="1">
        <v>333722</v>
      </c>
      <c r="C19" s="1">
        <v>367680</v>
      </c>
      <c r="D19" s="1">
        <v>367680</v>
      </c>
      <c r="E19" s="1">
        <v>211127</v>
      </c>
      <c r="F19" s="21">
        <f>E19/D19</f>
        <v>0.5742139904264578</v>
      </c>
    </row>
    <row r="20" spans="1:6" ht="18.75" customHeight="1">
      <c r="A20" s="1" t="s">
        <v>71</v>
      </c>
      <c r="B20" s="1">
        <v>0</v>
      </c>
      <c r="C20" s="1">
        <v>0</v>
      </c>
      <c r="D20" s="1">
        <v>0</v>
      </c>
      <c r="E20" s="1">
        <v>0</v>
      </c>
      <c r="F20" s="21">
        <v>0</v>
      </c>
    </row>
    <row r="21" spans="1:6" ht="18.75" customHeight="1">
      <c r="A21" s="1" t="s">
        <v>72</v>
      </c>
      <c r="B21" s="1">
        <v>0</v>
      </c>
      <c r="C21" s="1">
        <v>0</v>
      </c>
      <c r="D21" s="1">
        <v>0</v>
      </c>
      <c r="E21" s="1">
        <v>0</v>
      </c>
      <c r="F21" s="21">
        <v>0</v>
      </c>
    </row>
    <row r="22" spans="1:6" ht="18.75" customHeight="1">
      <c r="A22" s="1" t="s">
        <v>84</v>
      </c>
      <c r="B22" s="1">
        <v>14289</v>
      </c>
      <c r="C22" s="1">
        <v>36898</v>
      </c>
      <c r="D22" s="1">
        <v>36898</v>
      </c>
      <c r="E22" s="101">
        <v>17457</v>
      </c>
      <c r="F22" s="21">
        <f>E22/D22</f>
        <v>0.47311507398775</v>
      </c>
    </row>
    <row r="23" spans="1:6" ht="18.75" customHeight="1" thickBot="1">
      <c r="A23" s="10" t="s">
        <v>0</v>
      </c>
      <c r="B23" s="10">
        <v>952938</v>
      </c>
      <c r="C23" s="10">
        <f>C17+C19+C22</f>
        <v>2168290</v>
      </c>
      <c r="D23" s="10">
        <f>D17+D19+D22</f>
        <v>2168290</v>
      </c>
      <c r="E23" s="102">
        <f>E17+E19+E22</f>
        <v>1139865</v>
      </c>
      <c r="F23" s="22">
        <f>E23/D23</f>
        <v>0.5256976695921671</v>
      </c>
    </row>
    <row r="24" spans="1:6" ht="18.75" customHeight="1" thickBot="1">
      <c r="A24" s="15" t="s">
        <v>199</v>
      </c>
      <c r="B24" s="16">
        <f>B15-B23</f>
        <v>18362775</v>
      </c>
      <c r="C24" s="16">
        <f>C15-C23</f>
        <v>19870992</v>
      </c>
      <c r="D24" s="16">
        <f>D15-D23</f>
        <v>19870992</v>
      </c>
      <c r="E24" s="16">
        <f>E15-E23</f>
        <v>20438433</v>
      </c>
      <c r="F24" s="23">
        <f>E24/D24</f>
        <v>1.0285562492300333</v>
      </c>
    </row>
  </sheetData>
  <sheetProtection/>
  <mergeCells count="2">
    <mergeCell ref="A1:F1"/>
    <mergeCell ref="A2:F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&amp;RTabuľka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A27" sqref="A27"/>
    </sheetView>
  </sheetViews>
  <sheetFormatPr defaultColWidth="9.140625" defaultRowHeight="19.5" customHeight="1"/>
  <cols>
    <col min="1" max="1" width="40.57421875" style="3" customWidth="1"/>
    <col min="2" max="2" width="30.7109375" style="4" customWidth="1"/>
    <col min="3" max="16384" width="9.140625" style="3" customWidth="1"/>
  </cols>
  <sheetData>
    <row r="1" spans="1:2" ht="19.5" customHeight="1">
      <c r="A1" s="191" t="s">
        <v>19</v>
      </c>
      <c r="B1" s="192"/>
    </row>
    <row r="2" spans="1:2" ht="42.75" customHeight="1">
      <c r="A2" s="193" t="s">
        <v>85</v>
      </c>
      <c r="B2" s="194"/>
    </row>
    <row r="3" spans="1:2" ht="19.5" customHeight="1" thickBot="1">
      <c r="A3" s="195" t="s">
        <v>204</v>
      </c>
      <c r="B3" s="196"/>
    </row>
    <row r="4" spans="1:2" ht="19.5" customHeight="1" thickBot="1">
      <c r="A4" s="197" t="s">
        <v>216</v>
      </c>
      <c r="B4" s="198"/>
    </row>
    <row r="5" spans="1:2" ht="19.5" customHeight="1">
      <c r="A5" s="121" t="s">
        <v>99</v>
      </c>
      <c r="B5" s="122">
        <v>18362774884.97</v>
      </c>
    </row>
    <row r="6" spans="1:2" ht="27" customHeight="1">
      <c r="A6" s="123" t="s">
        <v>75</v>
      </c>
      <c r="B6" s="140">
        <v>2371369569.3</v>
      </c>
    </row>
    <row r="7" spans="1:2" ht="19.5" customHeight="1">
      <c r="A7" s="123" t="s">
        <v>87</v>
      </c>
      <c r="B7" s="124">
        <v>3158645.6</v>
      </c>
    </row>
    <row r="8" spans="1:2" ht="19.5" customHeight="1">
      <c r="A8" s="123" t="s">
        <v>1</v>
      </c>
      <c r="B8" s="124">
        <v>840994715.75</v>
      </c>
    </row>
    <row r="9" spans="1:2" ht="19.5" customHeight="1">
      <c r="A9" s="123" t="s">
        <v>2</v>
      </c>
      <c r="B9" s="124">
        <v>0</v>
      </c>
    </row>
    <row r="10" spans="1:2" ht="19.5" customHeight="1">
      <c r="A10" s="123" t="s">
        <v>3</v>
      </c>
      <c r="B10" s="124">
        <v>0</v>
      </c>
    </row>
    <row r="11" spans="1:2" ht="19.5" customHeight="1">
      <c r="A11" s="123" t="s">
        <v>42</v>
      </c>
      <c r="B11" s="124">
        <v>0</v>
      </c>
    </row>
    <row r="12" spans="1:2" ht="19.5" customHeight="1" thickBot="1">
      <c r="A12" s="125" t="s">
        <v>217</v>
      </c>
      <c r="B12" s="126">
        <f>SUM(B5:B11)</f>
        <v>21578297815.62</v>
      </c>
    </row>
    <row r="13" spans="1:2" s="8" customFormat="1" ht="19.5" customHeight="1" thickBot="1">
      <c r="A13" s="189" t="s">
        <v>218</v>
      </c>
      <c r="B13" s="190"/>
    </row>
    <row r="14" spans="1:2" ht="19.5" customHeight="1">
      <c r="A14" s="121" t="s">
        <v>5</v>
      </c>
      <c r="B14" s="122">
        <f>B15+B16</f>
        <v>211126907.1</v>
      </c>
    </row>
    <row r="15" spans="1:2" ht="19.5" customHeight="1">
      <c r="A15" s="123" t="s">
        <v>73</v>
      </c>
      <c r="B15" s="124">
        <v>211126907.1</v>
      </c>
    </row>
    <row r="16" spans="1:2" ht="19.5" customHeight="1">
      <c r="A16" s="123" t="s">
        <v>80</v>
      </c>
      <c r="B16" s="124">
        <v>0</v>
      </c>
    </row>
    <row r="17" spans="1:2" ht="19.5" customHeight="1">
      <c r="A17" s="127" t="s">
        <v>6</v>
      </c>
      <c r="B17" s="128">
        <f>B18+B19+B20</f>
        <v>928737532.85</v>
      </c>
    </row>
    <row r="18" spans="1:2" ht="19.5" customHeight="1">
      <c r="A18" s="123" t="s">
        <v>73</v>
      </c>
      <c r="B18" s="129">
        <v>908122817.73</v>
      </c>
    </row>
    <row r="19" spans="1:2" ht="19.5" customHeight="1">
      <c r="A19" s="123" t="s">
        <v>80</v>
      </c>
      <c r="B19" s="129">
        <v>17456069.52</v>
      </c>
    </row>
    <row r="20" spans="1:2" ht="19.5" customHeight="1">
      <c r="A20" s="123" t="s">
        <v>74</v>
      </c>
      <c r="B20" s="124">
        <v>3158645.6</v>
      </c>
    </row>
    <row r="21" spans="1:2" ht="19.5" customHeight="1">
      <c r="A21" s="127" t="s">
        <v>28</v>
      </c>
      <c r="B21" s="130">
        <f>B15+B18+B20</f>
        <v>1122408370.4299998</v>
      </c>
    </row>
    <row r="22" spans="1:2" ht="19.5" customHeight="1">
      <c r="A22" s="127" t="s">
        <v>219</v>
      </c>
      <c r="B22" s="128">
        <f>B16+B19</f>
        <v>17456069.52</v>
      </c>
    </row>
    <row r="23" spans="1:2" ht="19.5" customHeight="1" thickBot="1">
      <c r="A23" s="132" t="s">
        <v>220</v>
      </c>
      <c r="B23" s="133">
        <f>B21+B22</f>
        <v>1139864439.9499998</v>
      </c>
    </row>
    <row r="24" spans="1:2" ht="19.5" customHeight="1" thickBot="1">
      <c r="A24" s="131" t="s">
        <v>205</v>
      </c>
      <c r="B24" s="51">
        <f>B12-B23</f>
        <v>20438433375.67</v>
      </c>
    </row>
    <row r="25" spans="1:2" ht="19.5" customHeight="1">
      <c r="A25" s="31"/>
      <c r="B25" s="181"/>
    </row>
    <row r="26" spans="1:2" ht="19.5" customHeight="1">
      <c r="A26" s="31"/>
      <c r="B26" s="31"/>
    </row>
    <row r="27" spans="1:2" ht="19.5" customHeight="1">
      <c r="A27" s="31"/>
      <c r="B27" s="31"/>
    </row>
    <row r="28" spans="1:2" ht="19.5" customHeight="1">
      <c r="A28" s="31"/>
      <c r="B28" s="31"/>
    </row>
    <row r="29" spans="1:2" ht="19.5" customHeight="1">
      <c r="A29" s="31"/>
      <c r="B29" s="31"/>
    </row>
    <row r="30" spans="1:2" ht="19.5" customHeight="1">
      <c r="A30" s="31"/>
      <c r="B30" s="31"/>
    </row>
    <row r="31" spans="1:2" ht="19.5" customHeight="1">
      <c r="A31" s="31"/>
      <c r="B31" s="31"/>
    </row>
    <row r="32" spans="1:2" ht="19.5" customHeight="1">
      <c r="A32" s="31"/>
      <c r="B32" s="31"/>
    </row>
    <row r="33" spans="1:2" ht="19.5" customHeight="1">
      <c r="A33" s="31"/>
      <c r="B33" s="31"/>
    </row>
    <row r="34" spans="1:2" ht="19.5" customHeight="1">
      <c r="A34" s="31"/>
      <c r="B34" s="31"/>
    </row>
    <row r="35" spans="1:2" ht="19.5" customHeight="1">
      <c r="A35" s="31"/>
      <c r="B35" s="31"/>
    </row>
    <row r="36" spans="1:2" ht="19.5" customHeight="1">
      <c r="A36" s="31"/>
      <c r="B36" s="31"/>
    </row>
    <row r="37" spans="1:2" ht="19.5" customHeight="1">
      <c r="A37" s="31"/>
      <c r="B37" s="31"/>
    </row>
    <row r="38" spans="1:2" ht="19.5" customHeight="1">
      <c r="A38" s="31"/>
      <c r="B38" s="31"/>
    </row>
    <row r="39" spans="1:2" ht="19.5" customHeight="1">
      <c r="A39" s="31"/>
      <c r="B39" s="31"/>
    </row>
    <row r="40" spans="1:2" ht="19.5" customHeight="1">
      <c r="A40" s="31"/>
      <c r="B40" s="31"/>
    </row>
    <row r="41" spans="1:2" ht="19.5" customHeight="1">
      <c r="A41" s="31"/>
      <c r="B41" s="31"/>
    </row>
    <row r="42" spans="1:2" ht="19.5" customHeight="1">
      <c r="A42" s="31"/>
      <c r="B42" s="31"/>
    </row>
    <row r="43" spans="1:2" ht="19.5" customHeight="1">
      <c r="A43" s="31"/>
      <c r="B43" s="31"/>
    </row>
    <row r="44" spans="1:2" ht="19.5" customHeight="1">
      <c r="A44" s="31"/>
      <c r="B44" s="31"/>
    </row>
    <row r="45" spans="1:2" ht="19.5" customHeight="1">
      <c r="A45" s="31"/>
      <c r="B45" s="31"/>
    </row>
    <row r="46" spans="1:2" ht="19.5" customHeight="1">
      <c r="A46" s="31"/>
      <c r="B46" s="31"/>
    </row>
    <row r="47" spans="1:2" ht="19.5" customHeight="1">
      <c r="A47" s="31"/>
      <c r="B47" s="31"/>
    </row>
    <row r="48" spans="1:2" ht="19.5" customHeight="1">
      <c r="A48" s="31"/>
      <c r="B48" s="31"/>
    </row>
    <row r="49" spans="1:2" ht="19.5" customHeight="1">
      <c r="A49" s="31"/>
      <c r="B49" s="31"/>
    </row>
    <row r="50" spans="1:2" ht="19.5" customHeight="1">
      <c r="A50" s="31"/>
      <c r="B50" s="31"/>
    </row>
    <row r="51" spans="1:2" ht="19.5" customHeight="1">
      <c r="A51" s="31"/>
      <c r="B51" s="31"/>
    </row>
    <row r="52" spans="1:2" ht="19.5" customHeight="1">
      <c r="A52" s="31"/>
      <c r="B52" s="31"/>
    </row>
    <row r="53" spans="1:2" ht="19.5" customHeight="1">
      <c r="A53" s="31"/>
      <c r="B53" s="31"/>
    </row>
    <row r="54" spans="1:2" ht="19.5" customHeight="1">
      <c r="A54" s="31"/>
      <c r="B54" s="31"/>
    </row>
    <row r="55" spans="1:2" ht="19.5" customHeight="1">
      <c r="A55" s="31"/>
      <c r="B55" s="31"/>
    </row>
    <row r="56" spans="1:2" ht="19.5" customHeight="1">
      <c r="A56" s="31"/>
      <c r="B56" s="31"/>
    </row>
    <row r="57" spans="1:2" ht="19.5" customHeight="1">
      <c r="A57" s="31"/>
      <c r="B57" s="31"/>
    </row>
    <row r="58" spans="1:2" ht="19.5" customHeight="1">
      <c r="A58" s="31"/>
      <c r="B58" s="31"/>
    </row>
    <row r="59" spans="1:2" ht="19.5" customHeight="1">
      <c r="A59" s="31"/>
      <c r="B59" s="31"/>
    </row>
    <row r="60" spans="1:2" ht="19.5" customHeight="1">
      <c r="A60" s="31"/>
      <c r="B60" s="31"/>
    </row>
    <row r="61" spans="1:2" ht="19.5" customHeight="1">
      <c r="A61" s="31"/>
      <c r="B61" s="31"/>
    </row>
    <row r="62" spans="1:2" ht="19.5" customHeight="1">
      <c r="A62" s="31"/>
      <c r="B62" s="31"/>
    </row>
    <row r="63" spans="1:2" ht="19.5" customHeight="1">
      <c r="A63" s="31"/>
      <c r="B63" s="31"/>
    </row>
    <row r="64" spans="1:2" ht="19.5" customHeight="1">
      <c r="A64" s="31"/>
      <c r="B64" s="31"/>
    </row>
    <row r="65" spans="1:2" ht="19.5" customHeight="1">
      <c r="A65" s="31"/>
      <c r="B65" s="31"/>
    </row>
    <row r="66" spans="1:2" ht="19.5" customHeight="1">
      <c r="A66" s="31"/>
      <c r="B66" s="31"/>
    </row>
    <row r="67" spans="1:2" ht="19.5" customHeight="1">
      <c r="A67" s="31"/>
      <c r="B67" s="31"/>
    </row>
    <row r="68" spans="1:2" ht="19.5" customHeight="1">
      <c r="A68" s="31"/>
      <c r="B68" s="31"/>
    </row>
    <row r="69" spans="1:2" ht="19.5" customHeight="1">
      <c r="A69" s="31"/>
      <c r="B69" s="31"/>
    </row>
  </sheetData>
  <sheetProtection/>
  <mergeCells count="5">
    <mergeCell ref="A13:B13"/>
    <mergeCell ref="A1:B1"/>
    <mergeCell ref="A2:B2"/>
    <mergeCell ref="A3:B3"/>
    <mergeCell ref="A4:B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&amp;RTabuľka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9" sqref="B29"/>
    </sheetView>
  </sheetViews>
  <sheetFormatPr defaultColWidth="9.140625" defaultRowHeight="19.5" customHeight="1"/>
  <cols>
    <col min="1" max="1" width="40.57421875" style="3" customWidth="1"/>
    <col min="2" max="2" width="30.7109375" style="5" customWidth="1"/>
    <col min="3" max="16384" width="9.140625" style="3" customWidth="1"/>
  </cols>
  <sheetData>
    <row r="1" spans="1:2" ht="19.5" customHeight="1">
      <c r="A1" s="200" t="s">
        <v>19</v>
      </c>
      <c r="B1" s="201"/>
    </row>
    <row r="2" spans="1:2" ht="42.75" customHeight="1">
      <c r="A2" s="193" t="s">
        <v>86</v>
      </c>
      <c r="B2" s="194"/>
    </row>
    <row r="3" spans="1:2" ht="19.5" customHeight="1" thickBot="1">
      <c r="A3" s="195" t="s">
        <v>206</v>
      </c>
      <c r="B3" s="196"/>
    </row>
    <row r="4" spans="1:2" ht="19.5" customHeight="1" thickBot="1">
      <c r="A4" s="197" t="s">
        <v>20</v>
      </c>
      <c r="B4" s="202"/>
    </row>
    <row r="5" spans="1:2" ht="19.5" customHeight="1">
      <c r="A5" s="55" t="s">
        <v>99</v>
      </c>
      <c r="B5" s="56">
        <v>18362775</v>
      </c>
    </row>
    <row r="6" spans="1:2" ht="27" customHeight="1">
      <c r="A6" s="53" t="s">
        <v>75</v>
      </c>
      <c r="B6" s="54">
        <v>2371369</v>
      </c>
    </row>
    <row r="7" spans="1:2" ht="19.5" customHeight="1">
      <c r="A7" s="53" t="s">
        <v>87</v>
      </c>
      <c r="B7" s="54">
        <v>3159</v>
      </c>
    </row>
    <row r="8" spans="1:2" ht="19.5" customHeight="1">
      <c r="A8" s="53" t="s">
        <v>1</v>
      </c>
      <c r="B8" s="54">
        <v>840995</v>
      </c>
    </row>
    <row r="9" spans="1:2" ht="19.5" customHeight="1">
      <c r="A9" s="53" t="s">
        <v>2</v>
      </c>
      <c r="B9" s="54">
        <v>0</v>
      </c>
    </row>
    <row r="10" spans="1:2" ht="19.5" customHeight="1">
      <c r="A10" s="53" t="s">
        <v>3</v>
      </c>
      <c r="B10" s="54">
        <v>0</v>
      </c>
    </row>
    <row r="11" spans="1:2" ht="19.5" customHeight="1">
      <c r="A11" s="53" t="s">
        <v>42</v>
      </c>
      <c r="B11" s="54">
        <v>0</v>
      </c>
    </row>
    <row r="12" spans="1:2" ht="19.5" customHeight="1" thickBot="1">
      <c r="A12" s="117" t="s">
        <v>21</v>
      </c>
      <c r="B12" s="57">
        <f>SUM(B5:B11)</f>
        <v>21578298</v>
      </c>
    </row>
    <row r="13" spans="1:2" s="8" customFormat="1" ht="19.5" customHeight="1" thickBot="1">
      <c r="A13" s="197" t="s">
        <v>22</v>
      </c>
      <c r="B13" s="199"/>
    </row>
    <row r="14" spans="1:2" ht="19.5" customHeight="1">
      <c r="A14" s="55" t="s">
        <v>5</v>
      </c>
      <c r="B14" s="56">
        <f>B15+B16</f>
        <v>211127</v>
      </c>
    </row>
    <row r="15" spans="1:2" ht="19.5" customHeight="1">
      <c r="A15" s="53" t="s">
        <v>73</v>
      </c>
      <c r="B15" s="54">
        <v>211127</v>
      </c>
    </row>
    <row r="16" spans="1:2" ht="19.5" customHeight="1">
      <c r="A16" s="53" t="s">
        <v>80</v>
      </c>
      <c r="B16" s="54">
        <v>0</v>
      </c>
    </row>
    <row r="17" spans="1:2" ht="19.5" customHeight="1">
      <c r="A17" s="52" t="s">
        <v>6</v>
      </c>
      <c r="B17" s="103">
        <f>B18+B19+B20</f>
        <v>928738</v>
      </c>
    </row>
    <row r="18" spans="1:2" ht="19.5" customHeight="1">
      <c r="A18" s="53" t="s">
        <v>73</v>
      </c>
      <c r="B18" s="104">
        <v>908123</v>
      </c>
    </row>
    <row r="19" spans="1:2" ht="19.5" customHeight="1">
      <c r="A19" s="53" t="s">
        <v>80</v>
      </c>
      <c r="B19" s="104">
        <v>17456</v>
      </c>
    </row>
    <row r="20" spans="1:2" ht="19.5" customHeight="1">
      <c r="A20" s="53" t="s">
        <v>74</v>
      </c>
      <c r="B20" s="104">
        <v>3159</v>
      </c>
    </row>
    <row r="21" spans="1:2" ht="19.5" customHeight="1">
      <c r="A21" s="52" t="s">
        <v>28</v>
      </c>
      <c r="B21" s="103">
        <f>B15+B18+B20</f>
        <v>1122409</v>
      </c>
    </row>
    <row r="22" spans="1:2" ht="19.5" customHeight="1">
      <c r="A22" s="52" t="s">
        <v>79</v>
      </c>
      <c r="B22" s="103">
        <f>B16+B19</f>
        <v>17456</v>
      </c>
    </row>
    <row r="23" spans="1:2" ht="19.5" customHeight="1" thickBot="1">
      <c r="A23" s="117" t="s">
        <v>23</v>
      </c>
      <c r="B23" s="105">
        <f>B14+B17</f>
        <v>1139865</v>
      </c>
    </row>
    <row r="24" spans="1:2" ht="19.5" customHeight="1" thickBot="1">
      <c r="A24" s="58" t="s">
        <v>205</v>
      </c>
      <c r="B24" s="59">
        <f>B12-B23</f>
        <v>20438433</v>
      </c>
    </row>
  </sheetData>
  <sheetProtection/>
  <mergeCells count="5">
    <mergeCell ref="A13:B13"/>
    <mergeCell ref="A1:B1"/>
    <mergeCell ref="A2:B2"/>
    <mergeCell ref="A3:B3"/>
    <mergeCell ref="A4:B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&amp;RTabuľka č.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7"/>
  <sheetViews>
    <sheetView zoomScale="110" zoomScaleNormal="110" zoomScalePageLayoutView="0" workbookViewId="0" topLeftCell="A49">
      <selection activeCell="H66" sqref="H66"/>
    </sheetView>
  </sheetViews>
  <sheetFormatPr defaultColWidth="9.140625" defaultRowHeight="12.75"/>
  <cols>
    <col min="1" max="1" width="31.28125" style="5" bestFit="1" customWidth="1"/>
    <col min="2" max="4" width="13.8515625" style="5" customWidth="1"/>
    <col min="5" max="5" width="14.7109375" style="5" customWidth="1"/>
    <col min="6" max="6" width="8.140625" style="5" customWidth="1"/>
    <col min="7" max="8" width="9.140625" style="5" customWidth="1"/>
    <col min="9" max="9" width="13.00390625" style="5" customWidth="1"/>
    <col min="10" max="16384" width="9.140625" style="5" customWidth="1"/>
  </cols>
  <sheetData>
    <row r="1" spans="1:6" ht="33.75" customHeight="1">
      <c r="A1" s="206" t="s">
        <v>178</v>
      </c>
      <c r="B1" s="207"/>
      <c r="C1" s="207"/>
      <c r="D1" s="207"/>
      <c r="E1" s="207"/>
      <c r="F1" s="208"/>
    </row>
    <row r="2" spans="1:6" ht="15" customHeight="1">
      <c r="A2" s="209"/>
      <c r="B2" s="210"/>
      <c r="C2" s="210"/>
      <c r="D2" s="210"/>
      <c r="E2" s="210"/>
      <c r="F2" s="211"/>
    </row>
    <row r="3" spans="1:6" ht="20.25" customHeight="1">
      <c r="A3" s="203" t="s">
        <v>208</v>
      </c>
      <c r="B3" s="204"/>
      <c r="C3" s="204"/>
      <c r="D3" s="204"/>
      <c r="E3" s="204"/>
      <c r="F3" s="205"/>
    </row>
    <row r="4" spans="1:6" ht="15" customHeight="1" thickBot="1">
      <c r="A4" s="212" t="s">
        <v>60</v>
      </c>
      <c r="B4" s="213"/>
      <c r="C4" s="213"/>
      <c r="D4" s="213"/>
      <c r="E4" s="213"/>
      <c r="F4" s="214"/>
    </row>
    <row r="5" spans="1:6" s="7" customFormat="1" ht="45" customHeight="1">
      <c r="A5" s="91" t="s">
        <v>7</v>
      </c>
      <c r="B5" s="92" t="s">
        <v>103</v>
      </c>
      <c r="C5" s="92" t="s">
        <v>100</v>
      </c>
      <c r="D5" s="92" t="s">
        <v>101</v>
      </c>
      <c r="E5" s="93" t="s">
        <v>207</v>
      </c>
      <c r="F5" s="94" t="s">
        <v>18</v>
      </c>
    </row>
    <row r="6" spans="1:6" ht="13.5" customHeight="1">
      <c r="A6" s="118" t="s">
        <v>81</v>
      </c>
      <c r="B6" s="18"/>
      <c r="C6" s="18"/>
      <c r="D6" s="18"/>
      <c r="E6" s="60"/>
      <c r="F6" s="86"/>
    </row>
    <row r="7" spans="1:6" ht="12.75" customHeight="1">
      <c r="A7" s="87" t="s">
        <v>190</v>
      </c>
      <c r="B7" s="18">
        <v>16259882</v>
      </c>
      <c r="C7" s="18">
        <v>17594282</v>
      </c>
      <c r="D7" s="18">
        <v>17594282</v>
      </c>
      <c r="E7" s="107">
        <f>E8+E9+E10+E11+E12+E13+E14+E15+E16+E17+E18</f>
        <v>18362775</v>
      </c>
      <c r="F7" s="150">
        <f>E7/D7</f>
        <v>1.043678565570337</v>
      </c>
    </row>
    <row r="8" spans="1:6" ht="12.75" customHeight="1">
      <c r="A8" s="87" t="s">
        <v>200</v>
      </c>
      <c r="B8" s="18">
        <v>1262483</v>
      </c>
      <c r="C8" s="18">
        <v>0</v>
      </c>
      <c r="D8" s="18">
        <v>0</v>
      </c>
      <c r="E8" s="60">
        <v>1379488</v>
      </c>
      <c r="F8" s="150">
        <v>0</v>
      </c>
    </row>
    <row r="9" spans="1:6" ht="12.75" customHeight="1">
      <c r="A9" s="87" t="s">
        <v>201</v>
      </c>
      <c r="B9" s="18">
        <v>6282611</v>
      </c>
      <c r="C9" s="18">
        <v>0</v>
      </c>
      <c r="D9" s="18">
        <v>0</v>
      </c>
      <c r="E9" s="60">
        <v>6299294</v>
      </c>
      <c r="F9" s="150">
        <v>0</v>
      </c>
    </row>
    <row r="10" spans="1:6" ht="12.75" customHeight="1">
      <c r="A10" s="87" t="s">
        <v>128</v>
      </c>
      <c r="B10" s="18">
        <v>6303156</v>
      </c>
      <c r="C10" s="18">
        <v>0</v>
      </c>
      <c r="D10" s="18">
        <v>0</v>
      </c>
      <c r="E10" s="60">
        <v>7348588</v>
      </c>
      <c r="F10" s="150">
        <v>0</v>
      </c>
    </row>
    <row r="11" spans="1:6" ht="12.75" customHeight="1">
      <c r="A11" s="87" t="s">
        <v>129</v>
      </c>
      <c r="B11" s="18">
        <v>2003920</v>
      </c>
      <c r="C11" s="18">
        <v>0</v>
      </c>
      <c r="D11" s="18">
        <v>0</v>
      </c>
      <c r="E11" s="60">
        <v>3102571</v>
      </c>
      <c r="F11" s="150">
        <v>0</v>
      </c>
    </row>
    <row r="12" spans="1:6" ht="12.75" customHeight="1">
      <c r="A12" s="87" t="s">
        <v>130</v>
      </c>
      <c r="B12" s="18">
        <v>0</v>
      </c>
      <c r="C12" s="18">
        <v>0</v>
      </c>
      <c r="D12" s="18">
        <v>0</v>
      </c>
      <c r="E12" s="40">
        <v>0</v>
      </c>
      <c r="F12" s="150">
        <v>0</v>
      </c>
    </row>
    <row r="13" spans="1:6" ht="12.75" customHeight="1">
      <c r="A13" s="87" t="s">
        <v>131</v>
      </c>
      <c r="B13" s="18">
        <v>0</v>
      </c>
      <c r="C13" s="18">
        <v>0</v>
      </c>
      <c r="D13" s="18">
        <v>0</v>
      </c>
      <c r="E13" s="40">
        <v>0</v>
      </c>
      <c r="F13" s="150">
        <v>0</v>
      </c>
    </row>
    <row r="14" spans="1:6" ht="12.75" customHeight="1">
      <c r="A14" s="87" t="s">
        <v>53</v>
      </c>
      <c r="B14" s="18">
        <v>117424</v>
      </c>
      <c r="C14" s="18">
        <v>0</v>
      </c>
      <c r="D14" s="18">
        <v>0</v>
      </c>
      <c r="E14" s="143">
        <v>111776</v>
      </c>
      <c r="F14" s="150">
        <v>0</v>
      </c>
    </row>
    <row r="15" spans="1:6" ht="12.75" customHeight="1">
      <c r="A15" s="87" t="s">
        <v>132</v>
      </c>
      <c r="B15" s="18">
        <v>0</v>
      </c>
      <c r="C15" s="18">
        <v>0</v>
      </c>
      <c r="D15" s="18">
        <v>0</v>
      </c>
      <c r="E15" s="144">
        <v>0</v>
      </c>
      <c r="F15" s="150">
        <v>0</v>
      </c>
    </row>
    <row r="16" spans="1:6" ht="12.75" customHeight="1">
      <c r="A16" s="87" t="s">
        <v>76</v>
      </c>
      <c r="B16" s="18">
        <v>280288</v>
      </c>
      <c r="C16" s="18">
        <v>0</v>
      </c>
      <c r="D16" s="18">
        <v>0</v>
      </c>
      <c r="E16" s="60">
        <v>94722</v>
      </c>
      <c r="F16" s="150">
        <v>0</v>
      </c>
    </row>
    <row r="17" spans="1:6" ht="12.75" customHeight="1">
      <c r="A17" s="87" t="s">
        <v>133</v>
      </c>
      <c r="B17" s="18">
        <v>10000</v>
      </c>
      <c r="C17" s="18">
        <v>0</v>
      </c>
      <c r="D17" s="18">
        <v>0</v>
      </c>
      <c r="E17" s="60">
        <v>26336</v>
      </c>
      <c r="F17" s="150">
        <v>0</v>
      </c>
    </row>
    <row r="18" spans="1:6" ht="12.75" customHeight="1">
      <c r="A18" s="87" t="s">
        <v>43</v>
      </c>
      <c r="B18" s="18">
        <v>0</v>
      </c>
      <c r="C18" s="18">
        <v>0</v>
      </c>
      <c r="D18" s="18">
        <v>0</v>
      </c>
      <c r="E18" s="62">
        <v>0</v>
      </c>
      <c r="F18" s="150">
        <v>0</v>
      </c>
    </row>
    <row r="19" spans="1:6" ht="12.75" customHeight="1">
      <c r="A19" s="87" t="s">
        <v>191</v>
      </c>
      <c r="B19" s="18">
        <v>300</v>
      </c>
      <c r="C19" s="18">
        <v>0</v>
      </c>
      <c r="D19" s="18">
        <v>0</v>
      </c>
      <c r="E19" s="62">
        <v>0</v>
      </c>
      <c r="F19" s="88">
        <v>0</v>
      </c>
    </row>
    <row r="20" spans="1:6" ht="12.75" customHeight="1">
      <c r="A20" s="87" t="s">
        <v>134</v>
      </c>
      <c r="B20" s="18">
        <v>0</v>
      </c>
      <c r="C20" s="18">
        <v>0</v>
      </c>
      <c r="D20" s="18">
        <v>0</v>
      </c>
      <c r="E20" s="62">
        <v>0</v>
      </c>
      <c r="F20" s="88">
        <v>0</v>
      </c>
    </row>
    <row r="21" spans="1:6" ht="12.75" customHeight="1">
      <c r="A21" s="87" t="s">
        <v>135</v>
      </c>
      <c r="B21" s="18">
        <v>0</v>
      </c>
      <c r="C21" s="18">
        <v>0</v>
      </c>
      <c r="D21" s="18">
        <v>0</v>
      </c>
      <c r="E21" s="62">
        <v>0</v>
      </c>
      <c r="F21" s="88">
        <v>0</v>
      </c>
    </row>
    <row r="22" spans="1:6" ht="12.75" customHeight="1">
      <c r="A22" s="87" t="s">
        <v>136</v>
      </c>
      <c r="B22" s="18">
        <v>297</v>
      </c>
      <c r="C22" s="18">
        <v>0</v>
      </c>
      <c r="D22" s="18">
        <v>0</v>
      </c>
      <c r="E22" s="62">
        <v>0</v>
      </c>
      <c r="F22" s="88">
        <v>0</v>
      </c>
    </row>
    <row r="23" spans="1:6" ht="12.75" customHeight="1">
      <c r="A23" s="87" t="s">
        <v>137</v>
      </c>
      <c r="B23" s="18">
        <v>0</v>
      </c>
      <c r="C23" s="18">
        <v>0</v>
      </c>
      <c r="D23" s="18">
        <v>0</v>
      </c>
      <c r="E23" s="62">
        <v>0</v>
      </c>
      <c r="F23" s="88">
        <v>0</v>
      </c>
    </row>
    <row r="24" spans="1:6" ht="12.75" customHeight="1">
      <c r="A24" s="87" t="s">
        <v>138</v>
      </c>
      <c r="B24" s="18">
        <v>0</v>
      </c>
      <c r="C24" s="18">
        <v>0</v>
      </c>
      <c r="D24" s="18">
        <v>0</v>
      </c>
      <c r="E24" s="62">
        <v>0</v>
      </c>
      <c r="F24" s="88">
        <v>0</v>
      </c>
    </row>
    <row r="25" spans="1:6" ht="12.75" customHeight="1">
      <c r="A25" s="87" t="s">
        <v>156</v>
      </c>
      <c r="B25" s="18">
        <v>0</v>
      </c>
      <c r="C25" s="18">
        <v>0</v>
      </c>
      <c r="D25" s="18">
        <v>0</v>
      </c>
      <c r="E25" s="62">
        <v>0</v>
      </c>
      <c r="F25" s="88">
        <v>0</v>
      </c>
    </row>
    <row r="26" spans="1:6" ht="12.75" customHeight="1">
      <c r="A26" s="87" t="s">
        <v>139</v>
      </c>
      <c r="B26" s="18">
        <v>0</v>
      </c>
      <c r="C26" s="18">
        <v>0</v>
      </c>
      <c r="D26" s="18">
        <v>0</v>
      </c>
      <c r="E26" s="62">
        <v>0</v>
      </c>
      <c r="F26" s="88">
        <v>0</v>
      </c>
    </row>
    <row r="27" spans="1:6" ht="12.75" customHeight="1">
      <c r="A27" s="87" t="s">
        <v>197</v>
      </c>
      <c r="B27" s="18">
        <v>0</v>
      </c>
      <c r="C27" s="18">
        <v>0</v>
      </c>
      <c r="D27" s="18">
        <v>0</v>
      </c>
      <c r="E27" s="62">
        <v>0</v>
      </c>
      <c r="F27" s="88">
        <v>0</v>
      </c>
    </row>
    <row r="28" spans="1:6" ht="12.75" customHeight="1">
      <c r="A28" s="87" t="s">
        <v>181</v>
      </c>
      <c r="B28" s="18">
        <v>0</v>
      </c>
      <c r="C28" s="18">
        <v>0</v>
      </c>
      <c r="D28" s="18">
        <v>0</v>
      </c>
      <c r="E28" s="62">
        <v>0</v>
      </c>
      <c r="F28" s="88">
        <v>0</v>
      </c>
    </row>
    <row r="29" spans="1:6" ht="12.75" customHeight="1">
      <c r="A29" s="87" t="s">
        <v>140</v>
      </c>
      <c r="B29" s="18">
        <v>3</v>
      </c>
      <c r="C29" s="18">
        <v>0</v>
      </c>
      <c r="D29" s="18">
        <v>0</v>
      </c>
      <c r="E29" s="62">
        <v>0</v>
      </c>
      <c r="F29" s="88">
        <v>0</v>
      </c>
    </row>
    <row r="30" spans="1:6" ht="12.75" customHeight="1">
      <c r="A30" s="106" t="s">
        <v>192</v>
      </c>
      <c r="B30" s="18">
        <v>2732082</v>
      </c>
      <c r="C30" s="18">
        <v>2197000</v>
      </c>
      <c r="D30" s="18">
        <v>2197000</v>
      </c>
      <c r="E30" s="60">
        <f>E31+E32+E33+E35</f>
        <v>2371369</v>
      </c>
      <c r="F30" s="150">
        <f>E30/D30</f>
        <v>1.0793668639053255</v>
      </c>
    </row>
    <row r="31" spans="1:6" ht="12.75" customHeight="1">
      <c r="A31" s="106" t="s">
        <v>141</v>
      </c>
      <c r="B31" s="18">
        <v>727169</v>
      </c>
      <c r="C31" s="18">
        <v>0</v>
      </c>
      <c r="D31" s="18">
        <v>0</v>
      </c>
      <c r="E31" s="107">
        <v>458509</v>
      </c>
      <c r="F31" s="150">
        <v>0</v>
      </c>
    </row>
    <row r="32" spans="1:6" ht="12.75" customHeight="1">
      <c r="A32" s="106" t="s">
        <v>142</v>
      </c>
      <c r="B32" s="18">
        <v>926865</v>
      </c>
      <c r="C32" s="18">
        <v>0</v>
      </c>
      <c r="D32" s="18">
        <v>0</v>
      </c>
      <c r="E32" s="107">
        <v>900148</v>
      </c>
      <c r="F32" s="150">
        <v>0</v>
      </c>
    </row>
    <row r="33" spans="1:6" ht="12.75" customHeight="1">
      <c r="A33" s="106" t="s">
        <v>78</v>
      </c>
      <c r="B33" s="18">
        <v>1050727</v>
      </c>
      <c r="C33" s="18">
        <v>0</v>
      </c>
      <c r="D33" s="18">
        <v>0</v>
      </c>
      <c r="E33" s="107">
        <v>988998</v>
      </c>
      <c r="F33" s="150">
        <v>0</v>
      </c>
    </row>
    <row r="34" spans="1:6" ht="12.75" customHeight="1">
      <c r="A34" s="106" t="s">
        <v>102</v>
      </c>
      <c r="B34" s="18">
        <v>0</v>
      </c>
      <c r="C34" s="18">
        <v>1750000</v>
      </c>
      <c r="D34" s="18">
        <v>1750000</v>
      </c>
      <c r="E34" s="144">
        <v>0</v>
      </c>
      <c r="F34" s="150">
        <f>E34/D34</f>
        <v>0</v>
      </c>
    </row>
    <row r="35" spans="1:6" ht="12.75" customHeight="1">
      <c r="A35" s="87" t="s">
        <v>133</v>
      </c>
      <c r="B35" s="18">
        <v>27321</v>
      </c>
      <c r="C35" s="18">
        <v>0</v>
      </c>
      <c r="D35" s="18">
        <v>0</v>
      </c>
      <c r="E35" s="107">
        <v>23714</v>
      </c>
      <c r="F35" s="150">
        <v>0</v>
      </c>
    </row>
    <row r="36" spans="1:6" ht="12.75" customHeight="1">
      <c r="A36" s="87" t="s">
        <v>27</v>
      </c>
      <c r="B36" s="18">
        <v>321399</v>
      </c>
      <c r="C36" s="18">
        <v>493000</v>
      </c>
      <c r="D36" s="18">
        <v>493000</v>
      </c>
      <c r="E36" s="60">
        <f>E37+E38+E39+E40</f>
        <v>840995</v>
      </c>
      <c r="F36" s="150">
        <f>E36/D36</f>
        <v>1.7058722109533468</v>
      </c>
    </row>
    <row r="37" spans="1:6" ht="12.75" customHeight="1">
      <c r="A37" s="87" t="s">
        <v>143</v>
      </c>
      <c r="B37" s="18">
        <v>141025</v>
      </c>
      <c r="C37" s="18">
        <v>0</v>
      </c>
      <c r="D37" s="18">
        <v>0</v>
      </c>
      <c r="E37" s="107">
        <v>356922</v>
      </c>
      <c r="F37" s="150">
        <v>0</v>
      </c>
    </row>
    <row r="38" spans="1:6" ht="12.75" customHeight="1">
      <c r="A38" s="87" t="s">
        <v>144</v>
      </c>
      <c r="B38" s="18">
        <v>123753</v>
      </c>
      <c r="C38" s="18">
        <v>0</v>
      </c>
      <c r="D38" s="18">
        <v>0</v>
      </c>
      <c r="E38" s="107">
        <v>324747</v>
      </c>
      <c r="F38" s="150">
        <v>0</v>
      </c>
    </row>
    <row r="39" spans="1:6" ht="12.75" customHeight="1">
      <c r="A39" s="87" t="s">
        <v>145</v>
      </c>
      <c r="B39" s="18">
        <v>53407</v>
      </c>
      <c r="C39" s="18">
        <v>0</v>
      </c>
      <c r="D39" s="18">
        <v>0</v>
      </c>
      <c r="E39" s="107">
        <v>150916</v>
      </c>
      <c r="F39" s="150">
        <v>0</v>
      </c>
    </row>
    <row r="40" spans="1:6" ht="12.75" customHeight="1">
      <c r="A40" s="87" t="s">
        <v>152</v>
      </c>
      <c r="B40" s="18">
        <v>3214</v>
      </c>
      <c r="C40" s="18">
        <v>0</v>
      </c>
      <c r="D40" s="18">
        <v>0</v>
      </c>
      <c r="E40" s="60">
        <v>8410</v>
      </c>
      <c r="F40" s="150">
        <v>0</v>
      </c>
    </row>
    <row r="41" spans="1:6" ht="12.75" customHeight="1">
      <c r="A41" s="87" t="s">
        <v>42</v>
      </c>
      <c r="B41" s="18">
        <v>87</v>
      </c>
      <c r="C41" s="18">
        <v>0</v>
      </c>
      <c r="D41" s="18">
        <v>0</v>
      </c>
      <c r="E41" s="40">
        <v>0</v>
      </c>
      <c r="F41" s="150">
        <v>0</v>
      </c>
    </row>
    <row r="42" spans="1:6" ht="12.75" customHeight="1">
      <c r="A42" s="87" t="s">
        <v>193</v>
      </c>
      <c r="B42" s="18">
        <v>1963</v>
      </c>
      <c r="C42" s="18">
        <v>5000</v>
      </c>
      <c r="D42" s="142">
        <v>5000</v>
      </c>
      <c r="E42" s="143">
        <v>3159</v>
      </c>
      <c r="F42" s="151">
        <f>E42/D42</f>
        <v>0.6318</v>
      </c>
    </row>
    <row r="43" spans="1:6" ht="12.75" customHeight="1">
      <c r="A43" s="87" t="s">
        <v>91</v>
      </c>
      <c r="B43" s="18">
        <v>1963</v>
      </c>
      <c r="C43" s="18">
        <v>5000</v>
      </c>
      <c r="D43" s="18">
        <v>5000</v>
      </c>
      <c r="E43" s="135">
        <v>3159</v>
      </c>
      <c r="F43" s="150">
        <f>E43/D43</f>
        <v>0.6318</v>
      </c>
    </row>
    <row r="44" spans="1:6" ht="12.75" customHeight="1">
      <c r="A44" s="87" t="s">
        <v>8</v>
      </c>
      <c r="B44" s="18">
        <v>0</v>
      </c>
      <c r="C44" s="18">
        <v>0</v>
      </c>
      <c r="D44" s="18">
        <v>0</v>
      </c>
      <c r="E44" s="40">
        <v>0</v>
      </c>
      <c r="F44" s="150">
        <v>0</v>
      </c>
    </row>
    <row r="45" spans="1:6" ht="12.75" customHeight="1">
      <c r="A45" s="87" t="s">
        <v>41</v>
      </c>
      <c r="B45" s="18">
        <v>0</v>
      </c>
      <c r="C45" s="18">
        <v>0</v>
      </c>
      <c r="D45" s="18">
        <v>0</v>
      </c>
      <c r="E45" s="40">
        <v>0</v>
      </c>
      <c r="F45" s="150">
        <v>0</v>
      </c>
    </row>
    <row r="46" spans="1:6" ht="13.5" customHeight="1">
      <c r="A46" s="95" t="s">
        <v>82</v>
      </c>
      <c r="B46" s="96">
        <f>B7+B19+B30+B36+B41+B42</f>
        <v>19315713</v>
      </c>
      <c r="C46" s="96">
        <f>SUM(C7:C45)-C43</f>
        <v>22039282</v>
      </c>
      <c r="D46" s="96">
        <f>SUM(D7:D45)-D43</f>
        <v>22039282</v>
      </c>
      <c r="E46" s="145">
        <f>E7+E19+E30+E36+E41+E42</f>
        <v>21578298</v>
      </c>
      <c r="F46" s="152">
        <f>E46/D46</f>
        <v>0.979083529127673</v>
      </c>
    </row>
    <row r="47" spans="1:6" ht="13.5" customHeight="1">
      <c r="A47" s="118" t="s">
        <v>9</v>
      </c>
      <c r="B47" s="17"/>
      <c r="C47" s="17"/>
      <c r="D47" s="17"/>
      <c r="E47" s="61"/>
      <c r="F47" s="90"/>
    </row>
    <row r="48" spans="1:6" ht="12.75" customHeight="1">
      <c r="A48" s="87" t="s">
        <v>194</v>
      </c>
      <c r="B48" s="18">
        <f>SUM(B49:B57)</f>
        <v>333722</v>
      </c>
      <c r="C48" s="18">
        <f>SUM(C49:C57)</f>
        <v>367680</v>
      </c>
      <c r="D48" s="18">
        <f>SUM(D49:D57)</f>
        <v>367680</v>
      </c>
      <c r="E48" s="183">
        <f>SUM(E49:E57)</f>
        <v>211127</v>
      </c>
      <c r="F48" s="150">
        <f>E48/D48</f>
        <v>0.5742139904264578</v>
      </c>
    </row>
    <row r="49" spans="1:6" ht="12.75" customHeight="1">
      <c r="A49" s="87" t="s">
        <v>146</v>
      </c>
      <c r="B49" s="18">
        <v>148156</v>
      </c>
      <c r="C49" s="18">
        <v>274882</v>
      </c>
      <c r="D49" s="18">
        <v>274882</v>
      </c>
      <c r="E49" s="62">
        <v>174733</v>
      </c>
      <c r="F49" s="150">
        <f>E49/D49</f>
        <v>0.6356654855538013</v>
      </c>
    </row>
    <row r="50" spans="1:6" ht="12.75" customHeight="1">
      <c r="A50" s="87" t="s">
        <v>147</v>
      </c>
      <c r="B50" s="18">
        <v>0</v>
      </c>
      <c r="C50" s="18">
        <v>57900</v>
      </c>
      <c r="D50" s="18">
        <v>57900</v>
      </c>
      <c r="E50" s="62">
        <v>1496</v>
      </c>
      <c r="F50" s="150">
        <v>0</v>
      </c>
    </row>
    <row r="51" spans="1:6" ht="12.75" customHeight="1">
      <c r="A51" s="87" t="s">
        <v>148</v>
      </c>
      <c r="B51" s="18">
        <v>0</v>
      </c>
      <c r="C51" s="18">
        <v>0</v>
      </c>
      <c r="D51" s="18">
        <v>0</v>
      </c>
      <c r="E51" s="62">
        <v>0</v>
      </c>
      <c r="F51" s="150">
        <v>0</v>
      </c>
    </row>
    <row r="52" spans="1:6" ht="12.75" customHeight="1">
      <c r="A52" s="87" t="s">
        <v>77</v>
      </c>
      <c r="B52" s="18">
        <v>0</v>
      </c>
      <c r="C52" s="18">
        <v>0</v>
      </c>
      <c r="D52" s="18">
        <v>0</v>
      </c>
      <c r="E52" s="62">
        <v>0</v>
      </c>
      <c r="F52" s="150">
        <v>0</v>
      </c>
    </row>
    <row r="53" spans="1:6" ht="12.75" customHeight="1">
      <c r="A53" s="87" t="s">
        <v>153</v>
      </c>
      <c r="B53" s="18">
        <v>0</v>
      </c>
      <c r="C53" s="18">
        <v>0</v>
      </c>
      <c r="D53" s="18">
        <v>0</v>
      </c>
      <c r="E53" s="62">
        <v>0</v>
      </c>
      <c r="F53" s="150">
        <v>0</v>
      </c>
    </row>
    <row r="54" spans="1:6" ht="12.75" customHeight="1">
      <c r="A54" s="87" t="s">
        <v>45</v>
      </c>
      <c r="B54" s="18">
        <v>0</v>
      </c>
      <c r="C54" s="18">
        <v>0</v>
      </c>
      <c r="D54" s="18">
        <v>0</v>
      </c>
      <c r="E54" s="62">
        <v>0</v>
      </c>
      <c r="F54" s="150">
        <v>0</v>
      </c>
    </row>
    <row r="55" spans="1:6" ht="12.75" customHeight="1">
      <c r="A55" s="87" t="s">
        <v>53</v>
      </c>
      <c r="B55" s="18">
        <v>0</v>
      </c>
      <c r="C55" s="18">
        <v>0</v>
      </c>
      <c r="D55" s="18">
        <v>0</v>
      </c>
      <c r="E55" s="62">
        <v>0</v>
      </c>
      <c r="F55" s="150">
        <v>0</v>
      </c>
    </row>
    <row r="56" spans="1:6" ht="12.75" customHeight="1">
      <c r="A56" s="87" t="s">
        <v>46</v>
      </c>
      <c r="B56" s="18">
        <v>0</v>
      </c>
      <c r="C56" s="18">
        <v>0</v>
      </c>
      <c r="D56" s="18">
        <v>0</v>
      </c>
      <c r="E56" s="62">
        <v>0</v>
      </c>
      <c r="F56" s="150">
        <v>0</v>
      </c>
    </row>
    <row r="57" spans="1:6" ht="12.75" customHeight="1">
      <c r="A57" s="87" t="s">
        <v>76</v>
      </c>
      <c r="B57" s="18">
        <v>185566</v>
      </c>
      <c r="C57" s="142">
        <v>34898</v>
      </c>
      <c r="D57" s="142">
        <v>34898</v>
      </c>
      <c r="E57" s="177">
        <v>34898</v>
      </c>
      <c r="F57" s="151">
        <f>E57/D57</f>
        <v>1</v>
      </c>
    </row>
    <row r="58" spans="1:6" ht="12.75" customHeight="1">
      <c r="A58" s="87" t="s">
        <v>154</v>
      </c>
      <c r="B58" s="18">
        <v>0</v>
      </c>
      <c r="C58" s="18">
        <v>820</v>
      </c>
      <c r="D58" s="18">
        <v>820</v>
      </c>
      <c r="E58" s="137">
        <v>0</v>
      </c>
      <c r="F58" s="150">
        <v>0</v>
      </c>
    </row>
    <row r="59" spans="1:6" ht="12.75" customHeight="1">
      <c r="A59" s="87" t="s">
        <v>195</v>
      </c>
      <c r="B59" s="18">
        <f>SUM(B60:B70)</f>
        <v>604927</v>
      </c>
      <c r="C59" s="18">
        <f>SUM(C60:C70)</f>
        <v>1763712</v>
      </c>
      <c r="D59" s="18">
        <f>SUM(D60:D70)</f>
        <v>1763712</v>
      </c>
      <c r="E59" s="183">
        <f>SUM(E60:E70)</f>
        <v>911282</v>
      </c>
      <c r="F59" s="150">
        <f>E59/D59</f>
        <v>0.5166841298352566</v>
      </c>
    </row>
    <row r="60" spans="1:6" ht="12.75" customHeight="1">
      <c r="A60" s="87" t="s">
        <v>146</v>
      </c>
      <c r="B60" s="18">
        <v>580867</v>
      </c>
      <c r="C60" s="18">
        <v>1109598</v>
      </c>
      <c r="D60" s="18">
        <v>1109598</v>
      </c>
      <c r="E60" s="62">
        <v>890108</v>
      </c>
      <c r="F60" s="150">
        <f>E60/D60</f>
        <v>0.802189621827004</v>
      </c>
    </row>
    <row r="61" spans="1:6" ht="12.75" customHeight="1">
      <c r="A61" s="87" t="s">
        <v>147</v>
      </c>
      <c r="B61" s="18">
        <v>0</v>
      </c>
      <c r="C61" s="18">
        <v>538638</v>
      </c>
      <c r="D61" s="18">
        <v>538638</v>
      </c>
      <c r="E61" s="62">
        <v>0</v>
      </c>
      <c r="F61" s="150">
        <v>0</v>
      </c>
    </row>
    <row r="62" spans="1:6" ht="12.75" customHeight="1">
      <c r="A62" s="87" t="s">
        <v>148</v>
      </c>
      <c r="B62" s="18">
        <v>0</v>
      </c>
      <c r="C62" s="18">
        <v>0</v>
      </c>
      <c r="D62" s="18">
        <v>0</v>
      </c>
      <c r="E62" s="40">
        <v>0</v>
      </c>
      <c r="F62" s="150">
        <v>0</v>
      </c>
    </row>
    <row r="63" spans="1:6" ht="12.75" customHeight="1">
      <c r="A63" s="87" t="s">
        <v>77</v>
      </c>
      <c r="B63" s="18">
        <v>0</v>
      </c>
      <c r="C63" s="18">
        <v>0</v>
      </c>
      <c r="D63" s="18">
        <v>0</v>
      </c>
      <c r="E63" s="40">
        <v>0</v>
      </c>
      <c r="F63" s="150">
        <v>0</v>
      </c>
    </row>
    <row r="64" spans="1:6" ht="12.75" customHeight="1">
      <c r="A64" s="87" t="s">
        <v>153</v>
      </c>
      <c r="B64" s="18">
        <v>0</v>
      </c>
      <c r="C64" s="18">
        <v>0</v>
      </c>
      <c r="D64" s="18">
        <v>0</v>
      </c>
      <c r="E64" s="40">
        <v>0</v>
      </c>
      <c r="F64" s="150">
        <v>0</v>
      </c>
    </row>
    <row r="65" spans="1:6" ht="12.75" customHeight="1">
      <c r="A65" s="87" t="s">
        <v>127</v>
      </c>
      <c r="B65" s="18">
        <v>1963</v>
      </c>
      <c r="C65" s="18">
        <v>5000</v>
      </c>
      <c r="D65" s="18">
        <v>5000</v>
      </c>
      <c r="E65" s="135">
        <v>3159</v>
      </c>
      <c r="F65" s="150">
        <f>E65/D65</f>
        <v>0.6318</v>
      </c>
    </row>
    <row r="66" spans="1:6" ht="12.75" customHeight="1">
      <c r="A66" s="87" t="s">
        <v>53</v>
      </c>
      <c r="B66" s="18">
        <v>22097</v>
      </c>
      <c r="C66" s="18">
        <v>110476</v>
      </c>
      <c r="D66" s="18">
        <v>110476</v>
      </c>
      <c r="E66" s="174">
        <v>18015</v>
      </c>
      <c r="F66" s="150">
        <f>E66/D66</f>
        <v>0.16306709149498533</v>
      </c>
    </row>
    <row r="67" spans="1:6" ht="12.75" customHeight="1">
      <c r="A67" s="87" t="s">
        <v>46</v>
      </c>
      <c r="B67" s="18">
        <v>0</v>
      </c>
      <c r="C67" s="142">
        <v>0</v>
      </c>
      <c r="D67" s="176">
        <v>0</v>
      </c>
      <c r="E67" s="40">
        <v>0</v>
      </c>
      <c r="F67" s="150">
        <v>0</v>
      </c>
    </row>
    <row r="68" spans="1:6" ht="12.75" customHeight="1">
      <c r="A68" s="87" t="s">
        <v>76</v>
      </c>
      <c r="B68" s="18">
        <v>0</v>
      </c>
      <c r="C68" s="18">
        <v>0</v>
      </c>
      <c r="D68" s="18">
        <v>0</v>
      </c>
      <c r="E68" s="40">
        <v>0</v>
      </c>
      <c r="F68" s="150">
        <v>0</v>
      </c>
    </row>
    <row r="69" spans="1:6" ht="12.75" customHeight="1">
      <c r="A69" s="87" t="s">
        <v>179</v>
      </c>
      <c r="B69" s="18">
        <v>0</v>
      </c>
      <c r="C69" s="18">
        <v>0</v>
      </c>
      <c r="D69" s="18">
        <v>0</v>
      </c>
      <c r="E69" s="40">
        <v>0</v>
      </c>
      <c r="F69" s="150">
        <v>0</v>
      </c>
    </row>
    <row r="70" spans="1:6" ht="12.75" customHeight="1">
      <c r="A70" s="87" t="s">
        <v>26</v>
      </c>
      <c r="B70" s="18">
        <v>0</v>
      </c>
      <c r="C70" s="18">
        <v>0</v>
      </c>
      <c r="D70" s="18">
        <v>0</v>
      </c>
      <c r="E70" s="40">
        <v>0</v>
      </c>
      <c r="F70" s="150">
        <v>0</v>
      </c>
    </row>
    <row r="71" spans="1:6" ht="12.75" customHeight="1">
      <c r="A71" s="97" t="s">
        <v>155</v>
      </c>
      <c r="B71" s="98">
        <v>14289</v>
      </c>
      <c r="C71" s="98">
        <v>36078</v>
      </c>
      <c r="D71" s="98">
        <v>36078</v>
      </c>
      <c r="E71" s="149">
        <v>17456</v>
      </c>
      <c r="F71" s="175">
        <f>E71/D71</f>
        <v>0.48384056765896116</v>
      </c>
    </row>
    <row r="72" spans="1:6" ht="12.75" customHeight="1">
      <c r="A72" s="87"/>
      <c r="B72" s="18"/>
      <c r="C72" s="18"/>
      <c r="D72" s="18"/>
      <c r="E72" s="60"/>
      <c r="F72" s="88"/>
    </row>
    <row r="73" spans="1:6" ht="14.25" customHeight="1">
      <c r="A73" s="89" t="s">
        <v>180</v>
      </c>
      <c r="B73" s="17">
        <f>B48+B59</f>
        <v>938649</v>
      </c>
      <c r="C73" s="17">
        <f>C48+C59</f>
        <v>2131392</v>
      </c>
      <c r="D73" s="17">
        <f>D48+D59</f>
        <v>2131392</v>
      </c>
      <c r="E73" s="136">
        <f>E48+E59</f>
        <v>1122409</v>
      </c>
      <c r="F73" s="153">
        <f>E73/D73</f>
        <v>0.5266084324235054</v>
      </c>
    </row>
    <row r="74" spans="1:6" ht="14.25" customHeight="1">
      <c r="A74" s="89" t="s">
        <v>29</v>
      </c>
      <c r="B74" s="17">
        <f>B58+B71</f>
        <v>14289</v>
      </c>
      <c r="C74" s="17">
        <f>C58+C71</f>
        <v>36898</v>
      </c>
      <c r="D74" s="17">
        <f>D58+D71</f>
        <v>36898</v>
      </c>
      <c r="E74" s="108">
        <f>E58+E71</f>
        <v>17456</v>
      </c>
      <c r="F74" s="153">
        <f>E74/D74</f>
        <v>0.4730879722478183</v>
      </c>
    </row>
    <row r="75" spans="1:6" ht="14.25" customHeight="1">
      <c r="A75" s="89" t="s">
        <v>0</v>
      </c>
      <c r="B75" s="17">
        <f>SUM(B73:B74)</f>
        <v>952938</v>
      </c>
      <c r="C75" s="17">
        <f>SUM(C73:C74)</f>
        <v>2168290</v>
      </c>
      <c r="D75" s="17">
        <f>SUM(D73:D74)</f>
        <v>2168290</v>
      </c>
      <c r="E75" s="108">
        <f>SUM(E73:E74)</f>
        <v>1139865</v>
      </c>
      <c r="F75" s="153">
        <f>E75/D75</f>
        <v>0.5256976695921671</v>
      </c>
    </row>
    <row r="76" spans="1:6" ht="15" customHeight="1" thickBot="1">
      <c r="A76" s="99" t="s">
        <v>189</v>
      </c>
      <c r="B76" s="100">
        <f>B46-B75</f>
        <v>18362775</v>
      </c>
      <c r="C76" s="100">
        <f>C46-C75</f>
        <v>19870992</v>
      </c>
      <c r="D76" s="100">
        <f>D46-D75</f>
        <v>19870992</v>
      </c>
      <c r="E76" s="146">
        <f>E46-E75</f>
        <v>20438433</v>
      </c>
      <c r="F76" s="154">
        <f>E76/D76</f>
        <v>1.0285562492300333</v>
      </c>
    </row>
    <row r="77" spans="1:6" ht="12.75" customHeight="1">
      <c r="A77" s="18"/>
      <c r="B77" s="18"/>
      <c r="C77" s="18"/>
      <c r="D77" s="18"/>
      <c r="E77" s="60"/>
      <c r="F77" s="18"/>
    </row>
    <row r="78" ht="12.75" customHeight="1">
      <c r="E78" s="36"/>
    </row>
    <row r="79" ht="12.75" customHeight="1">
      <c r="E79" s="36"/>
    </row>
    <row r="80" ht="12.75" customHeight="1">
      <c r="E80" s="36"/>
    </row>
    <row r="81" ht="12.75" customHeight="1">
      <c r="E81" s="36"/>
    </row>
    <row r="82" ht="12.75" customHeight="1">
      <c r="E82" s="36"/>
    </row>
    <row r="83" ht="12.75" customHeight="1">
      <c r="E83" s="36"/>
    </row>
    <row r="84" ht="12.75" customHeight="1">
      <c r="E84" s="36"/>
    </row>
    <row r="85" ht="12.75" customHeight="1">
      <c r="E85" s="36"/>
    </row>
    <row r="86" ht="12.75" customHeight="1">
      <c r="E86" s="36"/>
    </row>
    <row r="87" ht="12.75">
      <c r="E87" s="36"/>
    </row>
    <row r="88" ht="12.75">
      <c r="E88" s="36"/>
    </row>
    <row r="89" ht="12.75">
      <c r="E89" s="36"/>
    </row>
    <row r="90" ht="15" customHeight="1">
      <c r="E90" s="36"/>
    </row>
    <row r="91" ht="15" customHeight="1">
      <c r="E91" s="36"/>
    </row>
    <row r="92" ht="15.75" customHeight="1">
      <c r="E92" s="36"/>
    </row>
    <row r="93" ht="15" customHeight="1">
      <c r="E93" s="36"/>
    </row>
    <row r="94" ht="29.25" customHeight="1">
      <c r="E94" s="36"/>
    </row>
    <row r="95" ht="39.75" customHeight="1">
      <c r="E95" s="36"/>
    </row>
    <row r="96" ht="62.25" customHeight="1">
      <c r="E96" s="36"/>
    </row>
    <row r="97" ht="12.75">
      <c r="E97" s="36"/>
    </row>
    <row r="98" ht="12.75">
      <c r="E98" s="36"/>
    </row>
    <row r="99" ht="12.75">
      <c r="E99" s="36"/>
    </row>
    <row r="100" ht="12.75">
      <c r="E100" s="36"/>
    </row>
    <row r="101" ht="12.75">
      <c r="E101" s="36"/>
    </row>
    <row r="102" ht="12.75">
      <c r="E102" s="36"/>
    </row>
    <row r="103" ht="12.75">
      <c r="E103" s="36"/>
    </row>
    <row r="104" ht="12.75">
      <c r="E104" s="36"/>
    </row>
    <row r="105" ht="12.75">
      <c r="E105" s="36"/>
    </row>
    <row r="106" ht="12.75">
      <c r="E106" s="36"/>
    </row>
    <row r="107" ht="12.75">
      <c r="E107" s="36"/>
    </row>
    <row r="108" ht="12.75">
      <c r="E108" s="36"/>
    </row>
    <row r="109" ht="12.75">
      <c r="E109" s="36"/>
    </row>
    <row r="110" ht="12.75">
      <c r="E110" s="36"/>
    </row>
    <row r="111" ht="12.75">
      <c r="E111" s="36"/>
    </row>
    <row r="112" ht="12.75">
      <c r="E112" s="36"/>
    </row>
    <row r="113" ht="12.75">
      <c r="E113" s="36"/>
    </row>
    <row r="114" ht="12.75">
      <c r="E114" s="36"/>
    </row>
    <row r="115" ht="12.75">
      <c r="E115" s="36"/>
    </row>
    <row r="116" ht="12.75">
      <c r="E116" s="36"/>
    </row>
    <row r="117" ht="12.75">
      <c r="E117" s="36"/>
    </row>
    <row r="118" ht="12.75">
      <c r="E118" s="36"/>
    </row>
    <row r="119" ht="12.75">
      <c r="E119" s="36"/>
    </row>
    <row r="120" ht="12.75">
      <c r="E120" s="36"/>
    </row>
    <row r="121" ht="12.75">
      <c r="E121" s="36"/>
    </row>
    <row r="122" ht="12.75">
      <c r="E122" s="36"/>
    </row>
    <row r="123" ht="12.75">
      <c r="E123" s="36"/>
    </row>
    <row r="124" ht="12.75">
      <c r="E124" s="36"/>
    </row>
    <row r="125" ht="12.75">
      <c r="E125" s="36"/>
    </row>
    <row r="126" ht="12.75">
      <c r="E126" s="36"/>
    </row>
    <row r="127" ht="12.75">
      <c r="E127" s="36"/>
    </row>
    <row r="128" ht="12.75">
      <c r="E128" s="36"/>
    </row>
    <row r="129" ht="12.75">
      <c r="E129" s="36"/>
    </row>
    <row r="130" ht="12.75">
      <c r="E130" s="36"/>
    </row>
    <row r="131" ht="12.75">
      <c r="E131" s="36"/>
    </row>
    <row r="132" ht="12.75">
      <c r="E132" s="36"/>
    </row>
    <row r="133" ht="12.75">
      <c r="E133" s="36"/>
    </row>
    <row r="134" ht="12.75">
      <c r="E134" s="36"/>
    </row>
    <row r="135" ht="12.75">
      <c r="E135" s="36"/>
    </row>
    <row r="136" ht="12.75">
      <c r="E136" s="36"/>
    </row>
    <row r="137" ht="12.75">
      <c r="E137" s="36"/>
    </row>
    <row r="138" ht="12.75">
      <c r="E138" s="36"/>
    </row>
    <row r="139" ht="12.75">
      <c r="E139" s="36"/>
    </row>
    <row r="140" ht="12.75">
      <c r="E140" s="36"/>
    </row>
    <row r="141" ht="12.75">
      <c r="E141" s="36"/>
    </row>
    <row r="142" ht="12.75">
      <c r="E142" s="36"/>
    </row>
    <row r="143" ht="12.75">
      <c r="E143" s="36"/>
    </row>
    <row r="144" ht="12.75">
      <c r="E144" s="36"/>
    </row>
    <row r="145" ht="12.75">
      <c r="E145" s="36"/>
    </row>
    <row r="146" ht="12.75">
      <c r="E146" s="36"/>
    </row>
    <row r="147" ht="12.75">
      <c r="E147" s="36"/>
    </row>
    <row r="148" ht="12.75">
      <c r="E148" s="36"/>
    </row>
    <row r="149" ht="12.75">
      <c r="E149" s="36"/>
    </row>
    <row r="150" ht="12.75">
      <c r="E150" s="36"/>
    </row>
    <row r="151" ht="12.75">
      <c r="E151" s="36"/>
    </row>
    <row r="152" ht="12.75">
      <c r="E152" s="36"/>
    </row>
    <row r="153" ht="12.75">
      <c r="E153" s="36"/>
    </row>
    <row r="154" ht="12.75">
      <c r="E154" s="36"/>
    </row>
    <row r="155" ht="12.75">
      <c r="E155" s="36"/>
    </row>
    <row r="156" ht="12.75">
      <c r="E156" s="36"/>
    </row>
    <row r="157" ht="12.75">
      <c r="E157" s="36"/>
    </row>
    <row r="158" ht="12.75">
      <c r="E158" s="36"/>
    </row>
    <row r="159" ht="12.75">
      <c r="E159" s="36"/>
    </row>
    <row r="160" ht="12.75">
      <c r="E160" s="36"/>
    </row>
    <row r="161" ht="12.75">
      <c r="E161" s="36"/>
    </row>
    <row r="162" ht="12.75">
      <c r="E162" s="36"/>
    </row>
    <row r="163" ht="12.75">
      <c r="E163" s="36"/>
    </row>
    <row r="164" ht="12.75">
      <c r="E164" s="36"/>
    </row>
    <row r="165" ht="12.75">
      <c r="E165" s="36"/>
    </row>
    <row r="166" ht="12.75">
      <c r="E166" s="36"/>
    </row>
    <row r="167" ht="12.75">
      <c r="E167" s="36"/>
    </row>
    <row r="168" ht="12.75">
      <c r="E168" s="36"/>
    </row>
    <row r="169" ht="12.75">
      <c r="E169" s="36"/>
    </row>
    <row r="170" ht="12.75">
      <c r="E170" s="36"/>
    </row>
    <row r="171" ht="12.75">
      <c r="E171" s="36"/>
    </row>
    <row r="172" ht="12.75">
      <c r="E172" s="36"/>
    </row>
    <row r="173" ht="12.75">
      <c r="E173" s="36"/>
    </row>
    <row r="174" ht="12.75">
      <c r="E174" s="36"/>
    </row>
    <row r="175" ht="12.75">
      <c r="E175" s="36"/>
    </row>
    <row r="176" ht="12.75">
      <c r="E176" s="36"/>
    </row>
    <row r="177" ht="12.75">
      <c r="E177" s="36"/>
    </row>
    <row r="178" ht="12.75">
      <c r="E178" s="36"/>
    </row>
    <row r="179" ht="12.75">
      <c r="E179" s="36"/>
    </row>
    <row r="180" ht="12.75">
      <c r="E180" s="36"/>
    </row>
    <row r="181" ht="12.75">
      <c r="E181" s="36"/>
    </row>
    <row r="182" ht="12.75">
      <c r="E182" s="36"/>
    </row>
    <row r="183" ht="12.75">
      <c r="E183" s="36"/>
    </row>
    <row r="184" ht="12.75">
      <c r="E184" s="36"/>
    </row>
    <row r="185" ht="12.75">
      <c r="E185" s="36"/>
    </row>
    <row r="186" ht="12.75">
      <c r="E186" s="36"/>
    </row>
    <row r="187" ht="12.75">
      <c r="E187" s="36"/>
    </row>
    <row r="188" ht="12.75">
      <c r="E188" s="36"/>
    </row>
    <row r="189" ht="12.75">
      <c r="E189" s="36"/>
    </row>
    <row r="190" ht="12.75">
      <c r="E190" s="36"/>
    </row>
    <row r="191" ht="12.75">
      <c r="E191" s="36"/>
    </row>
    <row r="192" ht="12.75">
      <c r="E192" s="36"/>
    </row>
    <row r="193" ht="12.75">
      <c r="E193" s="36"/>
    </row>
    <row r="194" ht="12.75">
      <c r="E194" s="36"/>
    </row>
    <row r="195" ht="12.75">
      <c r="E195" s="36"/>
    </row>
    <row r="196" ht="12.75">
      <c r="E196" s="36"/>
    </row>
    <row r="197" ht="12.75">
      <c r="E197" s="36"/>
    </row>
    <row r="198" ht="12.75">
      <c r="E198" s="36"/>
    </row>
    <row r="199" ht="12.75">
      <c r="E199" s="36"/>
    </row>
    <row r="200" ht="12.75">
      <c r="E200" s="36"/>
    </row>
    <row r="201" ht="12.75">
      <c r="E201" s="36"/>
    </row>
    <row r="202" ht="12.75">
      <c r="E202" s="36"/>
    </row>
    <row r="203" ht="12.75">
      <c r="E203" s="36"/>
    </row>
    <row r="204" ht="12.75">
      <c r="E204" s="36"/>
    </row>
    <row r="205" ht="12.75">
      <c r="E205" s="36"/>
    </row>
    <row r="206" ht="12.75">
      <c r="E206" s="36"/>
    </row>
    <row r="207" ht="12.75">
      <c r="E207" s="36"/>
    </row>
    <row r="208" ht="12.75">
      <c r="E208" s="36"/>
    </row>
    <row r="209" ht="12.75">
      <c r="E209" s="36"/>
    </row>
    <row r="210" ht="12.75">
      <c r="E210" s="36"/>
    </row>
    <row r="211" ht="12.75">
      <c r="E211" s="36"/>
    </row>
    <row r="212" ht="12.75">
      <c r="E212" s="36"/>
    </row>
    <row r="213" ht="12.75">
      <c r="E213" s="36"/>
    </row>
    <row r="214" ht="12.75">
      <c r="E214" s="36"/>
    </row>
    <row r="215" ht="12.75">
      <c r="E215" s="36"/>
    </row>
    <row r="216" ht="12.75">
      <c r="E216" s="36"/>
    </row>
    <row r="217" ht="12.75">
      <c r="E217" s="36"/>
    </row>
    <row r="218" ht="12.75">
      <c r="E218" s="36"/>
    </row>
    <row r="219" ht="12.75">
      <c r="E219" s="36"/>
    </row>
    <row r="220" ht="12.75">
      <c r="E220" s="36"/>
    </row>
    <row r="221" ht="12.75">
      <c r="E221" s="36"/>
    </row>
    <row r="222" ht="12.75">
      <c r="E222" s="36"/>
    </row>
    <row r="223" ht="12.75">
      <c r="E223" s="36"/>
    </row>
    <row r="224" ht="12.75">
      <c r="E224" s="36"/>
    </row>
    <row r="225" ht="12.75">
      <c r="E225" s="36"/>
    </row>
    <row r="226" ht="12.75">
      <c r="E226" s="36"/>
    </row>
    <row r="227" ht="12.75">
      <c r="E227" s="36"/>
    </row>
    <row r="228" ht="12.75">
      <c r="E228" s="36"/>
    </row>
    <row r="229" ht="12.75">
      <c r="E229" s="36"/>
    </row>
    <row r="230" ht="12.75">
      <c r="E230" s="36"/>
    </row>
    <row r="231" ht="12.75">
      <c r="E231" s="36"/>
    </row>
    <row r="232" ht="12.75">
      <c r="E232" s="36"/>
    </row>
    <row r="233" ht="12.75">
      <c r="E233" s="36"/>
    </row>
    <row r="234" ht="12.75">
      <c r="E234" s="36"/>
    </row>
    <row r="235" ht="12.75">
      <c r="E235" s="36"/>
    </row>
    <row r="236" ht="12.75">
      <c r="E236" s="36"/>
    </row>
    <row r="237" ht="12.75">
      <c r="E237" s="36"/>
    </row>
    <row r="238" ht="12.75">
      <c r="E238" s="36"/>
    </row>
    <row r="239" ht="12.75">
      <c r="E239" s="36"/>
    </row>
    <row r="240" ht="12.75">
      <c r="E240" s="36"/>
    </row>
    <row r="241" ht="12.75">
      <c r="E241" s="36"/>
    </row>
    <row r="242" ht="12.75">
      <c r="E242" s="36"/>
    </row>
    <row r="243" ht="12.75">
      <c r="E243" s="36"/>
    </row>
    <row r="244" ht="12.75">
      <c r="E244" s="36"/>
    </row>
    <row r="245" ht="12.75">
      <c r="E245" s="36"/>
    </row>
    <row r="246" ht="12.75">
      <c r="E246" s="36"/>
    </row>
    <row r="247" ht="12.75">
      <c r="E247" s="36"/>
    </row>
    <row r="248" ht="12.75">
      <c r="E248" s="36"/>
    </row>
    <row r="249" ht="12.75">
      <c r="E249" s="36"/>
    </row>
    <row r="250" ht="12.75">
      <c r="E250" s="36"/>
    </row>
    <row r="251" ht="12.75">
      <c r="E251" s="36"/>
    </row>
    <row r="252" ht="12.75">
      <c r="E252" s="36"/>
    </row>
    <row r="253" ht="12.75">
      <c r="E253" s="36"/>
    </row>
    <row r="254" ht="12.75">
      <c r="E254" s="36"/>
    </row>
    <row r="255" ht="12.75">
      <c r="E255" s="36"/>
    </row>
    <row r="256" ht="12.75">
      <c r="E256" s="36"/>
    </row>
    <row r="257" ht="12.75">
      <c r="E257" s="36"/>
    </row>
    <row r="258" ht="12.75">
      <c r="E258" s="36"/>
    </row>
    <row r="259" ht="12.75">
      <c r="E259" s="36"/>
    </row>
    <row r="260" ht="12.75">
      <c r="E260" s="36"/>
    </row>
    <row r="261" ht="12.75">
      <c r="E261" s="36"/>
    </row>
    <row r="262" ht="12.75">
      <c r="E262" s="36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6"/>
    </row>
    <row r="268" ht="12.75">
      <c r="E268" s="36"/>
    </row>
    <row r="269" ht="12.75">
      <c r="E269" s="36"/>
    </row>
    <row r="270" ht="12.75">
      <c r="E270" s="36"/>
    </row>
    <row r="271" ht="12.75">
      <c r="E271" s="36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  <row r="276" ht="12.75">
      <c r="E276" s="36"/>
    </row>
    <row r="277" ht="12.75">
      <c r="E277" s="36"/>
    </row>
    <row r="278" ht="12.75">
      <c r="E278" s="36"/>
    </row>
    <row r="279" ht="12.75">
      <c r="E279" s="36"/>
    </row>
    <row r="280" ht="12.75">
      <c r="E280" s="36"/>
    </row>
    <row r="281" ht="12.75">
      <c r="E281" s="36"/>
    </row>
    <row r="282" ht="12.75">
      <c r="E282" s="36"/>
    </row>
    <row r="283" ht="12.75">
      <c r="E283" s="36"/>
    </row>
    <row r="284" ht="12.75">
      <c r="E284" s="36"/>
    </row>
    <row r="285" ht="12.75">
      <c r="E285" s="36"/>
    </row>
    <row r="286" ht="12.75">
      <c r="E286" s="36"/>
    </row>
    <row r="287" ht="12.75">
      <c r="E287" s="36"/>
    </row>
    <row r="288" ht="12.75">
      <c r="E288" s="36"/>
    </row>
    <row r="289" ht="12.75">
      <c r="E289" s="36"/>
    </row>
    <row r="290" ht="12.75">
      <c r="E290" s="36"/>
    </row>
    <row r="291" ht="12.75">
      <c r="E291" s="36"/>
    </row>
    <row r="292" ht="12.75">
      <c r="E292" s="36"/>
    </row>
    <row r="293" ht="12.75">
      <c r="E293" s="36"/>
    </row>
    <row r="294" ht="12.75">
      <c r="E294" s="36"/>
    </row>
    <row r="295" ht="12.75">
      <c r="E295" s="36"/>
    </row>
    <row r="296" ht="12.75">
      <c r="E296" s="36"/>
    </row>
    <row r="297" ht="12.75">
      <c r="E297" s="36"/>
    </row>
    <row r="298" ht="12.75">
      <c r="E298" s="36"/>
    </row>
    <row r="299" ht="12.75">
      <c r="E299" s="36"/>
    </row>
    <row r="300" ht="12.75">
      <c r="E300" s="36"/>
    </row>
    <row r="301" ht="12.75">
      <c r="E301" s="36"/>
    </row>
    <row r="302" ht="12.75">
      <c r="E302" s="36"/>
    </row>
    <row r="303" ht="12.75">
      <c r="E303" s="36"/>
    </row>
    <row r="304" ht="12.75">
      <c r="E304" s="36"/>
    </row>
    <row r="305" ht="12.75">
      <c r="E305" s="36"/>
    </row>
    <row r="306" ht="12.75">
      <c r="E306" s="36"/>
    </row>
    <row r="307" ht="12.75">
      <c r="E307" s="36"/>
    </row>
    <row r="308" ht="12.75">
      <c r="E308" s="36"/>
    </row>
    <row r="309" ht="12.75">
      <c r="E309" s="36"/>
    </row>
    <row r="310" ht="12.75">
      <c r="E310" s="36"/>
    </row>
    <row r="311" ht="12.75">
      <c r="E311" s="36"/>
    </row>
    <row r="312" ht="12.75">
      <c r="E312" s="36"/>
    </row>
    <row r="313" ht="12.75">
      <c r="E313" s="36"/>
    </row>
    <row r="314" ht="12.75">
      <c r="E314" s="36"/>
    </row>
    <row r="315" ht="12.75">
      <c r="E315" s="36"/>
    </row>
    <row r="316" ht="12.75">
      <c r="E316" s="36"/>
    </row>
    <row r="317" ht="12.75">
      <c r="E317" s="36"/>
    </row>
    <row r="318" ht="12.75">
      <c r="E318" s="36"/>
    </row>
    <row r="319" ht="12.75">
      <c r="E319" s="36"/>
    </row>
    <row r="320" ht="12.75">
      <c r="E320" s="36"/>
    </row>
    <row r="321" ht="12.75">
      <c r="E321" s="36"/>
    </row>
    <row r="322" ht="12.75">
      <c r="E322" s="36"/>
    </row>
    <row r="323" ht="12.75">
      <c r="E323" s="36"/>
    </row>
    <row r="324" ht="12.75">
      <c r="E324" s="36"/>
    </row>
    <row r="325" ht="12.75">
      <c r="E325" s="36"/>
    </row>
    <row r="326" ht="12.75">
      <c r="E326" s="36"/>
    </row>
    <row r="327" ht="12.75">
      <c r="E327" s="36"/>
    </row>
    <row r="328" ht="12.75">
      <c r="E328" s="36"/>
    </row>
    <row r="329" ht="12.75">
      <c r="E329" s="36"/>
    </row>
    <row r="330" ht="12.75">
      <c r="E330" s="36"/>
    </row>
    <row r="331" ht="12.75">
      <c r="E331" s="36"/>
    </row>
    <row r="332" ht="12.75">
      <c r="E332" s="36"/>
    </row>
    <row r="333" ht="12.75">
      <c r="E333" s="36"/>
    </row>
    <row r="334" ht="12.75">
      <c r="E334" s="36"/>
    </row>
    <row r="335" ht="12.75">
      <c r="E335" s="36"/>
    </row>
    <row r="336" ht="12.75">
      <c r="E336" s="36"/>
    </row>
    <row r="337" ht="12.75">
      <c r="E337" s="36"/>
    </row>
    <row r="338" ht="12.75">
      <c r="E338" s="36"/>
    </row>
    <row r="339" ht="12.75">
      <c r="E339" s="36"/>
    </row>
    <row r="340" ht="12.75">
      <c r="E340" s="36"/>
    </row>
    <row r="341" ht="12.75">
      <c r="E341" s="36"/>
    </row>
    <row r="342" ht="12.75">
      <c r="E342" s="36"/>
    </row>
    <row r="343" ht="12.75">
      <c r="E343" s="36"/>
    </row>
    <row r="344" ht="12.75">
      <c r="E344" s="36"/>
    </row>
    <row r="345" ht="12.75">
      <c r="E345" s="36"/>
    </row>
    <row r="346" ht="12.75">
      <c r="E346" s="36"/>
    </row>
    <row r="347" ht="12.75">
      <c r="E347" s="36"/>
    </row>
    <row r="348" ht="12.75">
      <c r="E348" s="36"/>
    </row>
    <row r="349" ht="12.75">
      <c r="E349" s="36"/>
    </row>
    <row r="350" ht="12.75">
      <c r="E350" s="36"/>
    </row>
    <row r="351" ht="12.75">
      <c r="E351" s="36"/>
    </row>
    <row r="352" ht="12.75">
      <c r="E352" s="36"/>
    </row>
    <row r="353" ht="12.75">
      <c r="E353" s="36"/>
    </row>
    <row r="354" ht="12.75">
      <c r="E354" s="36"/>
    </row>
    <row r="355" ht="12.75">
      <c r="E355" s="36"/>
    </row>
    <row r="356" ht="12.75">
      <c r="E356" s="36"/>
    </row>
    <row r="357" ht="12.75">
      <c r="E357" s="36"/>
    </row>
    <row r="358" ht="12.75">
      <c r="E358" s="36"/>
    </row>
    <row r="359" ht="12.75">
      <c r="E359" s="36"/>
    </row>
    <row r="360" ht="12.75">
      <c r="E360" s="36"/>
    </row>
    <row r="361" ht="12.75">
      <c r="E361" s="36"/>
    </row>
    <row r="362" ht="12.75">
      <c r="E362" s="36"/>
    </row>
    <row r="363" ht="12.75">
      <c r="E363" s="36"/>
    </row>
    <row r="364" ht="12.75">
      <c r="E364" s="36"/>
    </row>
    <row r="365" ht="12.75">
      <c r="E365" s="36"/>
    </row>
    <row r="366" ht="12.75">
      <c r="E366" s="36"/>
    </row>
    <row r="367" ht="12.75">
      <c r="E367" s="36"/>
    </row>
    <row r="368" ht="12.75">
      <c r="E368" s="36"/>
    </row>
    <row r="369" ht="12.75">
      <c r="E369" s="36"/>
    </row>
    <row r="370" ht="12.75">
      <c r="E370" s="36"/>
    </row>
    <row r="371" ht="12.75">
      <c r="E371" s="36"/>
    </row>
    <row r="372" ht="12.75">
      <c r="E372" s="36"/>
    </row>
    <row r="373" ht="12.75">
      <c r="E373" s="36"/>
    </row>
    <row r="374" ht="12.75">
      <c r="E374" s="36"/>
    </row>
    <row r="375" ht="12.75">
      <c r="E375" s="36"/>
    </row>
    <row r="376" ht="12.75">
      <c r="E376" s="36"/>
    </row>
    <row r="377" ht="12.75">
      <c r="E377" s="36"/>
    </row>
    <row r="378" ht="12.75">
      <c r="E378" s="36"/>
    </row>
    <row r="379" ht="12.75">
      <c r="E379" s="36"/>
    </row>
    <row r="380" ht="12.75">
      <c r="E380" s="36"/>
    </row>
    <row r="381" ht="12.75">
      <c r="E381" s="36"/>
    </row>
    <row r="382" ht="12.75">
      <c r="E382" s="36"/>
    </row>
    <row r="383" ht="12.75">
      <c r="E383" s="36"/>
    </row>
    <row r="384" ht="12.75">
      <c r="E384" s="36"/>
    </row>
    <row r="385" ht="12.75">
      <c r="E385" s="36"/>
    </row>
    <row r="386" ht="12.75">
      <c r="E386" s="36"/>
    </row>
    <row r="387" ht="12.75">
      <c r="E387" s="36"/>
    </row>
    <row r="388" ht="12.75">
      <c r="E388" s="36"/>
    </row>
    <row r="389" ht="12.75">
      <c r="E389" s="36"/>
    </row>
    <row r="390" ht="12.75">
      <c r="E390" s="36"/>
    </row>
    <row r="391" ht="12.75">
      <c r="E391" s="36"/>
    </row>
    <row r="392" ht="12.75">
      <c r="E392" s="36"/>
    </row>
    <row r="393" ht="12.75">
      <c r="E393" s="36"/>
    </row>
    <row r="394" ht="12.75">
      <c r="E394" s="36"/>
    </row>
    <row r="395" ht="12.75">
      <c r="E395" s="36"/>
    </row>
    <row r="396" ht="12.75">
      <c r="E396" s="36"/>
    </row>
    <row r="397" ht="12.75">
      <c r="E397" s="36"/>
    </row>
    <row r="398" ht="12.75">
      <c r="E398" s="36"/>
    </row>
    <row r="399" ht="12.75">
      <c r="E399" s="36"/>
    </row>
    <row r="400" ht="12.75">
      <c r="E400" s="36"/>
    </row>
    <row r="401" ht="12.75">
      <c r="E401" s="36"/>
    </row>
    <row r="402" ht="12.75">
      <c r="E402" s="36"/>
    </row>
    <row r="403" ht="12.75">
      <c r="E403" s="36"/>
    </row>
    <row r="404" ht="12.75">
      <c r="E404" s="36"/>
    </row>
    <row r="405" ht="12.75">
      <c r="E405" s="36"/>
    </row>
    <row r="406" ht="12.75">
      <c r="E406" s="36"/>
    </row>
    <row r="407" ht="12.75">
      <c r="E407" s="36"/>
    </row>
    <row r="408" ht="12.75">
      <c r="E408" s="36"/>
    </row>
    <row r="409" ht="12.75">
      <c r="E409" s="36"/>
    </row>
    <row r="410" ht="12.75">
      <c r="E410" s="36"/>
    </row>
    <row r="411" ht="12.75">
      <c r="E411" s="36"/>
    </row>
    <row r="412" ht="12.75">
      <c r="E412" s="36"/>
    </row>
    <row r="413" ht="12.75">
      <c r="E413" s="36"/>
    </row>
    <row r="414" ht="12.75">
      <c r="E414" s="36"/>
    </row>
    <row r="415" ht="12.75">
      <c r="E415" s="36"/>
    </row>
    <row r="416" ht="12.75">
      <c r="E416" s="36"/>
    </row>
    <row r="417" ht="12.75">
      <c r="E417" s="36"/>
    </row>
    <row r="418" ht="12.75">
      <c r="E418" s="36"/>
    </row>
    <row r="419" ht="12.75">
      <c r="E419" s="36"/>
    </row>
    <row r="420" ht="12.75">
      <c r="E420" s="36"/>
    </row>
    <row r="421" ht="12.75">
      <c r="E421" s="36"/>
    </row>
    <row r="422" ht="12.75">
      <c r="E422" s="36"/>
    </row>
    <row r="423" ht="12.75">
      <c r="E423" s="36"/>
    </row>
    <row r="424" ht="12.75">
      <c r="E424" s="36"/>
    </row>
    <row r="425" ht="12.75">
      <c r="E425" s="36"/>
    </row>
    <row r="426" ht="12.75">
      <c r="E426" s="36"/>
    </row>
    <row r="427" ht="12.75">
      <c r="E427" s="36"/>
    </row>
    <row r="428" ht="12.75">
      <c r="E428" s="36"/>
    </row>
    <row r="429" ht="12.75">
      <c r="E429" s="36"/>
    </row>
    <row r="430" ht="12.75">
      <c r="E430" s="36"/>
    </row>
    <row r="431" ht="12.75">
      <c r="E431" s="36"/>
    </row>
    <row r="432" ht="12.75">
      <c r="E432" s="36"/>
    </row>
    <row r="433" ht="12.75">
      <c r="E433" s="36"/>
    </row>
    <row r="434" ht="12.75">
      <c r="E434" s="36"/>
    </row>
    <row r="435" ht="12.75">
      <c r="E435" s="36"/>
    </row>
    <row r="436" ht="12.75">
      <c r="E436" s="36"/>
    </row>
    <row r="437" ht="12.75">
      <c r="E437" s="36"/>
    </row>
    <row r="438" ht="12.75">
      <c r="E438" s="36"/>
    </row>
    <row r="439" ht="12.75">
      <c r="E439" s="36"/>
    </row>
    <row r="440" ht="12.75">
      <c r="E440" s="36"/>
    </row>
    <row r="441" ht="12.75">
      <c r="E441" s="36"/>
    </row>
    <row r="442" ht="12.75">
      <c r="E442" s="36"/>
    </row>
    <row r="443" ht="12.75">
      <c r="E443" s="36"/>
    </row>
    <row r="444" ht="12.75">
      <c r="E444" s="36"/>
    </row>
    <row r="445" ht="12.75">
      <c r="E445" s="36"/>
    </row>
    <row r="446" ht="12.75">
      <c r="E446" s="36"/>
    </row>
    <row r="447" ht="12.75">
      <c r="E447" s="36"/>
    </row>
    <row r="448" ht="12.75">
      <c r="E448" s="36"/>
    </row>
    <row r="449" ht="12.75">
      <c r="E449" s="36"/>
    </row>
    <row r="450" ht="12.75">
      <c r="E450" s="36"/>
    </row>
    <row r="451" ht="12.75">
      <c r="E451" s="36"/>
    </row>
    <row r="452" ht="12.75">
      <c r="E452" s="36"/>
    </row>
    <row r="453" ht="12.75">
      <c r="E453" s="36"/>
    </row>
    <row r="454" ht="12.75">
      <c r="E454" s="36"/>
    </row>
    <row r="455" ht="12.75">
      <c r="E455" s="36"/>
    </row>
    <row r="456" ht="12.75">
      <c r="E456" s="36"/>
    </row>
    <row r="457" ht="12.75">
      <c r="E457" s="36"/>
    </row>
    <row r="458" ht="12.75">
      <c r="E458" s="36"/>
    </row>
    <row r="459" ht="12.75">
      <c r="E459" s="36"/>
    </row>
    <row r="460" ht="12.75">
      <c r="E460" s="36"/>
    </row>
    <row r="461" ht="12.75">
      <c r="E461" s="36"/>
    </row>
    <row r="462" ht="12.75">
      <c r="E462" s="36"/>
    </row>
    <row r="463" ht="12.75">
      <c r="E463" s="36"/>
    </row>
    <row r="464" ht="12.75">
      <c r="E464" s="36"/>
    </row>
    <row r="465" ht="12.75">
      <c r="E465" s="36"/>
    </row>
    <row r="466" ht="12.75">
      <c r="E466" s="36"/>
    </row>
    <row r="467" ht="12.75">
      <c r="E467" s="36"/>
    </row>
    <row r="468" ht="12.75">
      <c r="E468" s="36"/>
    </row>
    <row r="469" ht="12.75">
      <c r="E469" s="36"/>
    </row>
    <row r="470" ht="12.75">
      <c r="E470" s="36"/>
    </row>
    <row r="471" ht="12.75">
      <c r="E471" s="36"/>
    </row>
    <row r="472" ht="12.75">
      <c r="E472" s="36"/>
    </row>
    <row r="473" ht="12.75">
      <c r="E473" s="36"/>
    </row>
    <row r="474" ht="12.75">
      <c r="E474" s="36"/>
    </row>
    <row r="475" ht="12.75">
      <c r="E475" s="36"/>
    </row>
    <row r="476" ht="12.75">
      <c r="E476" s="36"/>
    </row>
    <row r="477" ht="12.75">
      <c r="E477" s="36"/>
    </row>
    <row r="478" ht="12.75">
      <c r="E478" s="36"/>
    </row>
    <row r="479" ht="12.75">
      <c r="E479" s="36"/>
    </row>
    <row r="480" ht="12.75">
      <c r="E480" s="36"/>
    </row>
    <row r="481" ht="12.75">
      <c r="E481" s="36"/>
    </row>
    <row r="482" ht="12.75">
      <c r="E482" s="36"/>
    </row>
    <row r="483" ht="12.75">
      <c r="E483" s="36"/>
    </row>
    <row r="484" ht="12.75">
      <c r="E484" s="36"/>
    </row>
    <row r="485" ht="12.75">
      <c r="E485" s="36"/>
    </row>
    <row r="486" ht="12.75">
      <c r="E486" s="36"/>
    </row>
    <row r="487" ht="12.75">
      <c r="E487" s="36"/>
    </row>
    <row r="488" ht="12.75">
      <c r="E488" s="36"/>
    </row>
    <row r="489" ht="12.75">
      <c r="E489" s="36"/>
    </row>
    <row r="490" ht="12.75">
      <c r="E490" s="36"/>
    </row>
    <row r="491" ht="12.75">
      <c r="E491" s="36"/>
    </row>
    <row r="492" ht="12.75">
      <c r="E492" s="36"/>
    </row>
    <row r="493" ht="12.75">
      <c r="E493" s="36"/>
    </row>
    <row r="494" ht="12.75">
      <c r="E494" s="36"/>
    </row>
    <row r="495" ht="12.75">
      <c r="E495" s="36"/>
    </row>
    <row r="496" ht="12.75">
      <c r="E496" s="36"/>
    </row>
    <row r="497" ht="12.75">
      <c r="E497" s="36"/>
    </row>
    <row r="498" ht="12.75">
      <c r="E498" s="36"/>
    </row>
    <row r="499" ht="12.75">
      <c r="E499" s="36"/>
    </row>
    <row r="500" ht="12.75">
      <c r="E500" s="36"/>
    </row>
    <row r="501" ht="12.75">
      <c r="E501" s="36"/>
    </row>
    <row r="502" ht="12.75">
      <c r="E502" s="36"/>
    </row>
    <row r="503" ht="12.75">
      <c r="E503" s="36"/>
    </row>
    <row r="504" ht="12.75">
      <c r="E504" s="36"/>
    </row>
    <row r="505" ht="12.75">
      <c r="E505" s="36"/>
    </row>
    <row r="506" ht="12.75">
      <c r="E506" s="36"/>
    </row>
    <row r="507" ht="12.75">
      <c r="E507" s="36"/>
    </row>
    <row r="508" ht="12.75">
      <c r="E508" s="36"/>
    </row>
    <row r="509" ht="12.75">
      <c r="E509" s="36"/>
    </row>
    <row r="510" ht="12.75">
      <c r="E510" s="36"/>
    </row>
    <row r="511" ht="12.75">
      <c r="E511" s="36"/>
    </row>
    <row r="512" ht="12.75">
      <c r="E512" s="36"/>
    </row>
    <row r="513" ht="12.75">
      <c r="E513" s="36"/>
    </row>
    <row r="514" ht="12.75">
      <c r="E514" s="36"/>
    </row>
    <row r="515" ht="12.75">
      <c r="E515" s="36"/>
    </row>
    <row r="516" ht="12.75">
      <c r="E516" s="36"/>
    </row>
    <row r="517" ht="12.75">
      <c r="E517" s="36"/>
    </row>
    <row r="518" ht="12.75">
      <c r="E518" s="36"/>
    </row>
    <row r="519" ht="12.75">
      <c r="E519" s="36"/>
    </row>
    <row r="520" ht="12.75">
      <c r="E520" s="36"/>
    </row>
    <row r="521" ht="12.75">
      <c r="E521" s="36"/>
    </row>
    <row r="522" ht="12.75">
      <c r="E522" s="36"/>
    </row>
    <row r="523" ht="12.75">
      <c r="E523" s="36"/>
    </row>
    <row r="524" ht="12.75">
      <c r="E524" s="36"/>
    </row>
    <row r="525" ht="12.75">
      <c r="E525" s="36"/>
    </row>
    <row r="526" ht="12.75">
      <c r="E526" s="36"/>
    </row>
    <row r="527" ht="12.75">
      <c r="E527" s="36"/>
    </row>
    <row r="528" ht="12.75">
      <c r="E528" s="36"/>
    </row>
    <row r="529" ht="12.75">
      <c r="E529" s="36"/>
    </row>
    <row r="530" ht="12.75">
      <c r="E530" s="36"/>
    </row>
    <row r="531" ht="12.75">
      <c r="E531" s="36"/>
    </row>
    <row r="532" ht="12.75">
      <c r="E532" s="36"/>
    </row>
    <row r="533" ht="12.75">
      <c r="E533" s="36"/>
    </row>
    <row r="534" ht="12.75">
      <c r="E534" s="36"/>
    </row>
    <row r="535" ht="12.75">
      <c r="E535" s="36"/>
    </row>
    <row r="536" ht="12.75">
      <c r="E536" s="36"/>
    </row>
    <row r="537" ht="12.75">
      <c r="E537" s="36"/>
    </row>
    <row r="538" ht="12.75">
      <c r="E538" s="36"/>
    </row>
    <row r="539" ht="12.75">
      <c r="E539" s="36"/>
    </row>
    <row r="540" ht="12.75">
      <c r="E540" s="36"/>
    </row>
    <row r="541" ht="12.75">
      <c r="E541" s="36"/>
    </row>
    <row r="542" ht="12.75">
      <c r="E542" s="36"/>
    </row>
    <row r="543" ht="12.75">
      <c r="E543" s="36"/>
    </row>
    <row r="544" ht="12.75">
      <c r="E544" s="36"/>
    </row>
    <row r="545" ht="12.75">
      <c r="E545" s="36"/>
    </row>
    <row r="546" ht="12.75">
      <c r="E546" s="36"/>
    </row>
    <row r="547" ht="12.75">
      <c r="E547" s="36"/>
    </row>
    <row r="548" ht="12.75">
      <c r="E548" s="36"/>
    </row>
    <row r="549" ht="12.75">
      <c r="E549" s="36"/>
    </row>
    <row r="550" ht="12.75">
      <c r="E550" s="36"/>
    </row>
    <row r="551" ht="12.75">
      <c r="E551" s="36"/>
    </row>
    <row r="552" ht="12.75">
      <c r="E552" s="36"/>
    </row>
    <row r="553" ht="12.75">
      <c r="E553" s="36"/>
    </row>
    <row r="554" ht="12.75">
      <c r="E554" s="36"/>
    </row>
    <row r="555" ht="12.75">
      <c r="E555" s="36"/>
    </row>
    <row r="556" ht="12.75">
      <c r="E556" s="36"/>
    </row>
    <row r="557" ht="12.75">
      <c r="E557" s="36"/>
    </row>
    <row r="558" ht="12.75">
      <c r="E558" s="36"/>
    </row>
    <row r="559" ht="12.75">
      <c r="E559" s="36"/>
    </row>
    <row r="560" ht="12.75">
      <c r="E560" s="36"/>
    </row>
    <row r="561" ht="12.75">
      <c r="E561" s="36"/>
    </row>
    <row r="562" ht="12.75">
      <c r="E562" s="36"/>
    </row>
    <row r="563" ht="12.75">
      <c r="E563" s="36"/>
    </row>
    <row r="564" ht="12.75">
      <c r="E564" s="36"/>
    </row>
    <row r="565" ht="12.75">
      <c r="E565" s="36"/>
    </row>
    <row r="566" ht="12.75">
      <c r="E566" s="36"/>
    </row>
    <row r="567" ht="12.75">
      <c r="E567" s="36"/>
    </row>
    <row r="568" ht="12.75">
      <c r="E568" s="36"/>
    </row>
    <row r="569" ht="12.75">
      <c r="E569" s="36"/>
    </row>
    <row r="570" ht="12.75">
      <c r="E570" s="36"/>
    </row>
    <row r="571" ht="12.75">
      <c r="E571" s="36"/>
    </row>
    <row r="572" ht="12.75">
      <c r="E572" s="36"/>
    </row>
    <row r="573" ht="12.75">
      <c r="E573" s="36"/>
    </row>
    <row r="574" ht="12.75">
      <c r="E574" s="36"/>
    </row>
    <row r="575" ht="12.75">
      <c r="E575" s="36"/>
    </row>
    <row r="576" ht="12.75">
      <c r="E576" s="36"/>
    </row>
    <row r="577" ht="12.75">
      <c r="E577" s="36"/>
    </row>
    <row r="578" ht="12.75">
      <c r="E578" s="36"/>
    </row>
    <row r="579" ht="12.75">
      <c r="E579" s="36"/>
    </row>
    <row r="580" ht="12.75">
      <c r="E580" s="36"/>
    </row>
    <row r="581" ht="12.75">
      <c r="E581" s="36"/>
    </row>
    <row r="582" ht="12.75">
      <c r="E582" s="36"/>
    </row>
    <row r="583" ht="12.75">
      <c r="E583" s="36"/>
    </row>
    <row r="584" ht="12.75">
      <c r="E584" s="36"/>
    </row>
    <row r="585" ht="12.75">
      <c r="E585" s="36"/>
    </row>
    <row r="586" ht="12.75">
      <c r="E586" s="36"/>
    </row>
    <row r="587" ht="12.75">
      <c r="E587" s="36"/>
    </row>
    <row r="588" ht="12.75">
      <c r="E588" s="36"/>
    </row>
    <row r="589" ht="12.75">
      <c r="E589" s="36"/>
    </row>
    <row r="590" ht="12.75">
      <c r="E590" s="36"/>
    </row>
    <row r="591" ht="12.75">
      <c r="E591" s="36"/>
    </row>
    <row r="592" ht="12.75">
      <c r="E592" s="36"/>
    </row>
    <row r="593" ht="12.75">
      <c r="E593" s="36"/>
    </row>
    <row r="594" ht="12.75">
      <c r="E594" s="36"/>
    </row>
    <row r="595" ht="12.75">
      <c r="E595" s="36"/>
    </row>
    <row r="596" ht="12.75">
      <c r="E596" s="36"/>
    </row>
    <row r="597" ht="12.75">
      <c r="E597" s="36"/>
    </row>
    <row r="598" ht="12.75">
      <c r="E598" s="36"/>
    </row>
    <row r="599" ht="12.75">
      <c r="E599" s="36"/>
    </row>
    <row r="600" ht="12.75">
      <c r="E600" s="36"/>
    </row>
    <row r="601" ht="12.75">
      <c r="E601" s="36"/>
    </row>
    <row r="602" ht="12.75">
      <c r="E602" s="36"/>
    </row>
    <row r="603" ht="12.75">
      <c r="E603" s="36"/>
    </row>
    <row r="604" ht="12.75">
      <c r="E604" s="36"/>
    </row>
    <row r="605" ht="12.75">
      <c r="E605" s="36"/>
    </row>
    <row r="606" ht="12.75">
      <c r="E606" s="36"/>
    </row>
    <row r="607" ht="12.75">
      <c r="E607" s="36"/>
    </row>
    <row r="608" ht="12.75">
      <c r="E608" s="36"/>
    </row>
    <row r="609" ht="12.75">
      <c r="E609" s="36"/>
    </row>
    <row r="610" ht="12.75">
      <c r="E610" s="36"/>
    </row>
    <row r="611" ht="12.75">
      <c r="E611" s="36"/>
    </row>
    <row r="612" ht="12.75">
      <c r="E612" s="36"/>
    </row>
    <row r="613" ht="12.75">
      <c r="E613" s="36"/>
    </row>
    <row r="614" ht="12.75">
      <c r="E614" s="36"/>
    </row>
    <row r="615" ht="12.75">
      <c r="E615" s="36"/>
    </row>
    <row r="616" ht="12.75">
      <c r="E616" s="36"/>
    </row>
    <row r="617" ht="12.75">
      <c r="E617" s="36"/>
    </row>
    <row r="618" ht="12.75">
      <c r="E618" s="36"/>
    </row>
    <row r="619" ht="12.75">
      <c r="E619" s="36"/>
    </row>
    <row r="620" ht="12.75">
      <c r="E620" s="36"/>
    </row>
    <row r="621" ht="12.75">
      <c r="E621" s="36"/>
    </row>
    <row r="622" ht="12.75">
      <c r="E622" s="36"/>
    </row>
    <row r="623" ht="12.75">
      <c r="E623" s="36"/>
    </row>
    <row r="624" ht="12.75">
      <c r="E624" s="36"/>
    </row>
    <row r="625" ht="12.75">
      <c r="E625" s="36"/>
    </row>
    <row r="626" ht="12.75">
      <c r="E626" s="36"/>
    </row>
    <row r="627" ht="12.75">
      <c r="E627" s="36"/>
    </row>
    <row r="628" ht="12.75">
      <c r="E628" s="36"/>
    </row>
    <row r="629" ht="12.75">
      <c r="E629" s="36"/>
    </row>
    <row r="630" ht="12.75">
      <c r="E630" s="36"/>
    </row>
    <row r="631" ht="12.75">
      <c r="E631" s="36"/>
    </row>
    <row r="632" ht="12.75">
      <c r="E632" s="36"/>
    </row>
    <row r="633" ht="12.75">
      <c r="E633" s="36"/>
    </row>
    <row r="634" ht="12.75">
      <c r="E634" s="36"/>
    </row>
    <row r="635" ht="12.75">
      <c r="E635" s="36"/>
    </row>
    <row r="636" ht="12.75">
      <c r="E636" s="36"/>
    </row>
    <row r="637" ht="12.75">
      <c r="E637" s="36"/>
    </row>
    <row r="638" ht="12.75">
      <c r="E638" s="36"/>
    </row>
    <row r="639" ht="12.75">
      <c r="E639" s="36"/>
    </row>
    <row r="640" ht="12.75">
      <c r="E640" s="36"/>
    </row>
    <row r="641" ht="12.75">
      <c r="E641" s="36"/>
    </row>
    <row r="642" ht="12.75">
      <c r="E642" s="36"/>
    </row>
    <row r="643" ht="12.75">
      <c r="E643" s="36"/>
    </row>
    <row r="644" ht="12.75">
      <c r="E644" s="36"/>
    </row>
    <row r="645" ht="12.75">
      <c r="E645" s="36"/>
    </row>
    <row r="646" ht="12.75">
      <c r="E646" s="36"/>
    </row>
    <row r="647" ht="12.75">
      <c r="E647" s="36"/>
    </row>
    <row r="648" ht="12.75">
      <c r="E648" s="36"/>
    </row>
    <row r="649" ht="12.75">
      <c r="E649" s="36"/>
    </row>
    <row r="650" ht="12.75">
      <c r="E650" s="36"/>
    </row>
    <row r="651" ht="12.75">
      <c r="E651" s="36"/>
    </row>
    <row r="652" ht="12.75">
      <c r="E652" s="36"/>
    </row>
    <row r="653" ht="12.75">
      <c r="E653" s="36"/>
    </row>
    <row r="654" ht="12.75">
      <c r="E654" s="36"/>
    </row>
    <row r="655" ht="12.75">
      <c r="E655" s="36"/>
    </row>
    <row r="656" ht="12.75">
      <c r="E656" s="36"/>
    </row>
    <row r="657" ht="12.75">
      <c r="E657" s="36"/>
    </row>
    <row r="658" ht="12.75">
      <c r="E658" s="36"/>
    </row>
    <row r="659" ht="12.75">
      <c r="E659" s="36"/>
    </row>
    <row r="660" ht="12.75">
      <c r="E660" s="36"/>
    </row>
    <row r="661" ht="12.75">
      <c r="E661" s="36"/>
    </row>
    <row r="662" ht="12.75">
      <c r="E662" s="36"/>
    </row>
    <row r="663" ht="12.75">
      <c r="E663" s="36"/>
    </row>
    <row r="664" ht="12.75">
      <c r="E664" s="36"/>
    </row>
    <row r="665" ht="12.75">
      <c r="E665" s="36"/>
    </row>
    <row r="666" ht="12.75">
      <c r="E666" s="36"/>
    </row>
    <row r="667" ht="12.75">
      <c r="E667" s="36"/>
    </row>
    <row r="668" ht="12.75">
      <c r="E668" s="36"/>
    </row>
    <row r="669" ht="12.75">
      <c r="E669" s="36"/>
    </row>
    <row r="670" ht="12.75">
      <c r="E670" s="36"/>
    </row>
    <row r="671" ht="12.75">
      <c r="E671" s="36"/>
    </row>
    <row r="672" ht="12.75">
      <c r="E672" s="36"/>
    </row>
    <row r="673" ht="12.75">
      <c r="E673" s="36"/>
    </row>
    <row r="674" ht="12.75">
      <c r="E674" s="36"/>
    </row>
    <row r="675" ht="12.75">
      <c r="E675" s="36"/>
    </row>
    <row r="676" ht="12.75">
      <c r="E676" s="36"/>
    </row>
    <row r="677" ht="12.75">
      <c r="E677" s="36"/>
    </row>
    <row r="678" ht="12.75">
      <c r="E678" s="36"/>
    </row>
    <row r="679" ht="12.75">
      <c r="E679" s="36"/>
    </row>
    <row r="680" ht="12.75">
      <c r="E680" s="36"/>
    </row>
    <row r="681" ht="12.75">
      <c r="E681" s="36"/>
    </row>
    <row r="682" ht="12.75">
      <c r="E682" s="36"/>
    </row>
    <row r="683" ht="12.75">
      <c r="E683" s="36"/>
    </row>
    <row r="684" ht="12.75">
      <c r="E684" s="36"/>
    </row>
    <row r="685" ht="12.75">
      <c r="E685" s="36"/>
    </row>
    <row r="686" ht="12.75">
      <c r="E686" s="36"/>
    </row>
    <row r="687" ht="12.75">
      <c r="E687" s="36"/>
    </row>
    <row r="688" ht="12.75">
      <c r="E688" s="36"/>
    </row>
    <row r="689" ht="12.75">
      <c r="E689" s="36"/>
    </row>
    <row r="690" ht="12.75">
      <c r="E690" s="36"/>
    </row>
    <row r="691" ht="12.75">
      <c r="E691" s="36"/>
    </row>
    <row r="692" ht="12.75">
      <c r="E692" s="36"/>
    </row>
    <row r="693" ht="12.75">
      <c r="E693" s="36"/>
    </row>
    <row r="694" ht="12.75">
      <c r="E694" s="36"/>
    </row>
    <row r="695" ht="12.75">
      <c r="E695" s="36"/>
    </row>
    <row r="696" ht="12.75">
      <c r="E696" s="36"/>
    </row>
    <row r="697" ht="12.75">
      <c r="E697" s="36"/>
    </row>
    <row r="698" ht="12.75">
      <c r="E698" s="36"/>
    </row>
    <row r="699" ht="12.75">
      <c r="E699" s="36"/>
    </row>
    <row r="700" ht="12.75">
      <c r="E700" s="36"/>
    </row>
    <row r="701" ht="12.75">
      <c r="E701" s="36"/>
    </row>
    <row r="702" ht="12.75">
      <c r="E702" s="36"/>
    </row>
    <row r="703" ht="12.75">
      <c r="E703" s="36"/>
    </row>
    <row r="704" ht="12.75">
      <c r="E704" s="36"/>
    </row>
    <row r="705" ht="12.75">
      <c r="E705" s="36"/>
    </row>
    <row r="706" ht="12.75">
      <c r="E706" s="36"/>
    </row>
    <row r="707" ht="12.75">
      <c r="E707" s="36"/>
    </row>
    <row r="708" ht="12.75">
      <c r="E708" s="36"/>
    </row>
    <row r="709" ht="12.75">
      <c r="E709" s="36"/>
    </row>
    <row r="710" ht="12.75">
      <c r="E710" s="36"/>
    </row>
    <row r="711" ht="12.75">
      <c r="E711" s="36"/>
    </row>
    <row r="712" ht="12.75">
      <c r="E712" s="36"/>
    </row>
    <row r="713" ht="12.75">
      <c r="E713" s="36"/>
    </row>
    <row r="714" ht="12.75">
      <c r="E714" s="36"/>
    </row>
    <row r="715" ht="12.75">
      <c r="E715" s="36"/>
    </row>
    <row r="716" ht="12.75">
      <c r="E716" s="36"/>
    </row>
    <row r="717" ht="12.75">
      <c r="E717" s="36"/>
    </row>
    <row r="718" ht="12.75">
      <c r="E718" s="36"/>
    </row>
    <row r="719" ht="12.75">
      <c r="E719" s="36"/>
    </row>
    <row r="720" ht="12.75">
      <c r="E720" s="36"/>
    </row>
    <row r="721" ht="12.75">
      <c r="E721" s="36"/>
    </row>
    <row r="722" ht="12.75">
      <c r="E722" s="36"/>
    </row>
    <row r="723" ht="12.75">
      <c r="E723" s="36"/>
    </row>
    <row r="724" ht="12.75">
      <c r="E724" s="36"/>
    </row>
    <row r="725" ht="12.75">
      <c r="E725" s="36"/>
    </row>
    <row r="726" ht="12.75">
      <c r="E726" s="36"/>
    </row>
    <row r="727" ht="12.75">
      <c r="E727" s="36"/>
    </row>
    <row r="728" ht="12.75">
      <c r="E728" s="36"/>
    </row>
    <row r="729" ht="12.75">
      <c r="E729" s="36"/>
    </row>
    <row r="730" ht="12.75">
      <c r="E730" s="36"/>
    </row>
    <row r="731" ht="12.75">
      <c r="E731" s="36"/>
    </row>
    <row r="732" ht="12.75">
      <c r="E732" s="36"/>
    </row>
    <row r="733" ht="12.75">
      <c r="E733" s="36"/>
    </row>
    <row r="734" ht="12.75">
      <c r="E734" s="36"/>
    </row>
    <row r="735" ht="12.75">
      <c r="E735" s="36"/>
    </row>
    <row r="736" ht="12.75">
      <c r="E736" s="36"/>
    </row>
    <row r="737" ht="12.75">
      <c r="E737" s="36"/>
    </row>
    <row r="738" ht="12.75">
      <c r="E738" s="36"/>
    </row>
    <row r="739" ht="12.75">
      <c r="E739" s="36"/>
    </row>
    <row r="740" ht="12.75">
      <c r="E740" s="36"/>
    </row>
    <row r="741" ht="12.75">
      <c r="E741" s="36"/>
    </row>
    <row r="742" ht="12.75">
      <c r="E742" s="36"/>
    </row>
    <row r="743" ht="12.75">
      <c r="E743" s="36"/>
    </row>
    <row r="744" ht="12.75">
      <c r="E744" s="36"/>
    </row>
    <row r="745" ht="12.75">
      <c r="E745" s="36"/>
    </row>
    <row r="746" ht="12.75">
      <c r="E746" s="36"/>
    </row>
    <row r="747" ht="12.75">
      <c r="E747" s="36"/>
    </row>
    <row r="748" ht="12.75">
      <c r="E748" s="36"/>
    </row>
    <row r="749" ht="12.75">
      <c r="E749" s="36"/>
    </row>
    <row r="750" ht="12.75">
      <c r="E750" s="36"/>
    </row>
    <row r="751" ht="12.75">
      <c r="E751" s="36"/>
    </row>
    <row r="752" ht="12.75">
      <c r="E752" s="36"/>
    </row>
    <row r="753" ht="12.75">
      <c r="E753" s="36"/>
    </row>
    <row r="754" ht="12.75">
      <c r="E754" s="36"/>
    </row>
    <row r="755" ht="12.75">
      <c r="E755" s="36"/>
    </row>
    <row r="756" ht="12.75">
      <c r="E756" s="36"/>
    </row>
    <row r="757" ht="12.75">
      <c r="E757" s="36"/>
    </row>
    <row r="758" ht="12.75">
      <c r="E758" s="36"/>
    </row>
    <row r="759" ht="12.75">
      <c r="E759" s="36"/>
    </row>
    <row r="760" ht="12.75">
      <c r="E760" s="36"/>
    </row>
    <row r="761" ht="12.75">
      <c r="E761" s="36"/>
    </row>
    <row r="762" ht="12.75">
      <c r="E762" s="36"/>
    </row>
    <row r="763" ht="12.75">
      <c r="E763" s="36"/>
    </row>
    <row r="764" ht="12.75">
      <c r="E764" s="36"/>
    </row>
    <row r="765" ht="12.75">
      <c r="E765" s="36"/>
    </row>
    <row r="766" ht="12.75">
      <c r="E766" s="36"/>
    </row>
    <row r="767" ht="12.75">
      <c r="E767" s="36"/>
    </row>
    <row r="768" ht="12.75">
      <c r="E768" s="36"/>
    </row>
    <row r="769" ht="12.75">
      <c r="E769" s="36"/>
    </row>
    <row r="770" ht="12.75">
      <c r="E770" s="36"/>
    </row>
    <row r="771" ht="12.75">
      <c r="E771" s="36"/>
    </row>
    <row r="772" ht="12.75">
      <c r="E772" s="36"/>
    </row>
    <row r="773" ht="12.75">
      <c r="E773" s="36"/>
    </row>
    <row r="774" ht="12.75">
      <c r="E774" s="36"/>
    </row>
    <row r="775" ht="12.75">
      <c r="E775" s="36"/>
    </row>
    <row r="776" ht="12.75">
      <c r="E776" s="36"/>
    </row>
    <row r="777" ht="12.75">
      <c r="E777" s="36"/>
    </row>
    <row r="778" ht="12.75">
      <c r="E778" s="36"/>
    </row>
    <row r="779" ht="12.75">
      <c r="E779" s="36"/>
    </row>
    <row r="780" ht="12.75">
      <c r="E780" s="36"/>
    </row>
    <row r="781" ht="12.75">
      <c r="E781" s="36"/>
    </row>
    <row r="782" ht="12.75">
      <c r="E782" s="36"/>
    </row>
    <row r="783" ht="12.75">
      <c r="E783" s="36"/>
    </row>
    <row r="784" ht="12.75">
      <c r="E784" s="36"/>
    </row>
    <row r="785" ht="12.75">
      <c r="E785" s="36"/>
    </row>
    <row r="786" ht="12.75">
      <c r="E786" s="36"/>
    </row>
    <row r="787" ht="12.75">
      <c r="E787" s="36"/>
    </row>
    <row r="788" ht="12.75">
      <c r="E788" s="36"/>
    </row>
    <row r="789" ht="12.75">
      <c r="E789" s="36"/>
    </row>
    <row r="790" ht="12.75">
      <c r="E790" s="36"/>
    </row>
    <row r="791" ht="12.75">
      <c r="E791" s="36"/>
    </row>
    <row r="792" ht="12.75">
      <c r="E792" s="36"/>
    </row>
    <row r="793" ht="12.75">
      <c r="E793" s="36"/>
    </row>
    <row r="794" ht="12.75">
      <c r="E794" s="36"/>
    </row>
    <row r="795" ht="12.75">
      <c r="E795" s="36"/>
    </row>
    <row r="796" ht="12.75">
      <c r="E796" s="36"/>
    </row>
    <row r="797" ht="12.75">
      <c r="E797" s="36"/>
    </row>
    <row r="798" ht="12.75">
      <c r="E798" s="36"/>
    </row>
    <row r="799" ht="12.75">
      <c r="E799" s="36"/>
    </row>
    <row r="800" ht="12.75">
      <c r="E800" s="36"/>
    </row>
    <row r="801" ht="12.75">
      <c r="E801" s="36"/>
    </row>
    <row r="802" ht="12.75">
      <c r="E802" s="36"/>
    </row>
    <row r="803" ht="12.75">
      <c r="E803" s="36"/>
    </row>
    <row r="804" ht="12.75">
      <c r="E804" s="36"/>
    </row>
    <row r="805" ht="12.75">
      <c r="E805" s="36"/>
    </row>
    <row r="806" ht="12.75">
      <c r="E806" s="36"/>
    </row>
    <row r="807" ht="12.75">
      <c r="E807" s="36"/>
    </row>
    <row r="808" ht="12.75">
      <c r="E808" s="36"/>
    </row>
    <row r="809" ht="12.75">
      <c r="E809" s="36"/>
    </row>
    <row r="810" ht="12.75">
      <c r="E810" s="36"/>
    </row>
    <row r="811" ht="12.75">
      <c r="E811" s="36"/>
    </row>
    <row r="812" ht="12.75">
      <c r="E812" s="36"/>
    </row>
    <row r="813" ht="12.75">
      <c r="E813" s="36"/>
    </row>
    <row r="814" ht="12.75">
      <c r="E814" s="36"/>
    </row>
    <row r="815" ht="12.75">
      <c r="E815" s="36"/>
    </row>
    <row r="816" ht="12.75">
      <c r="E816" s="36"/>
    </row>
    <row r="817" ht="12.75">
      <c r="E817" s="36"/>
    </row>
    <row r="818" ht="12.75">
      <c r="E818" s="36"/>
    </row>
    <row r="819" ht="12.75">
      <c r="E819" s="36"/>
    </row>
    <row r="820" ht="12.75">
      <c r="E820" s="36"/>
    </row>
    <row r="821" ht="12.75">
      <c r="E821" s="36"/>
    </row>
    <row r="822" ht="12.75">
      <c r="E822" s="36"/>
    </row>
    <row r="823" ht="12.75">
      <c r="E823" s="36"/>
    </row>
    <row r="824" ht="12.75">
      <c r="E824" s="36"/>
    </row>
    <row r="825" ht="12.75">
      <c r="E825" s="36"/>
    </row>
    <row r="826" ht="12.75">
      <c r="E826" s="36"/>
    </row>
    <row r="827" ht="12.75">
      <c r="E827" s="36"/>
    </row>
    <row r="828" ht="12.75">
      <c r="E828" s="36"/>
    </row>
    <row r="829" ht="12.75">
      <c r="E829" s="36"/>
    </row>
    <row r="830" ht="12.75">
      <c r="E830" s="36"/>
    </row>
    <row r="831" ht="12.75">
      <c r="E831" s="36"/>
    </row>
    <row r="832" ht="12.75">
      <c r="E832" s="36"/>
    </row>
    <row r="833" ht="12.75">
      <c r="E833" s="36"/>
    </row>
    <row r="834" ht="12.75">
      <c r="E834" s="36"/>
    </row>
    <row r="835" ht="12.75">
      <c r="E835" s="36"/>
    </row>
    <row r="836" ht="12.75">
      <c r="E836" s="36"/>
    </row>
    <row r="837" ht="12.75">
      <c r="E837" s="36"/>
    </row>
    <row r="838" ht="12.75">
      <c r="E838" s="36"/>
    </row>
    <row r="839" ht="12.75">
      <c r="E839" s="36"/>
    </row>
    <row r="840" ht="12.75">
      <c r="E840" s="36"/>
    </row>
    <row r="841" ht="12.75">
      <c r="E841" s="36"/>
    </row>
    <row r="842" ht="12.75">
      <c r="E842" s="36"/>
    </row>
    <row r="843" ht="12.75">
      <c r="E843" s="36"/>
    </row>
    <row r="844" ht="12.75">
      <c r="E844" s="36"/>
    </row>
    <row r="845" ht="12.75">
      <c r="E845" s="36"/>
    </row>
    <row r="846" ht="12.75">
      <c r="E846" s="36"/>
    </row>
    <row r="847" ht="12.75">
      <c r="E847" s="36"/>
    </row>
    <row r="848" ht="12.75">
      <c r="E848" s="36"/>
    </row>
    <row r="849" ht="12.75">
      <c r="E849" s="36"/>
    </row>
    <row r="850" ht="12.75">
      <c r="E850" s="36"/>
    </row>
    <row r="851" ht="12.75">
      <c r="E851" s="36"/>
    </row>
    <row r="852" ht="12.75">
      <c r="E852" s="36"/>
    </row>
    <row r="853" ht="12.75">
      <c r="E853" s="36"/>
    </row>
    <row r="854" ht="12.75">
      <c r="E854" s="36"/>
    </row>
    <row r="855" ht="12.75">
      <c r="E855" s="36"/>
    </row>
    <row r="856" ht="12.75">
      <c r="E856" s="36"/>
    </row>
    <row r="857" ht="12.75">
      <c r="E857" s="36"/>
    </row>
    <row r="858" ht="12.75">
      <c r="E858" s="36"/>
    </row>
    <row r="859" ht="12.75">
      <c r="E859" s="36"/>
    </row>
    <row r="860" ht="12.75">
      <c r="E860" s="36"/>
    </row>
    <row r="861" ht="12.75">
      <c r="E861" s="36"/>
    </row>
    <row r="862" ht="12.75">
      <c r="E862" s="36"/>
    </row>
    <row r="863" ht="12.75">
      <c r="E863" s="36"/>
    </row>
    <row r="864" ht="12.75">
      <c r="E864" s="36"/>
    </row>
    <row r="865" ht="12.75">
      <c r="E865" s="36"/>
    </row>
    <row r="866" ht="12.75">
      <c r="E866" s="36"/>
    </row>
    <row r="867" ht="12.75">
      <c r="E867" s="36"/>
    </row>
    <row r="868" ht="12.75">
      <c r="E868" s="36"/>
    </row>
    <row r="869" ht="12.75">
      <c r="E869" s="36"/>
    </row>
    <row r="870" ht="12.75">
      <c r="E870" s="36"/>
    </row>
    <row r="871" ht="12.75">
      <c r="E871" s="36"/>
    </row>
    <row r="872" ht="12.75">
      <c r="E872" s="36"/>
    </row>
    <row r="873" ht="12.75">
      <c r="E873" s="36"/>
    </row>
    <row r="874" ht="12.75">
      <c r="E874" s="36"/>
    </row>
    <row r="875" ht="12.75">
      <c r="E875" s="36"/>
    </row>
    <row r="876" ht="12.75">
      <c r="E876" s="36"/>
    </row>
    <row r="877" ht="12.75">
      <c r="E877" s="36"/>
    </row>
    <row r="878" ht="12.75">
      <c r="E878" s="36"/>
    </row>
    <row r="879" ht="12.75">
      <c r="E879" s="36"/>
    </row>
    <row r="880" ht="12.75">
      <c r="E880" s="36"/>
    </row>
    <row r="881" ht="12.75">
      <c r="E881" s="36"/>
    </row>
    <row r="882" ht="12.75">
      <c r="E882" s="36"/>
    </row>
    <row r="883" ht="12.75">
      <c r="E883" s="36"/>
    </row>
    <row r="884" ht="12.75">
      <c r="E884" s="36"/>
    </row>
    <row r="885" ht="12.75">
      <c r="E885" s="36"/>
    </row>
    <row r="886" ht="12.75">
      <c r="E886" s="36"/>
    </row>
    <row r="887" ht="12.75">
      <c r="E887" s="36"/>
    </row>
    <row r="888" ht="12.75">
      <c r="E888" s="36"/>
    </row>
    <row r="889" ht="12.75">
      <c r="E889" s="36"/>
    </row>
    <row r="890" ht="12.75">
      <c r="E890" s="36"/>
    </row>
    <row r="891" ht="12.75">
      <c r="E891" s="36"/>
    </row>
    <row r="892" ht="12.75">
      <c r="E892" s="36"/>
    </row>
    <row r="893" ht="12.75">
      <c r="E893" s="36"/>
    </row>
    <row r="894" ht="12.75">
      <c r="E894" s="36"/>
    </row>
    <row r="895" ht="12.75">
      <c r="E895" s="36"/>
    </row>
    <row r="896" ht="12.75">
      <c r="E896" s="36"/>
    </row>
    <row r="897" ht="12.75">
      <c r="E897" s="36"/>
    </row>
    <row r="898" ht="12.75">
      <c r="E898" s="36"/>
    </row>
    <row r="899" ht="12.75">
      <c r="E899" s="36"/>
    </row>
    <row r="900" ht="12.75">
      <c r="E900" s="36"/>
    </row>
    <row r="901" ht="12.75">
      <c r="E901" s="36"/>
    </row>
    <row r="902" ht="12.75">
      <c r="E902" s="36"/>
    </row>
    <row r="903" ht="12.75">
      <c r="E903" s="36"/>
    </row>
    <row r="904" ht="12.75">
      <c r="E904" s="36"/>
    </row>
    <row r="905" ht="12.75">
      <c r="E905" s="36"/>
    </row>
    <row r="906" ht="12.75">
      <c r="E906" s="36"/>
    </row>
    <row r="907" ht="12.75">
      <c r="E907" s="36"/>
    </row>
    <row r="908" ht="12.75">
      <c r="E908" s="36"/>
    </row>
    <row r="909" ht="12.75">
      <c r="E909" s="36"/>
    </row>
    <row r="910" ht="12.75">
      <c r="E910" s="36"/>
    </row>
    <row r="911" ht="12.75">
      <c r="E911" s="36"/>
    </row>
    <row r="912" ht="12.75">
      <c r="E912" s="36"/>
    </row>
    <row r="913" ht="12.75">
      <c r="E913" s="36"/>
    </row>
    <row r="914" ht="12.75">
      <c r="E914" s="36"/>
    </row>
    <row r="915" ht="12.75">
      <c r="E915" s="36"/>
    </row>
    <row r="916" ht="12.75">
      <c r="E916" s="36"/>
    </row>
    <row r="917" ht="12.75">
      <c r="E917" s="36"/>
    </row>
    <row r="918" ht="12.75">
      <c r="E918" s="36"/>
    </row>
    <row r="919" ht="12.75">
      <c r="E919" s="36"/>
    </row>
    <row r="920" ht="12.75">
      <c r="E920" s="36"/>
    </row>
    <row r="921" ht="12.75">
      <c r="E921" s="36"/>
    </row>
    <row r="922" ht="12.75">
      <c r="E922" s="36"/>
    </row>
    <row r="923" ht="12.75">
      <c r="E923" s="36"/>
    </row>
    <row r="924" ht="12.75">
      <c r="E924" s="36"/>
    </row>
    <row r="925" ht="12.75">
      <c r="E925" s="36"/>
    </row>
    <row r="926" ht="12.75">
      <c r="E926" s="36"/>
    </row>
    <row r="927" ht="12.75">
      <c r="E927" s="36"/>
    </row>
    <row r="928" ht="12.75">
      <c r="E928" s="36"/>
    </row>
    <row r="929" ht="12.75">
      <c r="E929" s="36"/>
    </row>
    <row r="930" ht="12.75">
      <c r="E930" s="36"/>
    </row>
    <row r="931" ht="12.75">
      <c r="E931" s="36"/>
    </row>
    <row r="932" ht="12.75">
      <c r="E932" s="36"/>
    </row>
    <row r="933" ht="12.75">
      <c r="E933" s="36"/>
    </row>
    <row r="934" ht="12.75">
      <c r="E934" s="36"/>
    </row>
    <row r="935" ht="12.75">
      <c r="E935" s="36"/>
    </row>
    <row r="936" ht="12.75">
      <c r="E936" s="36"/>
    </row>
    <row r="937" ht="12.75">
      <c r="E937" s="36"/>
    </row>
    <row r="938" ht="12.75">
      <c r="E938" s="36"/>
    </row>
    <row r="939" ht="12.75">
      <c r="E939" s="36"/>
    </row>
    <row r="940" ht="12.75">
      <c r="E940" s="36"/>
    </row>
    <row r="941" ht="12.75">
      <c r="E941" s="36"/>
    </row>
    <row r="942" ht="12.75">
      <c r="E942" s="36"/>
    </row>
    <row r="943" ht="12.75">
      <c r="E943" s="36"/>
    </row>
    <row r="944" ht="12.75">
      <c r="E944" s="36"/>
    </row>
    <row r="945" ht="12.75">
      <c r="E945" s="36"/>
    </row>
    <row r="946" ht="12.75">
      <c r="E946" s="36"/>
    </row>
    <row r="947" ht="12.75">
      <c r="E947" s="36"/>
    </row>
    <row r="948" ht="12.75">
      <c r="E948" s="36"/>
    </row>
    <row r="949" ht="12.75">
      <c r="E949" s="36"/>
    </row>
    <row r="950" ht="12.75">
      <c r="E950" s="36"/>
    </row>
    <row r="951" ht="12.75">
      <c r="E951" s="36"/>
    </row>
    <row r="952" ht="12.75">
      <c r="E952" s="36"/>
    </row>
    <row r="953" ht="12.75">
      <c r="E953" s="36"/>
    </row>
    <row r="954" ht="12.75">
      <c r="E954" s="36"/>
    </row>
    <row r="955" ht="12.75">
      <c r="E955" s="36"/>
    </row>
    <row r="956" ht="12.75">
      <c r="E956" s="36"/>
    </row>
    <row r="957" ht="12.75">
      <c r="E957" s="36"/>
    </row>
    <row r="958" ht="12.75">
      <c r="E958" s="36"/>
    </row>
    <row r="959" ht="12.75">
      <c r="E959" s="36"/>
    </row>
    <row r="960" ht="12.75">
      <c r="E960" s="36"/>
    </row>
    <row r="961" ht="12.75">
      <c r="E961" s="36"/>
    </row>
    <row r="962" ht="12.75">
      <c r="E962" s="36"/>
    </row>
    <row r="963" ht="12.75">
      <c r="E963" s="36"/>
    </row>
    <row r="964" ht="12.75">
      <c r="E964" s="36"/>
    </row>
    <row r="965" ht="12.75">
      <c r="E965" s="36"/>
    </row>
    <row r="966" ht="12.75">
      <c r="E966" s="36"/>
    </row>
    <row r="967" ht="12.75">
      <c r="E967" s="36"/>
    </row>
    <row r="968" ht="12.75">
      <c r="E968" s="36"/>
    </row>
    <row r="969" ht="12.75">
      <c r="E969" s="36"/>
    </row>
    <row r="970" ht="12.75">
      <c r="E970" s="36"/>
    </row>
    <row r="971" ht="12.75">
      <c r="E971" s="36"/>
    </row>
    <row r="972" ht="12.75">
      <c r="E972" s="36"/>
    </row>
    <row r="973" ht="12.75">
      <c r="E973" s="36"/>
    </row>
    <row r="974" ht="12.75">
      <c r="E974" s="36"/>
    </row>
    <row r="975" ht="12.75">
      <c r="E975" s="36"/>
    </row>
    <row r="976" ht="12.75">
      <c r="E976" s="36"/>
    </row>
    <row r="977" ht="12.75">
      <c r="E977" s="36"/>
    </row>
    <row r="978" ht="12.75">
      <c r="E978" s="36"/>
    </row>
    <row r="979" ht="12.75">
      <c r="E979" s="36"/>
    </row>
    <row r="980" ht="12.75">
      <c r="E980" s="36"/>
    </row>
    <row r="981" ht="12.75">
      <c r="E981" s="36"/>
    </row>
    <row r="982" ht="12.75">
      <c r="E982" s="36"/>
    </row>
    <row r="983" ht="12.75">
      <c r="E983" s="36"/>
    </row>
    <row r="984" ht="12.75">
      <c r="E984" s="36"/>
    </row>
    <row r="985" ht="12.75">
      <c r="E985" s="36"/>
    </row>
    <row r="986" ht="12.75">
      <c r="E986" s="36"/>
    </row>
    <row r="987" ht="12.75">
      <c r="E987" s="36"/>
    </row>
    <row r="988" ht="12.75">
      <c r="E988" s="36"/>
    </row>
    <row r="989" ht="12.75">
      <c r="E989" s="36"/>
    </row>
    <row r="990" ht="12.75">
      <c r="E990" s="36"/>
    </row>
    <row r="991" ht="12.75">
      <c r="E991" s="36"/>
    </row>
    <row r="992" ht="12.75">
      <c r="E992" s="36"/>
    </row>
    <row r="993" ht="12.75">
      <c r="E993" s="36"/>
    </row>
    <row r="994" ht="12.75">
      <c r="E994" s="36"/>
    </row>
    <row r="995" ht="12.75">
      <c r="E995" s="36"/>
    </row>
    <row r="996" ht="12.75">
      <c r="E996" s="36"/>
    </row>
    <row r="997" ht="12.75">
      <c r="E997" s="36"/>
    </row>
    <row r="998" ht="12.75">
      <c r="E998" s="36"/>
    </row>
    <row r="999" ht="12.75">
      <c r="E999" s="36"/>
    </row>
    <row r="1000" ht="12.75">
      <c r="E1000" s="36"/>
    </row>
    <row r="1001" ht="12.75">
      <c r="E1001" s="36"/>
    </row>
    <row r="1002" ht="12.75">
      <c r="E1002" s="36"/>
    </row>
    <row r="1003" ht="12.75">
      <c r="E1003" s="36"/>
    </row>
    <row r="1004" ht="12.75">
      <c r="E1004" s="36"/>
    </row>
    <row r="1005" ht="12.75">
      <c r="E1005" s="36"/>
    </row>
    <row r="1006" ht="12.75">
      <c r="E1006" s="36"/>
    </row>
    <row r="1007" ht="12.75">
      <c r="E1007" s="36"/>
    </row>
    <row r="1008" ht="12.75">
      <c r="E1008" s="36"/>
    </row>
    <row r="1009" ht="12.75">
      <c r="E1009" s="36"/>
    </row>
    <row r="1010" ht="12.75">
      <c r="E1010" s="36"/>
    </row>
    <row r="1011" ht="12.75">
      <c r="E1011" s="36"/>
    </row>
    <row r="1012" ht="12.75">
      <c r="E1012" s="36"/>
    </row>
    <row r="1013" ht="12.75">
      <c r="E1013" s="36"/>
    </row>
    <row r="1014" ht="12.75">
      <c r="E1014" s="36"/>
    </row>
    <row r="1015" ht="12.75">
      <c r="E1015" s="36"/>
    </row>
    <row r="1016" ht="12.75">
      <c r="E1016" s="36"/>
    </row>
    <row r="1017" ht="12.75">
      <c r="E1017" s="36"/>
    </row>
    <row r="1018" ht="12.75">
      <c r="E1018" s="36"/>
    </row>
    <row r="1019" ht="12.75">
      <c r="E1019" s="36"/>
    </row>
    <row r="1020" ht="12.75">
      <c r="E1020" s="36"/>
    </row>
    <row r="1021" ht="12.75">
      <c r="E1021" s="36"/>
    </row>
    <row r="1022" ht="12.75">
      <c r="E1022" s="36"/>
    </row>
    <row r="1023" ht="12.75">
      <c r="E1023" s="36"/>
    </row>
    <row r="1024" ht="12.75">
      <c r="E1024" s="36"/>
    </row>
    <row r="1025" ht="12.75">
      <c r="E1025" s="36"/>
    </row>
    <row r="1026" ht="12.75">
      <c r="E1026" s="36"/>
    </row>
    <row r="1027" ht="12.75">
      <c r="E1027" s="36"/>
    </row>
    <row r="1028" ht="12.75">
      <c r="E1028" s="36"/>
    </row>
    <row r="1029" ht="12.75">
      <c r="E1029" s="36"/>
    </row>
    <row r="1030" ht="12.75">
      <c r="E1030" s="36"/>
    </row>
    <row r="1031" ht="12.75">
      <c r="E1031" s="36"/>
    </row>
    <row r="1032" ht="12.75">
      <c r="E1032" s="36"/>
    </row>
    <row r="1033" ht="12.75">
      <c r="E1033" s="36"/>
    </row>
    <row r="1034" ht="12.75">
      <c r="E1034" s="36"/>
    </row>
    <row r="1035" ht="12.75">
      <c r="E1035" s="36"/>
    </row>
    <row r="1036" ht="12.75">
      <c r="E1036" s="36"/>
    </row>
    <row r="1037" ht="12.75">
      <c r="E1037" s="36"/>
    </row>
    <row r="1038" ht="12.75">
      <c r="E1038" s="36"/>
    </row>
    <row r="1039" ht="12.75">
      <c r="E1039" s="36"/>
    </row>
    <row r="1040" ht="12.75">
      <c r="E1040" s="36"/>
    </row>
    <row r="1041" ht="12.75">
      <c r="E1041" s="36"/>
    </row>
    <row r="1042" ht="12.75">
      <c r="E1042" s="36"/>
    </row>
    <row r="1043" ht="12.75">
      <c r="E1043" s="36"/>
    </row>
    <row r="1044" ht="12.75">
      <c r="E1044" s="36"/>
    </row>
    <row r="1045" ht="12.75">
      <c r="E1045" s="36"/>
    </row>
    <row r="1046" ht="12.75">
      <c r="E1046" s="36"/>
    </row>
    <row r="1047" ht="12.75">
      <c r="E1047" s="36"/>
    </row>
    <row r="1048" ht="12.75">
      <c r="E1048" s="36"/>
    </row>
    <row r="1049" ht="12.75">
      <c r="E1049" s="36"/>
    </row>
    <row r="1050" ht="12.75">
      <c r="E1050" s="36"/>
    </row>
    <row r="1051" ht="12.75">
      <c r="E1051" s="36"/>
    </row>
    <row r="1052" ht="12.75">
      <c r="E1052" s="36"/>
    </row>
    <row r="1053" ht="12.75">
      <c r="E1053" s="36"/>
    </row>
    <row r="1054" ht="12.75">
      <c r="E1054" s="36"/>
    </row>
    <row r="1055" ht="12.75">
      <c r="E1055" s="36"/>
    </row>
    <row r="1056" ht="12.75">
      <c r="E1056" s="36"/>
    </row>
    <row r="1057" ht="12.75">
      <c r="E1057" s="36"/>
    </row>
    <row r="1058" ht="12.75">
      <c r="E1058" s="36"/>
    </row>
    <row r="1059" ht="12.75">
      <c r="E1059" s="36"/>
    </row>
    <row r="1060" ht="12.75">
      <c r="E1060" s="36"/>
    </row>
    <row r="1061" ht="12.75">
      <c r="E1061" s="36"/>
    </row>
    <row r="1062" ht="12.75">
      <c r="E1062" s="36"/>
    </row>
    <row r="1063" ht="12.75">
      <c r="E1063" s="36"/>
    </row>
    <row r="1064" ht="12.75">
      <c r="E1064" s="36"/>
    </row>
    <row r="1065" ht="12.75">
      <c r="E1065" s="36"/>
    </row>
    <row r="1066" ht="12.75">
      <c r="E1066" s="36"/>
    </row>
    <row r="1067" ht="12.75">
      <c r="E1067" s="36"/>
    </row>
    <row r="1068" ht="12.75">
      <c r="E1068" s="36"/>
    </row>
    <row r="1069" ht="12.75">
      <c r="E1069" s="36"/>
    </row>
    <row r="1070" ht="12.75">
      <c r="E1070" s="36"/>
    </row>
    <row r="1071" ht="12.75">
      <c r="E1071" s="36"/>
    </row>
    <row r="1072" ht="12.75">
      <c r="E1072" s="36"/>
    </row>
    <row r="1073" ht="12.75">
      <c r="E1073" s="36"/>
    </row>
    <row r="1074" ht="12.75">
      <c r="E1074" s="36"/>
    </row>
    <row r="1075" ht="12.75">
      <c r="E1075" s="36"/>
    </row>
    <row r="1076" ht="12.75">
      <c r="E1076" s="36"/>
    </row>
    <row r="1077" ht="12.75">
      <c r="E1077" s="36"/>
    </row>
    <row r="1078" ht="12.75">
      <c r="E1078" s="36"/>
    </row>
    <row r="1079" ht="12.75">
      <c r="E1079" s="36"/>
    </row>
    <row r="1080" ht="12.75">
      <c r="E1080" s="36"/>
    </row>
    <row r="1081" ht="12.75">
      <c r="E1081" s="36"/>
    </row>
    <row r="1082" ht="12.75">
      <c r="E1082" s="36"/>
    </row>
    <row r="1083" ht="12.75">
      <c r="E1083" s="36"/>
    </row>
    <row r="1084" ht="12.75">
      <c r="E1084" s="36"/>
    </row>
    <row r="1085" ht="12.75">
      <c r="E1085" s="36"/>
    </row>
    <row r="1086" ht="12.75">
      <c r="E1086" s="36"/>
    </row>
    <row r="1087" ht="12.75">
      <c r="E1087" s="36"/>
    </row>
    <row r="1088" ht="12.75">
      <c r="E1088" s="36"/>
    </row>
    <row r="1089" ht="12.75">
      <c r="E1089" s="36"/>
    </row>
    <row r="1090" ht="12.75">
      <c r="E1090" s="36"/>
    </row>
    <row r="1091" ht="12.75">
      <c r="E1091" s="36"/>
    </row>
    <row r="1092" ht="12.75">
      <c r="E1092" s="36"/>
    </row>
    <row r="1093" ht="12.75">
      <c r="E1093" s="36"/>
    </row>
    <row r="1094" ht="12.75">
      <c r="E1094" s="36"/>
    </row>
    <row r="1095" ht="12.75">
      <c r="E1095" s="36"/>
    </row>
    <row r="1096" ht="12.75">
      <c r="E1096" s="36"/>
    </row>
    <row r="1097" ht="12.75">
      <c r="E1097" s="36"/>
    </row>
    <row r="1098" ht="12.75">
      <c r="E1098" s="36"/>
    </row>
    <row r="1099" ht="12.75">
      <c r="E1099" s="36"/>
    </row>
    <row r="1100" ht="12.75">
      <c r="E1100" s="36"/>
    </row>
    <row r="1101" ht="12.75">
      <c r="E1101" s="36"/>
    </row>
    <row r="1102" ht="12.75">
      <c r="E1102" s="36"/>
    </row>
    <row r="1103" ht="12.75">
      <c r="E1103" s="36"/>
    </row>
    <row r="1104" ht="12.75">
      <c r="E1104" s="36"/>
    </row>
    <row r="1105" ht="12.75">
      <c r="E1105" s="36"/>
    </row>
    <row r="1106" ht="12.75">
      <c r="E1106" s="36"/>
    </row>
    <row r="1107" ht="12.75">
      <c r="E1107" s="36"/>
    </row>
    <row r="1108" ht="12.75">
      <c r="E1108" s="36"/>
    </row>
    <row r="1109" ht="12.75">
      <c r="E1109" s="36"/>
    </row>
    <row r="1110" ht="12.75">
      <c r="E1110" s="36"/>
    </row>
    <row r="1111" ht="12.75">
      <c r="E1111" s="36"/>
    </row>
    <row r="1112" ht="12.75">
      <c r="E1112" s="36"/>
    </row>
    <row r="1113" ht="12.75">
      <c r="E1113" s="36"/>
    </row>
    <row r="1114" ht="12.75">
      <c r="E1114" s="36"/>
    </row>
    <row r="1115" ht="12.75">
      <c r="E1115" s="36"/>
    </row>
    <row r="1116" ht="12.75">
      <c r="E1116" s="36"/>
    </row>
    <row r="1117" ht="12.75">
      <c r="E1117" s="36"/>
    </row>
    <row r="1118" ht="12.75">
      <c r="E1118" s="36"/>
    </row>
    <row r="1119" ht="12.75">
      <c r="E1119" s="36"/>
    </row>
    <row r="1120" ht="12.75">
      <c r="E1120" s="36"/>
    </row>
    <row r="1121" ht="12.75">
      <c r="E1121" s="36"/>
    </row>
    <row r="1122" ht="12.75">
      <c r="E1122" s="36"/>
    </row>
    <row r="1123" ht="12.75">
      <c r="E1123" s="36"/>
    </row>
    <row r="1124" ht="12.75">
      <c r="E1124" s="36"/>
    </row>
    <row r="1125" ht="12.75">
      <c r="E1125" s="36"/>
    </row>
    <row r="1126" ht="12.75">
      <c r="E1126" s="36"/>
    </row>
    <row r="1127" ht="12.75">
      <c r="E1127" s="36"/>
    </row>
    <row r="1128" ht="12.75">
      <c r="E1128" s="36"/>
    </row>
    <row r="1129" ht="12.75">
      <c r="E1129" s="36"/>
    </row>
    <row r="1130" ht="12.75">
      <c r="E1130" s="36"/>
    </row>
    <row r="1131" ht="12.75">
      <c r="E1131" s="36"/>
    </row>
    <row r="1132" ht="12.75">
      <c r="E1132" s="36"/>
    </row>
    <row r="1133" ht="12.75">
      <c r="E1133" s="36"/>
    </row>
    <row r="1134" ht="12.75">
      <c r="E1134" s="36"/>
    </row>
    <row r="1135" ht="12.75">
      <c r="E1135" s="36"/>
    </row>
    <row r="1136" ht="12.75">
      <c r="E1136" s="36"/>
    </row>
    <row r="1137" ht="12.75">
      <c r="E1137" s="36"/>
    </row>
    <row r="1138" ht="12.75">
      <c r="E1138" s="36"/>
    </row>
    <row r="1139" ht="12.75">
      <c r="E1139" s="36"/>
    </row>
    <row r="1140" ht="12.75">
      <c r="E1140" s="36"/>
    </row>
    <row r="1141" ht="12.75">
      <c r="E1141" s="36"/>
    </row>
    <row r="1142" ht="12.75">
      <c r="E1142" s="36"/>
    </row>
    <row r="1143" ht="12.75">
      <c r="E1143" s="36"/>
    </row>
    <row r="1144" ht="12.75">
      <c r="E1144" s="36"/>
    </row>
    <row r="1145" ht="12.75">
      <c r="E1145" s="36"/>
    </row>
    <row r="1146" ht="12.75">
      <c r="E1146" s="36"/>
    </row>
    <row r="1147" ht="12.75">
      <c r="E1147" s="36"/>
    </row>
    <row r="1148" ht="12.75">
      <c r="E1148" s="36"/>
    </row>
    <row r="1149" ht="12.75">
      <c r="E1149" s="36"/>
    </row>
    <row r="1150" ht="12.75">
      <c r="E1150" s="36"/>
    </row>
    <row r="1151" ht="12.75">
      <c r="E1151" s="36"/>
    </row>
    <row r="1152" ht="12.75">
      <c r="E1152" s="36"/>
    </row>
    <row r="1153" ht="12.75">
      <c r="E1153" s="36"/>
    </row>
    <row r="1154" ht="12.75">
      <c r="E1154" s="36"/>
    </row>
    <row r="1155" ht="12.75">
      <c r="E1155" s="36"/>
    </row>
    <row r="1156" ht="12.75">
      <c r="E1156" s="36"/>
    </row>
    <row r="1157" ht="12.75">
      <c r="E1157" s="36"/>
    </row>
    <row r="1158" ht="12.75">
      <c r="E1158" s="36"/>
    </row>
    <row r="1159" ht="12.75">
      <c r="E1159" s="36"/>
    </row>
    <row r="1160" ht="12.75">
      <c r="E1160" s="36"/>
    </row>
    <row r="1161" ht="12.75">
      <c r="E1161" s="36"/>
    </row>
    <row r="1162" ht="12.75">
      <c r="E1162" s="36"/>
    </row>
    <row r="1163" ht="12.75">
      <c r="E1163" s="36"/>
    </row>
    <row r="1164" ht="12.75">
      <c r="E1164" s="36"/>
    </row>
    <row r="1165" ht="12.75">
      <c r="E1165" s="36"/>
    </row>
    <row r="1166" ht="12.75">
      <c r="E1166" s="36"/>
    </row>
    <row r="1167" ht="12.75">
      <c r="E1167" s="36"/>
    </row>
    <row r="1168" ht="12.75">
      <c r="E1168" s="36"/>
    </row>
    <row r="1169" ht="12.75">
      <c r="E1169" s="36"/>
    </row>
    <row r="1170" ht="12.75">
      <c r="E1170" s="36"/>
    </row>
    <row r="1171" ht="12.75">
      <c r="E1171" s="36"/>
    </row>
    <row r="1172" ht="12.75">
      <c r="E1172" s="36"/>
    </row>
    <row r="1173" ht="12.75">
      <c r="E1173" s="36"/>
    </row>
    <row r="1174" ht="12.75">
      <c r="E1174" s="36"/>
    </row>
    <row r="1175" ht="12.75">
      <c r="E1175" s="36"/>
    </row>
    <row r="1176" ht="12.75">
      <c r="E1176" s="36"/>
    </row>
    <row r="1177" ht="12.75">
      <c r="E1177" s="36"/>
    </row>
    <row r="1178" ht="12.75">
      <c r="E1178" s="36"/>
    </row>
    <row r="1179" ht="12.75">
      <c r="E1179" s="36"/>
    </row>
    <row r="1180" ht="12.75">
      <c r="E1180" s="36"/>
    </row>
    <row r="1181" ht="12.75">
      <c r="E1181" s="36"/>
    </row>
    <row r="1182" ht="12.75">
      <c r="E1182" s="36"/>
    </row>
    <row r="1183" ht="12.75">
      <c r="E1183" s="36"/>
    </row>
    <row r="1184" ht="12.75">
      <c r="E1184" s="36"/>
    </row>
    <row r="1185" ht="12.75">
      <c r="E1185" s="36"/>
    </row>
    <row r="1186" ht="12.75">
      <c r="E1186" s="36"/>
    </row>
    <row r="1187" ht="12.75">
      <c r="E1187" s="36"/>
    </row>
    <row r="1188" ht="12.75">
      <c r="E1188" s="36"/>
    </row>
    <row r="1189" ht="12.75">
      <c r="E1189" s="36"/>
    </row>
    <row r="1190" ht="12.75">
      <c r="E1190" s="36"/>
    </row>
    <row r="1191" ht="12.75">
      <c r="E1191" s="36"/>
    </row>
    <row r="1192" ht="12.75">
      <c r="E1192" s="36"/>
    </row>
    <row r="1193" ht="12.75">
      <c r="E1193" s="36"/>
    </row>
    <row r="1194" ht="12.75">
      <c r="E1194" s="36"/>
    </row>
    <row r="1195" ht="12.75">
      <c r="E1195" s="36"/>
    </row>
    <row r="1196" ht="12.75">
      <c r="E1196" s="36"/>
    </row>
    <row r="1197" ht="12.75">
      <c r="E1197" s="36"/>
    </row>
    <row r="1198" ht="12.75">
      <c r="E1198" s="36"/>
    </row>
    <row r="1199" ht="12.75">
      <c r="E1199" s="36"/>
    </row>
    <row r="1200" ht="12.75">
      <c r="E1200" s="36"/>
    </row>
    <row r="1201" ht="12.75">
      <c r="E1201" s="36"/>
    </row>
    <row r="1202" ht="12.75">
      <c r="E1202" s="36"/>
    </row>
    <row r="1203" ht="12.75">
      <c r="E1203" s="36"/>
    </row>
    <row r="1204" ht="12.75">
      <c r="E1204" s="36"/>
    </row>
    <row r="1205" ht="12.75">
      <c r="E1205" s="36"/>
    </row>
    <row r="1206" ht="12.75">
      <c r="E1206" s="36"/>
    </row>
    <row r="1207" ht="12.75">
      <c r="E1207" s="36"/>
    </row>
    <row r="1208" ht="12.75">
      <c r="E1208" s="36"/>
    </row>
    <row r="1209" ht="12.75">
      <c r="E1209" s="36"/>
    </row>
    <row r="1210" ht="12.75">
      <c r="E1210" s="36"/>
    </row>
    <row r="1211" ht="12.75">
      <c r="E1211" s="36"/>
    </row>
    <row r="1212" ht="12.75">
      <c r="E1212" s="36"/>
    </row>
    <row r="1213" ht="12.75">
      <c r="E1213" s="36"/>
    </row>
    <row r="1214" ht="12.75">
      <c r="E1214" s="36"/>
    </row>
    <row r="1215" ht="12.75">
      <c r="E1215" s="36"/>
    </row>
    <row r="1216" ht="12.75">
      <c r="E1216" s="36"/>
    </row>
    <row r="1217" ht="12.75">
      <c r="E1217" s="36"/>
    </row>
    <row r="1218" ht="12.75">
      <c r="E1218" s="36"/>
    </row>
    <row r="1219" ht="12.75">
      <c r="E1219" s="36"/>
    </row>
    <row r="1220" ht="12.75">
      <c r="E1220" s="36"/>
    </row>
    <row r="1221" ht="12.75">
      <c r="E1221" s="36"/>
    </row>
    <row r="1222" ht="12.75">
      <c r="E1222" s="36"/>
    </row>
    <row r="1223" ht="12.75">
      <c r="E1223" s="36"/>
    </row>
    <row r="1224" ht="12.75">
      <c r="E1224" s="36"/>
    </row>
    <row r="1225" ht="12.75">
      <c r="E1225" s="36"/>
    </row>
    <row r="1226" ht="12.75">
      <c r="E1226" s="36"/>
    </row>
    <row r="1227" ht="12.75">
      <c r="E1227" s="36"/>
    </row>
    <row r="1228" ht="12.75">
      <c r="E1228" s="36"/>
    </row>
    <row r="1229" ht="12.75">
      <c r="E1229" s="36"/>
    </row>
    <row r="1230" ht="12.75">
      <c r="E1230" s="36"/>
    </row>
    <row r="1231" ht="12.75">
      <c r="E1231" s="36"/>
    </row>
    <row r="1232" ht="12.75">
      <c r="E1232" s="36"/>
    </row>
    <row r="1233" ht="12.75">
      <c r="E1233" s="36"/>
    </row>
    <row r="1234" ht="12.75">
      <c r="E1234" s="36"/>
    </row>
    <row r="1235" ht="12.75">
      <c r="E1235" s="36"/>
    </row>
    <row r="1236" ht="12.75">
      <c r="E1236" s="36"/>
    </row>
    <row r="1237" ht="12.75">
      <c r="E1237" s="36"/>
    </row>
    <row r="1238" ht="12.75">
      <c r="E1238" s="36"/>
    </row>
    <row r="1239" ht="12.75">
      <c r="E1239" s="36"/>
    </row>
    <row r="1240" ht="12.75">
      <c r="E1240" s="36"/>
    </row>
    <row r="1241" ht="12.75">
      <c r="E1241" s="36"/>
    </row>
    <row r="1242" ht="12.75">
      <c r="E1242" s="36"/>
    </row>
    <row r="1243" ht="12.75">
      <c r="E1243" s="36"/>
    </row>
    <row r="1244" ht="12.75">
      <c r="E1244" s="36"/>
    </row>
    <row r="1245" ht="12.75">
      <c r="E1245" s="36"/>
    </row>
    <row r="1246" ht="12.75">
      <c r="E1246" s="36"/>
    </row>
    <row r="1247" ht="12.75">
      <c r="E1247" s="36"/>
    </row>
    <row r="1248" ht="12.75">
      <c r="E1248" s="36"/>
    </row>
    <row r="1249" ht="12.75">
      <c r="E1249" s="36"/>
    </row>
    <row r="1250" ht="12.75">
      <c r="E1250" s="36"/>
    </row>
    <row r="1251" ht="12.75">
      <c r="E1251" s="36"/>
    </row>
    <row r="1252" ht="12.75">
      <c r="E1252" s="36"/>
    </row>
    <row r="1253" ht="12.75">
      <c r="E1253" s="36"/>
    </row>
    <row r="1254" ht="12.75">
      <c r="E1254" s="36"/>
    </row>
    <row r="1255" ht="12.75">
      <c r="E1255" s="36"/>
    </row>
    <row r="1256" ht="12.75">
      <c r="E1256" s="36"/>
    </row>
    <row r="1257" ht="12.75">
      <c r="E1257" s="36"/>
    </row>
    <row r="1258" ht="12.75">
      <c r="E1258" s="36"/>
    </row>
    <row r="1259" ht="12.75">
      <c r="E1259" s="36"/>
    </row>
    <row r="1260" ht="12.75">
      <c r="E1260" s="36"/>
    </row>
    <row r="1261" ht="12.75">
      <c r="E1261" s="36"/>
    </row>
    <row r="1262" ht="12.75">
      <c r="E1262" s="36"/>
    </row>
    <row r="1263" ht="12.75">
      <c r="E1263" s="36"/>
    </row>
    <row r="1264" ht="12.75">
      <c r="E1264" s="36"/>
    </row>
    <row r="1265" ht="12.75">
      <c r="E1265" s="36"/>
    </row>
    <row r="1266" ht="12.75">
      <c r="E1266" s="36"/>
    </row>
    <row r="1267" ht="12.75">
      <c r="E1267" s="36"/>
    </row>
    <row r="1268" ht="12.75">
      <c r="E1268" s="36"/>
    </row>
    <row r="1269" ht="12.75">
      <c r="E1269" s="36"/>
    </row>
    <row r="1270" ht="12.75">
      <c r="E1270" s="36"/>
    </row>
    <row r="1271" ht="12.75">
      <c r="E1271" s="36"/>
    </row>
    <row r="1272" ht="12.75">
      <c r="E1272" s="36"/>
    </row>
    <row r="1273" ht="12.75">
      <c r="E1273" s="36"/>
    </row>
    <row r="1274" ht="12.75">
      <c r="E1274" s="36"/>
    </row>
    <row r="1275" ht="12.75">
      <c r="E1275" s="36"/>
    </row>
    <row r="1276" ht="12.75">
      <c r="E1276" s="36"/>
    </row>
    <row r="1277" ht="12.75">
      <c r="E1277" s="36"/>
    </row>
    <row r="1278" ht="12.75">
      <c r="E1278" s="36"/>
    </row>
    <row r="1279" ht="12.75">
      <c r="E1279" s="36"/>
    </row>
    <row r="1280" ht="12.75">
      <c r="E1280" s="36"/>
    </row>
    <row r="1281" ht="12.75">
      <c r="E1281" s="36"/>
    </row>
    <row r="1282" ht="12.75">
      <c r="E1282" s="36"/>
    </row>
    <row r="1283" ht="12.75">
      <c r="E1283" s="36"/>
    </row>
    <row r="1284" ht="12.75">
      <c r="E1284" s="36"/>
    </row>
    <row r="1285" ht="12.75">
      <c r="E1285" s="36"/>
    </row>
    <row r="1286" ht="12.75">
      <c r="E1286" s="36"/>
    </row>
    <row r="1287" ht="12.75">
      <c r="E1287" s="36"/>
    </row>
    <row r="1288" ht="12.75">
      <c r="E1288" s="36"/>
    </row>
    <row r="1289" ht="12.75">
      <c r="E1289" s="36"/>
    </row>
    <row r="1290" ht="12.75">
      <c r="E1290" s="36"/>
    </row>
    <row r="1291" ht="12.75">
      <c r="E1291" s="36"/>
    </row>
    <row r="1292" ht="12.75">
      <c r="E1292" s="36"/>
    </row>
    <row r="1293" ht="12.75">
      <c r="E1293" s="36"/>
    </row>
    <row r="1294" ht="12.75">
      <c r="E1294" s="36"/>
    </row>
    <row r="1295" ht="12.75">
      <c r="E1295" s="36"/>
    </row>
    <row r="1296" ht="12.75">
      <c r="E1296" s="36"/>
    </row>
    <row r="1297" ht="12.75">
      <c r="E1297" s="36"/>
    </row>
    <row r="1298" ht="12.75">
      <c r="E1298" s="36"/>
    </row>
    <row r="1299" ht="12.75">
      <c r="E1299" s="36"/>
    </row>
    <row r="1300" ht="12.75">
      <c r="E1300" s="36"/>
    </row>
    <row r="1301" ht="12.75">
      <c r="E1301" s="36"/>
    </row>
    <row r="1302" ht="12.75">
      <c r="E1302" s="36"/>
    </row>
    <row r="1303" ht="12.75">
      <c r="E1303" s="36"/>
    </row>
    <row r="1304" ht="12.75">
      <c r="E1304" s="36"/>
    </row>
    <row r="1305" ht="12.75">
      <c r="E1305" s="36"/>
    </row>
    <row r="1306" ht="12.75">
      <c r="E1306" s="36"/>
    </row>
    <row r="1307" ht="12.75">
      <c r="E1307" s="36"/>
    </row>
    <row r="1308" ht="12.75">
      <c r="E1308" s="36"/>
    </row>
    <row r="1309" ht="12.75">
      <c r="E1309" s="36"/>
    </row>
    <row r="1310" ht="12.75">
      <c r="E1310" s="36"/>
    </row>
    <row r="1311" ht="12.75">
      <c r="E1311" s="36"/>
    </row>
    <row r="1312" ht="12.75">
      <c r="E1312" s="36"/>
    </row>
    <row r="1313" ht="12.75">
      <c r="E1313" s="36"/>
    </row>
    <row r="1314" ht="12.75">
      <c r="E1314" s="36"/>
    </row>
    <row r="1315" ht="12.75">
      <c r="E1315" s="36"/>
    </row>
    <row r="1316" ht="12.75">
      <c r="E1316" s="36"/>
    </row>
    <row r="1317" ht="12.75">
      <c r="E1317" s="36"/>
    </row>
    <row r="1318" ht="12.75">
      <c r="E1318" s="36"/>
    </row>
    <row r="1319" ht="12.75">
      <c r="E1319" s="36"/>
    </row>
    <row r="1320" ht="12.75">
      <c r="E1320" s="36"/>
    </row>
    <row r="1321" ht="12.75">
      <c r="E1321" s="36"/>
    </row>
    <row r="1322" ht="12.75">
      <c r="E1322" s="36"/>
    </row>
    <row r="1323" ht="12.75">
      <c r="E1323" s="36"/>
    </row>
    <row r="1324" ht="12.75">
      <c r="E1324" s="36"/>
    </row>
    <row r="1325" ht="12.75">
      <c r="E1325" s="36"/>
    </row>
    <row r="1326" ht="12.75">
      <c r="E1326" s="36"/>
    </row>
    <row r="1327" ht="12.75">
      <c r="E1327" s="36"/>
    </row>
    <row r="1328" ht="12.75">
      <c r="E1328" s="36"/>
    </row>
    <row r="1329" ht="12.75">
      <c r="E1329" s="36"/>
    </row>
    <row r="1330" ht="12.75">
      <c r="E1330" s="36"/>
    </row>
    <row r="1331" ht="12.75">
      <c r="E1331" s="36"/>
    </row>
    <row r="1332" ht="12.75">
      <c r="E1332" s="36"/>
    </row>
    <row r="1333" ht="12.75">
      <c r="E1333" s="36"/>
    </row>
    <row r="1334" ht="12.75">
      <c r="E1334" s="36"/>
    </row>
    <row r="1335" ht="12.75">
      <c r="E1335" s="36"/>
    </row>
    <row r="1336" ht="12.75">
      <c r="E1336" s="36"/>
    </row>
    <row r="1337" ht="12.75">
      <c r="E1337" s="36"/>
    </row>
    <row r="1338" ht="12.75">
      <c r="E1338" s="36"/>
    </row>
    <row r="1339" ht="12.75">
      <c r="E1339" s="36"/>
    </row>
    <row r="1340" ht="12.75">
      <c r="E1340" s="36"/>
    </row>
    <row r="1341" ht="12.75">
      <c r="E1341" s="36"/>
    </row>
    <row r="1342" ht="12.75">
      <c r="E1342" s="36"/>
    </row>
    <row r="1343" ht="12.75">
      <c r="E1343" s="36"/>
    </row>
    <row r="1344" ht="12.75">
      <c r="E1344" s="36"/>
    </row>
    <row r="1345" ht="12.75">
      <c r="E1345" s="36"/>
    </row>
    <row r="1346" ht="12.75">
      <c r="E1346" s="36"/>
    </row>
    <row r="1347" ht="12.75">
      <c r="E1347" s="36"/>
    </row>
    <row r="1348" ht="12.75">
      <c r="E1348" s="36"/>
    </row>
    <row r="1349" ht="12.75">
      <c r="E1349" s="36"/>
    </row>
    <row r="1350" ht="12.75">
      <c r="E1350" s="36"/>
    </row>
    <row r="1351" ht="12.75">
      <c r="E1351" s="36"/>
    </row>
    <row r="1352" ht="12.75">
      <c r="E1352" s="36"/>
    </row>
    <row r="1353" ht="12.75">
      <c r="E1353" s="36"/>
    </row>
    <row r="1354" ht="12.75">
      <c r="E1354" s="36"/>
    </row>
    <row r="1355" ht="12.75">
      <c r="E1355" s="36"/>
    </row>
    <row r="1356" ht="12.75">
      <c r="E1356" s="36"/>
    </row>
    <row r="1357" ht="12.75">
      <c r="E1357" s="36"/>
    </row>
    <row r="1358" ht="12.75">
      <c r="E1358" s="36"/>
    </row>
    <row r="1359" ht="12.75">
      <c r="E1359" s="36"/>
    </row>
    <row r="1360" ht="12.75">
      <c r="E1360" s="36"/>
    </row>
    <row r="1361" ht="12.75">
      <c r="E1361" s="36"/>
    </row>
    <row r="1362" ht="12.75">
      <c r="E1362" s="36"/>
    </row>
    <row r="1363" ht="12.75">
      <c r="E1363" s="36"/>
    </row>
    <row r="1364" ht="12.75">
      <c r="E1364" s="36"/>
    </row>
    <row r="1365" ht="12.75">
      <c r="E1365" s="36"/>
    </row>
    <row r="1366" ht="12.75">
      <c r="E1366" s="36"/>
    </row>
    <row r="1367" ht="12.75">
      <c r="E1367" s="36"/>
    </row>
    <row r="1368" ht="12.75">
      <c r="E1368" s="36"/>
    </row>
    <row r="1369" ht="12.75">
      <c r="E1369" s="36"/>
    </row>
    <row r="1370" ht="12.75">
      <c r="E1370" s="36"/>
    </row>
    <row r="1371" ht="12.75">
      <c r="E1371" s="36"/>
    </row>
    <row r="1372" ht="12.75">
      <c r="E1372" s="36"/>
    </row>
    <row r="1373" ht="12.75">
      <c r="E1373" s="36"/>
    </row>
    <row r="1374" ht="12.75">
      <c r="E1374" s="36"/>
    </row>
    <row r="1375" ht="12.75">
      <c r="E1375" s="36"/>
    </row>
    <row r="1376" ht="12.75">
      <c r="E1376" s="36"/>
    </row>
    <row r="1377" ht="12.75">
      <c r="E1377" s="36"/>
    </row>
    <row r="1378" ht="12.75">
      <c r="E1378" s="36"/>
    </row>
    <row r="1379" ht="12.75">
      <c r="E1379" s="36"/>
    </row>
    <row r="1380" ht="12.75">
      <c r="E1380" s="36"/>
    </row>
    <row r="1381" ht="12.75">
      <c r="E1381" s="36"/>
    </row>
    <row r="1382" ht="12.75">
      <c r="E1382" s="36"/>
    </row>
    <row r="1383" ht="12.75">
      <c r="E1383" s="36"/>
    </row>
    <row r="1384" ht="12.75">
      <c r="E1384" s="36"/>
    </row>
    <row r="1385" ht="12.75">
      <c r="E1385" s="36"/>
    </row>
    <row r="1386" ht="12.75">
      <c r="E1386" s="36"/>
    </row>
    <row r="1387" ht="12.75">
      <c r="E1387" s="36"/>
    </row>
    <row r="1388" ht="12.75">
      <c r="E1388" s="36"/>
    </row>
    <row r="1389" ht="12.75">
      <c r="E1389" s="36"/>
    </row>
    <row r="1390" ht="12.75">
      <c r="E1390" s="36"/>
    </row>
    <row r="1391" ht="12.75">
      <c r="E1391" s="36"/>
    </row>
    <row r="1392" ht="12.75">
      <c r="E1392" s="36"/>
    </row>
    <row r="1393" ht="12.75">
      <c r="E1393" s="36"/>
    </row>
    <row r="1394" ht="12.75">
      <c r="E1394" s="36"/>
    </row>
    <row r="1395" ht="12.75">
      <c r="E1395" s="36"/>
    </row>
    <row r="1396" ht="12.75">
      <c r="E1396" s="36"/>
    </row>
    <row r="1397" ht="12.75">
      <c r="E1397" s="36"/>
    </row>
    <row r="1398" ht="12.75">
      <c r="E1398" s="36"/>
    </row>
    <row r="1399" ht="12.75">
      <c r="E1399" s="36"/>
    </row>
    <row r="1400" ht="12.75">
      <c r="E1400" s="36"/>
    </row>
    <row r="1401" ht="12.75">
      <c r="E1401" s="36"/>
    </row>
    <row r="1402" ht="12.75">
      <c r="E1402" s="36"/>
    </row>
    <row r="1403" ht="12.75">
      <c r="E1403" s="36"/>
    </row>
    <row r="1404" ht="12.75">
      <c r="E1404" s="36"/>
    </row>
    <row r="1405" ht="12.75">
      <c r="E1405" s="36"/>
    </row>
    <row r="1406" ht="12.75">
      <c r="E1406" s="36"/>
    </row>
    <row r="1407" ht="12.75">
      <c r="E1407" s="36"/>
    </row>
    <row r="1408" ht="12.75">
      <c r="E1408" s="36"/>
    </row>
    <row r="1409" ht="12.75">
      <c r="E1409" s="36"/>
    </row>
    <row r="1410" ht="12.75">
      <c r="E1410" s="36"/>
    </row>
    <row r="1411" ht="12.75">
      <c r="E1411" s="36"/>
    </row>
    <row r="1412" ht="12.75">
      <c r="E1412" s="36"/>
    </row>
    <row r="1413" ht="12.75">
      <c r="E1413" s="36"/>
    </row>
    <row r="1414" ht="12.75">
      <c r="E1414" s="36"/>
    </row>
    <row r="1415" ht="12.75">
      <c r="E1415" s="36"/>
    </row>
    <row r="1416" ht="12.75">
      <c r="E1416" s="36"/>
    </row>
    <row r="1417" ht="12.75">
      <c r="E1417" s="36"/>
    </row>
    <row r="1418" ht="12.75">
      <c r="E1418" s="36"/>
    </row>
    <row r="1419" ht="12.75">
      <c r="E1419" s="36"/>
    </row>
    <row r="1420" ht="12.75">
      <c r="E1420" s="36"/>
    </row>
    <row r="1421" ht="12.75">
      <c r="E1421" s="36"/>
    </row>
    <row r="1422" ht="12.75">
      <c r="E1422" s="36"/>
    </row>
    <row r="1423" ht="12.75">
      <c r="E1423" s="36"/>
    </row>
    <row r="1424" ht="12.75">
      <c r="E1424" s="36"/>
    </row>
    <row r="1425" ht="12.75">
      <c r="E1425" s="36"/>
    </row>
    <row r="1426" ht="12.75">
      <c r="E1426" s="36"/>
    </row>
    <row r="1427" ht="12.75">
      <c r="E1427" s="36"/>
    </row>
    <row r="1428" ht="12.75">
      <c r="E1428" s="36"/>
    </row>
    <row r="1429" ht="12.75">
      <c r="E1429" s="36"/>
    </row>
    <row r="1430" ht="12.75">
      <c r="E1430" s="36"/>
    </row>
    <row r="1431" ht="12.75">
      <c r="E1431" s="36"/>
    </row>
    <row r="1432" ht="12.75">
      <c r="E1432" s="36"/>
    </row>
    <row r="1433" ht="12.75">
      <c r="E1433" s="36"/>
    </row>
    <row r="1434" ht="12.75">
      <c r="E1434" s="36"/>
    </row>
    <row r="1435" ht="12.75">
      <c r="E1435" s="36"/>
    </row>
    <row r="1436" ht="12.75">
      <c r="E1436" s="36"/>
    </row>
    <row r="1437" ht="12.75">
      <c r="E1437" s="36"/>
    </row>
    <row r="1438" ht="12.75">
      <c r="E1438" s="36"/>
    </row>
    <row r="1439" ht="12.75">
      <c r="E1439" s="36"/>
    </row>
    <row r="1440" ht="12.75">
      <c r="E1440" s="36"/>
    </row>
    <row r="1441" ht="12.75">
      <c r="E1441" s="36"/>
    </row>
    <row r="1442" ht="12.75">
      <c r="E1442" s="36"/>
    </row>
    <row r="1443" ht="12.75">
      <c r="E1443" s="36"/>
    </row>
    <row r="1444" ht="12.75">
      <c r="E1444" s="36"/>
    </row>
    <row r="1445" ht="12.75">
      <c r="E1445" s="36"/>
    </row>
    <row r="1446" ht="12.75">
      <c r="E1446" s="36"/>
    </row>
    <row r="1447" ht="12.75">
      <c r="E1447" s="36"/>
    </row>
    <row r="1448" ht="12.75">
      <c r="E1448" s="36"/>
    </row>
    <row r="1449" ht="12.75">
      <c r="E1449" s="36"/>
    </row>
    <row r="1450" ht="12.75">
      <c r="E1450" s="36"/>
    </row>
    <row r="1451" ht="12.75">
      <c r="E1451" s="36"/>
    </row>
    <row r="1452" ht="12.75">
      <c r="E1452" s="36"/>
    </row>
    <row r="1453" ht="12.75">
      <c r="E1453" s="36"/>
    </row>
    <row r="1454" ht="12.75">
      <c r="E1454" s="36"/>
    </row>
    <row r="1455" ht="12.75">
      <c r="E1455" s="36"/>
    </row>
    <row r="1456" ht="12.75">
      <c r="E1456" s="36"/>
    </row>
    <row r="1457" ht="12.75">
      <c r="E1457" s="36"/>
    </row>
    <row r="1458" ht="12.75">
      <c r="E1458" s="36"/>
    </row>
    <row r="1459" ht="12.75">
      <c r="E1459" s="36"/>
    </row>
    <row r="1460" ht="12.75">
      <c r="E1460" s="36"/>
    </row>
    <row r="1461" ht="12.75">
      <c r="E1461" s="36"/>
    </row>
    <row r="1462" ht="12.75">
      <c r="E1462" s="36"/>
    </row>
    <row r="1463" ht="12.75">
      <c r="E1463" s="36"/>
    </row>
    <row r="1464" ht="12.75">
      <c r="E1464" s="36"/>
    </row>
    <row r="1465" ht="12.75">
      <c r="E1465" s="36"/>
    </row>
    <row r="1466" ht="12.75">
      <c r="E1466" s="36"/>
    </row>
    <row r="1467" ht="12.75">
      <c r="E1467" s="36"/>
    </row>
    <row r="1468" ht="12.75">
      <c r="E1468" s="36"/>
    </row>
    <row r="1469" ht="12.75">
      <c r="E1469" s="36"/>
    </row>
    <row r="1470" ht="12.75">
      <c r="E1470" s="36"/>
    </row>
    <row r="1471" ht="12.75">
      <c r="E1471" s="36"/>
    </row>
    <row r="1472" ht="12.75">
      <c r="E1472" s="36"/>
    </row>
    <row r="1473" ht="12.75">
      <c r="E1473" s="36"/>
    </row>
    <row r="1474" ht="12.75">
      <c r="E1474" s="36"/>
    </row>
    <row r="1475" ht="12.75">
      <c r="E1475" s="36"/>
    </row>
    <row r="1476" ht="12.75">
      <c r="E1476" s="36"/>
    </row>
    <row r="1477" ht="12.75">
      <c r="E1477" s="36"/>
    </row>
    <row r="1478" ht="12.75">
      <c r="E1478" s="36"/>
    </row>
    <row r="1479" ht="12.75">
      <c r="E1479" s="36"/>
    </row>
    <row r="1480" ht="12.75">
      <c r="E1480" s="36"/>
    </row>
    <row r="1481" ht="12.75">
      <c r="E1481" s="36"/>
    </row>
    <row r="1482" ht="12.75">
      <c r="E1482" s="36"/>
    </row>
    <row r="1483" ht="12.75">
      <c r="E1483" s="36"/>
    </row>
    <row r="1484" ht="12.75">
      <c r="E1484" s="36"/>
    </row>
    <row r="1485" ht="12.75">
      <c r="E1485" s="36"/>
    </row>
    <row r="1486" ht="12.75">
      <c r="E1486" s="36"/>
    </row>
    <row r="1487" ht="12.75">
      <c r="E1487" s="36"/>
    </row>
    <row r="1488" ht="12.75">
      <c r="E1488" s="36"/>
    </row>
    <row r="1489" ht="12.75">
      <c r="E1489" s="36"/>
    </row>
    <row r="1490" ht="12.75">
      <c r="E1490" s="36"/>
    </row>
    <row r="1491" ht="12.75">
      <c r="E1491" s="36"/>
    </row>
    <row r="1492" ht="12.75">
      <c r="E1492" s="36"/>
    </row>
    <row r="1493" ht="12.75">
      <c r="E1493" s="36"/>
    </row>
    <row r="1494" ht="12.75">
      <c r="E1494" s="36"/>
    </row>
    <row r="1495" ht="12.75">
      <c r="E1495" s="36"/>
    </row>
    <row r="1496" ht="12.75">
      <c r="E1496" s="36"/>
    </row>
    <row r="1497" ht="12.75">
      <c r="E1497" s="36"/>
    </row>
    <row r="1498" ht="12.75">
      <c r="E1498" s="36"/>
    </row>
    <row r="1499" ht="12.75">
      <c r="E1499" s="36"/>
    </row>
    <row r="1500" ht="12.75">
      <c r="E1500" s="36"/>
    </row>
    <row r="1501" ht="12.75">
      <c r="E1501" s="36"/>
    </row>
    <row r="1502" ht="12.75">
      <c r="E1502" s="36"/>
    </row>
    <row r="1503" ht="12.75">
      <c r="E1503" s="36"/>
    </row>
    <row r="1504" ht="12.75">
      <c r="E1504" s="36"/>
    </row>
    <row r="1505" ht="12.75">
      <c r="E1505" s="36"/>
    </row>
    <row r="1506" ht="12.75">
      <c r="E1506" s="36"/>
    </row>
    <row r="1507" ht="12.75">
      <c r="E1507" s="36"/>
    </row>
    <row r="1508" ht="12.75">
      <c r="E1508" s="36"/>
    </row>
    <row r="1509" ht="12.75">
      <c r="E1509" s="36"/>
    </row>
    <row r="1510" ht="12.75">
      <c r="E1510" s="36"/>
    </row>
    <row r="1511" ht="12.75">
      <c r="E1511" s="36"/>
    </row>
    <row r="1512" ht="12.75">
      <c r="E1512" s="36"/>
    </row>
    <row r="1513" ht="12.75">
      <c r="E1513" s="36"/>
    </row>
    <row r="1514" ht="12.75">
      <c r="E1514" s="36"/>
    </row>
    <row r="1515" ht="12.75">
      <c r="E1515" s="36"/>
    </row>
    <row r="1516" ht="12.75">
      <c r="E1516" s="36"/>
    </row>
    <row r="1517" ht="12.75">
      <c r="E1517" s="36"/>
    </row>
    <row r="1518" ht="12.75">
      <c r="E1518" s="36"/>
    </row>
    <row r="1519" ht="12.75">
      <c r="E1519" s="36"/>
    </row>
    <row r="1520" ht="12.75">
      <c r="E1520" s="36"/>
    </row>
    <row r="1521" ht="12.75">
      <c r="E1521" s="36"/>
    </row>
    <row r="1522" ht="12.75">
      <c r="E1522" s="36"/>
    </row>
    <row r="1523" ht="12.75">
      <c r="E1523" s="36"/>
    </row>
    <row r="1524" ht="12.75">
      <c r="E1524" s="36"/>
    </row>
    <row r="1525" ht="12.75">
      <c r="E1525" s="36"/>
    </row>
    <row r="1526" ht="12.75">
      <c r="E1526" s="36"/>
    </row>
    <row r="1527" ht="12.75">
      <c r="E1527" s="36"/>
    </row>
  </sheetData>
  <sheetProtection/>
  <mergeCells count="4">
    <mergeCell ref="A3:F3"/>
    <mergeCell ref="A1:F1"/>
    <mergeCell ref="A2:F2"/>
    <mergeCell ref="A4:F4"/>
  </mergeCells>
  <printOptions gridLines="1" horizontalCentered="1"/>
  <pageMargins left="0.66" right="0.47" top="0.984251968503937" bottom="0.984251968503937" header="0.5118110236220472" footer="0.5118110236220472"/>
  <pageSetup horizontalDpi="600" verticalDpi="600" orientation="landscape" paperSize="9" scale="117" r:id="rId1"/>
  <headerFooter alignWithMargins="0">
    <oddHeader>&amp;RTabuľka č. 4/&amp;P</oddHeader>
  </headerFooter>
  <ignoredErrors>
    <ignoredError sqref="C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7"/>
  <sheetViews>
    <sheetView zoomScale="110" zoomScaleNormal="110" zoomScalePageLayoutView="0" workbookViewId="0" topLeftCell="A37">
      <selection activeCell="E24" sqref="E24"/>
    </sheetView>
  </sheetViews>
  <sheetFormatPr defaultColWidth="9.140625" defaultRowHeight="12.75"/>
  <cols>
    <col min="1" max="1" width="33.7109375" style="3" bestFit="1" customWidth="1"/>
    <col min="2" max="5" width="15.7109375" style="3" customWidth="1"/>
    <col min="6" max="6" width="8.7109375" style="5" customWidth="1"/>
    <col min="7" max="16384" width="9.140625" style="3" customWidth="1"/>
  </cols>
  <sheetData>
    <row r="1" spans="1:6" ht="25.5" customHeight="1">
      <c r="A1" s="215" t="s">
        <v>209</v>
      </c>
      <c r="B1" s="215"/>
      <c r="C1" s="215"/>
      <c r="D1" s="215"/>
      <c r="E1" s="215"/>
      <c r="F1" s="215"/>
    </row>
    <row r="2" spans="1:6" ht="23.25" customHeight="1">
      <c r="A2" s="216" t="s">
        <v>183</v>
      </c>
      <c r="B2" s="216"/>
      <c r="C2" s="216"/>
      <c r="D2" s="216"/>
      <c r="E2" s="216"/>
      <c r="F2" s="216"/>
    </row>
    <row r="3" spans="1:6" ht="12.75" customHeight="1">
      <c r="A3" s="218" t="s">
        <v>198</v>
      </c>
      <c r="B3" s="218"/>
      <c r="C3" s="218"/>
      <c r="D3" s="218"/>
      <c r="E3" s="218"/>
      <c r="F3" s="218"/>
    </row>
    <row r="4" spans="1:6" ht="37.5" customHeight="1">
      <c r="A4" s="19" t="s">
        <v>9</v>
      </c>
      <c r="B4" s="20" t="s">
        <v>105</v>
      </c>
      <c r="C4" s="20" t="s">
        <v>95</v>
      </c>
      <c r="D4" s="20" t="s">
        <v>96</v>
      </c>
      <c r="E4" s="20" t="s">
        <v>210</v>
      </c>
      <c r="F4" s="178" t="s">
        <v>18</v>
      </c>
    </row>
    <row r="5" spans="1:6" ht="18.75" customHeight="1">
      <c r="A5" s="29" t="s">
        <v>64</v>
      </c>
      <c r="B5" s="41">
        <v>4042744</v>
      </c>
      <c r="C5" s="41">
        <v>5600000</v>
      </c>
      <c r="D5" s="41">
        <v>5600000</v>
      </c>
      <c r="E5" s="41">
        <v>5163757</v>
      </c>
      <c r="F5" s="45">
        <f aca="true" t="shared" si="0" ref="F5:F15">E5/D5*100</f>
        <v>92.20994642857143</v>
      </c>
    </row>
    <row r="6" spans="1:6" ht="12.75">
      <c r="A6" s="112" t="s">
        <v>149</v>
      </c>
      <c r="B6" s="41">
        <v>1832010</v>
      </c>
      <c r="C6" s="41">
        <v>3200000</v>
      </c>
      <c r="D6" s="41">
        <v>3200000</v>
      </c>
      <c r="E6" s="41">
        <v>2248169</v>
      </c>
      <c r="F6" s="45">
        <f t="shared" si="0"/>
        <v>70.25528125</v>
      </c>
    </row>
    <row r="7" spans="1:6" ht="12.75" customHeight="1">
      <c r="A7" s="112" t="s">
        <v>61</v>
      </c>
      <c r="B7" s="41">
        <v>5994.5</v>
      </c>
      <c r="C7" s="41">
        <v>400000</v>
      </c>
      <c r="D7" s="41">
        <v>400000</v>
      </c>
      <c r="E7" s="41">
        <v>127370.67</v>
      </c>
      <c r="F7" s="45">
        <f t="shared" si="0"/>
        <v>31.842667499999997</v>
      </c>
    </row>
    <row r="8" spans="1:6" ht="12.75" customHeight="1">
      <c r="A8" s="112" t="s">
        <v>62</v>
      </c>
      <c r="B8" s="41">
        <v>201859.3</v>
      </c>
      <c r="C8" s="41">
        <v>600000</v>
      </c>
      <c r="D8" s="41">
        <v>600000</v>
      </c>
      <c r="E8" s="41">
        <v>213329.4</v>
      </c>
      <c r="F8" s="45">
        <f t="shared" si="0"/>
        <v>35.5549</v>
      </c>
    </row>
    <row r="9" spans="1:6" ht="12.75" customHeight="1">
      <c r="A9" s="29" t="s">
        <v>10</v>
      </c>
      <c r="B9" s="41">
        <v>597649.8</v>
      </c>
      <c r="C9" s="41">
        <v>950000</v>
      </c>
      <c r="D9" s="41">
        <v>950000</v>
      </c>
      <c r="E9" s="41">
        <v>475337.6</v>
      </c>
      <c r="F9" s="45">
        <f t="shared" si="0"/>
        <v>50.035536842105266</v>
      </c>
    </row>
    <row r="10" spans="1:6" ht="12.75" customHeight="1">
      <c r="A10" s="29" t="s">
        <v>11</v>
      </c>
      <c r="B10" s="41">
        <v>313279</v>
      </c>
      <c r="C10" s="41">
        <v>600000</v>
      </c>
      <c r="D10" s="41">
        <v>600000</v>
      </c>
      <c r="E10" s="41">
        <v>189257.5</v>
      </c>
      <c r="F10" s="45">
        <f t="shared" si="0"/>
        <v>31.542916666666663</v>
      </c>
    </row>
    <row r="11" spans="1:6" ht="12.75" customHeight="1">
      <c r="A11" s="29" t="s">
        <v>12</v>
      </c>
      <c r="B11" s="41">
        <v>118345.5</v>
      </c>
      <c r="C11" s="41">
        <v>700000</v>
      </c>
      <c r="D11" s="41">
        <v>700000</v>
      </c>
      <c r="E11" s="41">
        <v>103643.1</v>
      </c>
      <c r="F11" s="45">
        <f t="shared" si="0"/>
        <v>14.806157142857144</v>
      </c>
    </row>
    <row r="12" spans="1:6" ht="12.75" customHeight="1">
      <c r="A12" s="29" t="s">
        <v>65</v>
      </c>
      <c r="B12" s="41">
        <v>509306.2</v>
      </c>
      <c r="C12" s="41">
        <v>1800000</v>
      </c>
      <c r="D12" s="41">
        <v>1800000</v>
      </c>
      <c r="E12" s="41">
        <v>573331.3</v>
      </c>
      <c r="F12" s="45">
        <f t="shared" si="0"/>
        <v>31.851738888888892</v>
      </c>
    </row>
    <row r="13" spans="1:6" ht="12.75" customHeight="1">
      <c r="A13" s="29" t="s">
        <v>176</v>
      </c>
      <c r="B13" s="41">
        <v>6551659.51</v>
      </c>
      <c r="C13" s="41">
        <v>21468000</v>
      </c>
      <c r="D13" s="41">
        <v>21468000</v>
      </c>
      <c r="E13" s="41">
        <v>8355263.95</v>
      </c>
      <c r="F13" s="45">
        <f t="shared" si="0"/>
        <v>38.919619666480344</v>
      </c>
    </row>
    <row r="14" spans="1:6" ht="12.75" customHeight="1">
      <c r="A14" s="29" t="s">
        <v>177</v>
      </c>
      <c r="B14" s="41">
        <v>6184924</v>
      </c>
      <c r="C14" s="41">
        <v>8304000</v>
      </c>
      <c r="D14" s="41">
        <v>8304000</v>
      </c>
      <c r="E14" s="179">
        <v>6991665</v>
      </c>
      <c r="F14" s="45">
        <f>E14/D14*100</f>
        <v>84.19635115606935</v>
      </c>
    </row>
    <row r="15" spans="1:6" ht="12.75" customHeight="1">
      <c r="A15" s="29" t="s">
        <v>13</v>
      </c>
      <c r="B15" s="41">
        <v>116399</v>
      </c>
      <c r="C15" s="41">
        <v>760000</v>
      </c>
      <c r="D15" s="41">
        <v>760000</v>
      </c>
      <c r="E15" s="41">
        <v>6610</v>
      </c>
      <c r="F15" s="45">
        <f t="shared" si="0"/>
        <v>0.869736842105263</v>
      </c>
    </row>
    <row r="16" spans="1:6" ht="12.75" customHeight="1">
      <c r="A16" s="29" t="s">
        <v>14</v>
      </c>
      <c r="B16" s="41">
        <v>0</v>
      </c>
      <c r="C16" s="41">
        <v>200000</v>
      </c>
      <c r="D16" s="41">
        <v>200000</v>
      </c>
      <c r="E16" s="41">
        <v>0</v>
      </c>
      <c r="F16" s="45">
        <v>0</v>
      </c>
    </row>
    <row r="17" spans="1:6" ht="12.75" customHeight="1">
      <c r="A17" s="29" t="s">
        <v>15</v>
      </c>
      <c r="B17" s="41">
        <v>0</v>
      </c>
      <c r="C17" s="41">
        <v>620000</v>
      </c>
      <c r="D17" s="41">
        <v>620000</v>
      </c>
      <c r="E17" s="41">
        <v>0</v>
      </c>
      <c r="F17" s="45">
        <f>E17/D17*100</f>
        <v>0</v>
      </c>
    </row>
    <row r="18" spans="1:6" ht="12.75">
      <c r="A18" s="29" t="s">
        <v>16</v>
      </c>
      <c r="B18" s="41">
        <v>0</v>
      </c>
      <c r="C18" s="41">
        <v>0</v>
      </c>
      <c r="D18" s="41">
        <v>0</v>
      </c>
      <c r="E18" s="41">
        <v>0</v>
      </c>
      <c r="F18" s="45">
        <v>0</v>
      </c>
    </row>
    <row r="19" spans="1:6" ht="12.75">
      <c r="A19" s="29" t="s">
        <v>17</v>
      </c>
      <c r="B19" s="41">
        <v>0</v>
      </c>
      <c r="C19" s="41">
        <v>0</v>
      </c>
      <c r="D19" s="41">
        <v>0</v>
      </c>
      <c r="E19" s="41">
        <v>0</v>
      </c>
      <c r="F19" s="45">
        <v>0</v>
      </c>
    </row>
    <row r="20" spans="1:6" ht="12.75" customHeight="1">
      <c r="A20" s="29" t="s">
        <v>150</v>
      </c>
      <c r="B20" s="41">
        <v>0</v>
      </c>
      <c r="C20" s="41">
        <v>0</v>
      </c>
      <c r="D20" s="41">
        <v>0</v>
      </c>
      <c r="E20" s="41">
        <v>0</v>
      </c>
      <c r="F20" s="45">
        <v>0</v>
      </c>
    </row>
    <row r="21" spans="1:6" ht="14.25" customHeight="1">
      <c r="A21" s="30" t="s">
        <v>34</v>
      </c>
      <c r="B21" s="42">
        <f>SUM(B5:B20)-B14</f>
        <v>14289246.809999999</v>
      </c>
      <c r="C21" s="42">
        <f>SUM(C5:C20)-C14</f>
        <v>36898000</v>
      </c>
      <c r="D21" s="42">
        <f>SUM(D5:D20)-D14</f>
        <v>36898000</v>
      </c>
      <c r="E21" s="109">
        <f>SUM(E5:E20)-E14</f>
        <v>17456069.52</v>
      </c>
      <c r="F21" s="43">
        <f>E21/D21*100</f>
        <v>47.308985636077836</v>
      </c>
    </row>
    <row r="22" spans="1:6" ht="12.75">
      <c r="A22" s="30"/>
      <c r="B22" s="42"/>
      <c r="C22" s="42"/>
      <c r="D22" s="42"/>
      <c r="E22" s="109"/>
      <c r="F22" s="43"/>
    </row>
    <row r="23" spans="1:8" ht="12.75">
      <c r="A23" s="30"/>
      <c r="B23" s="42"/>
      <c r="C23" s="42"/>
      <c r="D23" s="42"/>
      <c r="E23" s="109"/>
      <c r="F23" s="43"/>
      <c r="G23" s="49"/>
      <c r="H23" s="49"/>
    </row>
    <row r="24" spans="1:8" ht="12.75">
      <c r="A24" s="30"/>
      <c r="B24" s="42"/>
      <c r="C24" s="42"/>
      <c r="D24" s="42"/>
      <c r="E24" s="109"/>
      <c r="F24" s="43"/>
      <c r="G24" s="49"/>
      <c r="H24" s="49"/>
    </row>
    <row r="25" spans="1:8" ht="12.75">
      <c r="A25" s="30"/>
      <c r="B25" s="42"/>
      <c r="C25" s="42"/>
      <c r="D25" s="42"/>
      <c r="E25" s="109"/>
      <c r="F25" s="43"/>
      <c r="G25" s="49"/>
      <c r="H25" s="49"/>
    </row>
    <row r="26" spans="1:8" ht="12.75">
      <c r="A26" s="30"/>
      <c r="B26" s="42"/>
      <c r="C26" s="42"/>
      <c r="D26" s="42"/>
      <c r="E26" s="109"/>
      <c r="F26" s="43"/>
      <c r="G26" s="49"/>
      <c r="H26" s="49"/>
    </row>
    <row r="27" spans="1:6" ht="12.75">
      <c r="A27" s="30"/>
      <c r="B27" s="42"/>
      <c r="C27" s="42"/>
      <c r="D27" s="42"/>
      <c r="E27" s="109"/>
      <c r="F27" s="43"/>
    </row>
    <row r="28" spans="1:6" ht="12.75">
      <c r="A28" s="30"/>
      <c r="B28" s="42"/>
      <c r="C28" s="42"/>
      <c r="D28" s="42"/>
      <c r="E28" s="109"/>
      <c r="F28" s="43"/>
    </row>
    <row r="29" spans="1:6" ht="17.25" customHeight="1">
      <c r="A29" s="217" t="s">
        <v>182</v>
      </c>
      <c r="B29" s="217"/>
      <c r="C29" s="217"/>
      <c r="D29" s="217"/>
      <c r="E29" s="217"/>
      <c r="F29" s="217"/>
    </row>
    <row r="30" spans="1:6" ht="37.5" customHeight="1">
      <c r="A30" s="32" t="s">
        <v>9</v>
      </c>
      <c r="B30" s="33" t="s">
        <v>126</v>
      </c>
      <c r="C30" s="20" t="s">
        <v>97</v>
      </c>
      <c r="D30" s="32" t="s">
        <v>98</v>
      </c>
      <c r="E30" s="32" t="s">
        <v>211</v>
      </c>
      <c r="F30" s="34" t="s">
        <v>18</v>
      </c>
    </row>
    <row r="31" spans="1:6" ht="12.75" customHeight="1">
      <c r="A31" s="29" t="s">
        <v>59</v>
      </c>
      <c r="B31" s="46">
        <f>SUM(B32:B41)</f>
        <v>604926573.5899999</v>
      </c>
      <c r="C31" s="46">
        <f>SUM(C32:C41)</f>
        <v>1763712000</v>
      </c>
      <c r="D31" s="46">
        <f>SUM(D32:D41)</f>
        <v>1763712000</v>
      </c>
      <c r="E31" s="80">
        <f>SUM(E32:E41)</f>
        <v>911281463.33</v>
      </c>
      <c r="F31" s="47">
        <f>E31/D31*100</f>
        <v>51.668382555088364</v>
      </c>
    </row>
    <row r="32" spans="1:6" ht="12.75" customHeight="1">
      <c r="A32" s="29" t="s">
        <v>157</v>
      </c>
      <c r="B32" s="46">
        <v>580866586.79</v>
      </c>
      <c r="C32" s="46">
        <v>1109598000</v>
      </c>
      <c r="D32" s="46">
        <v>1109598000</v>
      </c>
      <c r="E32" s="46">
        <v>890107766.73</v>
      </c>
      <c r="F32" s="47">
        <f>E32/D32*100</f>
        <v>80.21894115977138</v>
      </c>
    </row>
    <row r="33" spans="1:6" ht="12.75" customHeight="1">
      <c r="A33" s="29" t="s">
        <v>158</v>
      </c>
      <c r="B33" s="46">
        <v>0</v>
      </c>
      <c r="C33" s="46">
        <v>538638000</v>
      </c>
      <c r="D33" s="46">
        <v>538638000</v>
      </c>
      <c r="E33" s="46">
        <v>0</v>
      </c>
      <c r="F33" s="47">
        <v>0</v>
      </c>
    </row>
    <row r="34" spans="1:6" ht="12.75" customHeight="1">
      <c r="A34" s="29" t="s">
        <v>159</v>
      </c>
      <c r="B34" s="46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2.75" customHeight="1">
      <c r="A35" s="29" t="s">
        <v>160</v>
      </c>
      <c r="B35" s="46">
        <v>0</v>
      </c>
      <c r="C35" s="46">
        <v>0</v>
      </c>
      <c r="D35" s="46">
        <v>0</v>
      </c>
      <c r="E35" s="46">
        <v>0</v>
      </c>
      <c r="F35" s="47">
        <v>0</v>
      </c>
    </row>
    <row r="36" spans="1:6" ht="12.75" customHeight="1">
      <c r="A36" s="29" t="s">
        <v>161</v>
      </c>
      <c r="B36" s="46">
        <v>0</v>
      </c>
      <c r="C36" s="46">
        <v>0</v>
      </c>
      <c r="D36" s="46">
        <v>0</v>
      </c>
      <c r="E36" s="46">
        <v>0</v>
      </c>
      <c r="F36" s="47">
        <v>0</v>
      </c>
    </row>
    <row r="37" spans="1:6" ht="12.75" customHeight="1">
      <c r="A37" s="29" t="s">
        <v>162</v>
      </c>
      <c r="B37" s="46">
        <v>1963067.8</v>
      </c>
      <c r="C37" s="46">
        <v>5000000</v>
      </c>
      <c r="D37" s="46">
        <v>5000000</v>
      </c>
      <c r="E37" s="46">
        <v>3158645.6</v>
      </c>
      <c r="F37" s="47">
        <f>E37/D37*100</f>
        <v>63.172912000000004</v>
      </c>
    </row>
    <row r="38" spans="1:6" ht="12.75" customHeight="1">
      <c r="A38" s="29" t="s">
        <v>163</v>
      </c>
      <c r="B38" s="46">
        <v>22096919</v>
      </c>
      <c r="C38" s="46">
        <v>110476000</v>
      </c>
      <c r="D38" s="46">
        <v>110476000</v>
      </c>
      <c r="E38" s="46">
        <v>18015051</v>
      </c>
      <c r="F38" s="47">
        <f>E38/D38*100</f>
        <v>16.30675531337123</v>
      </c>
    </row>
    <row r="39" spans="1:6" ht="12.75" customHeight="1">
      <c r="A39" s="29" t="s">
        <v>164</v>
      </c>
      <c r="B39" s="46">
        <v>0</v>
      </c>
      <c r="C39" s="46">
        <v>0</v>
      </c>
      <c r="D39" s="46">
        <v>0</v>
      </c>
      <c r="E39" s="46">
        <v>0</v>
      </c>
      <c r="F39" s="47">
        <v>0</v>
      </c>
    </row>
    <row r="40" spans="1:6" ht="12.75" customHeight="1">
      <c r="A40" s="29" t="s">
        <v>174</v>
      </c>
      <c r="B40" s="46">
        <v>0</v>
      </c>
      <c r="C40" s="46">
        <v>0</v>
      </c>
      <c r="D40" s="46">
        <v>0</v>
      </c>
      <c r="E40" s="46">
        <v>0</v>
      </c>
      <c r="F40" s="47">
        <v>0</v>
      </c>
    </row>
    <row r="41" spans="1:6" ht="12.75" customHeight="1">
      <c r="A41" s="79" t="s">
        <v>165</v>
      </c>
      <c r="B41" s="80">
        <v>0</v>
      </c>
      <c r="C41" s="80">
        <v>0</v>
      </c>
      <c r="D41" s="141">
        <v>0</v>
      </c>
      <c r="E41" s="141">
        <v>0</v>
      </c>
      <c r="F41" s="81">
        <v>0</v>
      </c>
    </row>
    <row r="42" spans="1:6" ht="12.75" customHeight="1">
      <c r="A42" s="29" t="s">
        <v>47</v>
      </c>
      <c r="B42" s="46">
        <f>B43+B51</f>
        <v>333722288.8</v>
      </c>
      <c r="C42" s="46">
        <f>SUM(C43:C51)</f>
        <v>367680000</v>
      </c>
      <c r="D42" s="46">
        <f>SUM(D43:D51)</f>
        <v>367680000</v>
      </c>
      <c r="E42" s="80">
        <f>SUM(E43:E51)</f>
        <v>211126907.1</v>
      </c>
      <c r="F42" s="47">
        <f>E42/D42*100</f>
        <v>57.42137377610966</v>
      </c>
    </row>
    <row r="43" spans="1:6" ht="12.75" customHeight="1">
      <c r="A43" s="29" t="s">
        <v>166</v>
      </c>
      <c r="B43" s="46">
        <v>148156493.8</v>
      </c>
      <c r="C43" s="46">
        <v>274882188</v>
      </c>
      <c r="D43" s="46">
        <v>274882188</v>
      </c>
      <c r="E43" s="46">
        <v>174732795.1</v>
      </c>
      <c r="F43" s="47">
        <f>E43/D43*100</f>
        <v>63.56643053932618</v>
      </c>
    </row>
    <row r="44" spans="1:6" ht="12.75" customHeight="1">
      <c r="A44" s="29" t="s">
        <v>167</v>
      </c>
      <c r="B44" s="46">
        <v>0</v>
      </c>
      <c r="C44" s="46">
        <v>57900000</v>
      </c>
      <c r="D44" s="46">
        <v>57900000</v>
      </c>
      <c r="E44" s="46">
        <v>1496300</v>
      </c>
      <c r="F44" s="47">
        <v>0</v>
      </c>
    </row>
    <row r="45" spans="1:6" ht="12.75" customHeight="1">
      <c r="A45" s="29" t="s">
        <v>168</v>
      </c>
      <c r="B45" s="46">
        <v>0</v>
      </c>
      <c r="C45" s="46">
        <v>0</v>
      </c>
      <c r="D45" s="46">
        <v>0</v>
      </c>
      <c r="E45" s="46">
        <v>0</v>
      </c>
      <c r="F45" s="47">
        <v>0</v>
      </c>
    </row>
    <row r="46" spans="1:6" ht="12.75" customHeight="1">
      <c r="A46" s="29" t="s">
        <v>169</v>
      </c>
      <c r="B46" s="46">
        <v>0</v>
      </c>
      <c r="C46" s="46">
        <v>0</v>
      </c>
      <c r="D46" s="46">
        <v>0</v>
      </c>
      <c r="E46" s="46">
        <v>0</v>
      </c>
      <c r="F46" s="47">
        <v>0</v>
      </c>
    </row>
    <row r="47" spans="1:6" ht="12.75" customHeight="1">
      <c r="A47" s="29" t="s">
        <v>170</v>
      </c>
      <c r="B47" s="46">
        <v>0</v>
      </c>
      <c r="C47" s="46">
        <v>0</v>
      </c>
      <c r="D47" s="46">
        <v>0</v>
      </c>
      <c r="E47" s="46">
        <v>0</v>
      </c>
      <c r="F47" s="47">
        <v>0</v>
      </c>
    </row>
    <row r="48" spans="1:6" ht="12.75" customHeight="1">
      <c r="A48" s="29" t="s">
        <v>171</v>
      </c>
      <c r="B48" s="46">
        <v>0</v>
      </c>
      <c r="C48" s="46">
        <v>0</v>
      </c>
      <c r="D48" s="46">
        <v>0</v>
      </c>
      <c r="E48" s="46">
        <v>0</v>
      </c>
      <c r="F48" s="47">
        <v>0</v>
      </c>
    </row>
    <row r="49" spans="1:6" ht="12.75" customHeight="1">
      <c r="A49" s="29" t="s">
        <v>172</v>
      </c>
      <c r="B49" s="46">
        <v>0</v>
      </c>
      <c r="C49" s="46">
        <v>0</v>
      </c>
      <c r="D49" s="46">
        <v>0</v>
      </c>
      <c r="E49" s="46">
        <v>0</v>
      </c>
      <c r="F49" s="47">
        <v>0</v>
      </c>
    </row>
    <row r="50" spans="1:6" ht="12.75" customHeight="1">
      <c r="A50" s="29" t="s">
        <v>173</v>
      </c>
      <c r="B50" s="46">
        <v>0</v>
      </c>
      <c r="C50" s="46">
        <v>0</v>
      </c>
      <c r="D50" s="46">
        <v>0</v>
      </c>
      <c r="E50" s="46">
        <v>0</v>
      </c>
      <c r="F50" s="47">
        <v>0</v>
      </c>
    </row>
    <row r="51" spans="1:6" ht="12.75" customHeight="1">
      <c r="A51" s="29" t="s">
        <v>175</v>
      </c>
      <c r="B51" s="46">
        <v>185565795</v>
      </c>
      <c r="C51" s="46">
        <v>34897812</v>
      </c>
      <c r="D51" s="46">
        <v>34897812</v>
      </c>
      <c r="E51" s="46">
        <v>34897812</v>
      </c>
      <c r="F51" s="47">
        <f>E51/D51*100</f>
        <v>100</v>
      </c>
    </row>
    <row r="52" spans="1:6" ht="14.25" customHeight="1">
      <c r="A52" s="30" t="s">
        <v>34</v>
      </c>
      <c r="B52" s="44">
        <f>B31+B42</f>
        <v>938648862.3899999</v>
      </c>
      <c r="C52" s="44">
        <f>C31+C42</f>
        <v>2131392000</v>
      </c>
      <c r="D52" s="44">
        <f>D31+D42</f>
        <v>2131392000</v>
      </c>
      <c r="E52" s="44">
        <f>E31+E42</f>
        <v>1122408370.43</v>
      </c>
      <c r="F52" s="48">
        <f>E52/D52*100</f>
        <v>52.66081370437724</v>
      </c>
    </row>
    <row r="53" spans="1:6" ht="14.25" customHeight="1">
      <c r="A53" s="30"/>
      <c r="B53" s="44"/>
      <c r="C53" s="44"/>
      <c r="D53" s="44"/>
      <c r="E53" s="44"/>
      <c r="F53" s="48"/>
    </row>
    <row r="54" spans="1:6" ht="15.75" customHeight="1">
      <c r="A54" s="217" t="s">
        <v>212</v>
      </c>
      <c r="B54" s="217"/>
      <c r="C54" s="217"/>
      <c r="D54" s="217"/>
      <c r="E54" s="217"/>
      <c r="F54" s="217"/>
    </row>
    <row r="55" spans="1:6" ht="12.75" customHeight="1">
      <c r="A55" s="29" t="s">
        <v>83</v>
      </c>
      <c r="B55" s="49">
        <f>+B21</f>
        <v>14289246.809999999</v>
      </c>
      <c r="C55" s="49">
        <f>+C21</f>
        <v>36898000</v>
      </c>
      <c r="D55" s="49">
        <f>D21</f>
        <v>36898000</v>
      </c>
      <c r="E55" s="113">
        <f>E21</f>
        <v>17456069.52</v>
      </c>
      <c r="F55" s="47">
        <f>E55/D55*100</f>
        <v>47.308985636077836</v>
      </c>
    </row>
    <row r="56" spans="1:6" ht="12.75" customHeight="1">
      <c r="A56" s="29" t="s">
        <v>184</v>
      </c>
      <c r="B56" s="49">
        <f>+B52</f>
        <v>938648862.3899999</v>
      </c>
      <c r="C56" s="49">
        <f>+C52</f>
        <v>2131392000</v>
      </c>
      <c r="D56" s="49">
        <f>D52</f>
        <v>2131392000</v>
      </c>
      <c r="E56" s="50">
        <f>E52</f>
        <v>1122408370.43</v>
      </c>
      <c r="F56" s="47">
        <f>E56/D56*100</f>
        <v>52.66081370437724</v>
      </c>
    </row>
    <row r="57" spans="1:6" ht="14.25" customHeight="1">
      <c r="A57" s="35" t="s">
        <v>151</v>
      </c>
      <c r="B57" s="6">
        <f>SUM(B55:B56)</f>
        <v>952938109.1999998</v>
      </c>
      <c r="C57" s="6">
        <f>SUM(C55:C56)</f>
        <v>2168290000</v>
      </c>
      <c r="D57" s="6">
        <f>SUM(D55:D56)</f>
        <v>2168290000</v>
      </c>
      <c r="E57" s="114">
        <f>E55+E56</f>
        <v>1139864439.95</v>
      </c>
      <c r="F57" s="48">
        <f>E57/D57*100</f>
        <v>52.56974113010714</v>
      </c>
    </row>
    <row r="58" spans="1:6" ht="21" customHeight="1">
      <c r="A58" s="31"/>
      <c r="F58" s="3"/>
    </row>
    <row r="59" spans="1:6" ht="12.75">
      <c r="A59" s="31"/>
      <c r="F59" s="3"/>
    </row>
    <row r="60" spans="1:6" ht="12.75">
      <c r="A60" s="31"/>
      <c r="B60" s="181"/>
      <c r="C60" s="31"/>
      <c r="D60" s="31"/>
      <c r="E60" s="31"/>
      <c r="F60" s="31"/>
    </row>
    <row r="61" spans="1:6" ht="12.75">
      <c r="A61" s="31"/>
      <c r="B61" s="181"/>
      <c r="C61" s="31"/>
      <c r="D61" s="31"/>
      <c r="E61" s="31"/>
      <c r="F61" s="31"/>
    </row>
    <row r="62" spans="1:6" ht="12.75">
      <c r="A62" s="31"/>
      <c r="B62" s="181"/>
      <c r="C62" s="31"/>
      <c r="D62" s="31"/>
      <c r="E62" s="31"/>
      <c r="F62" s="31"/>
    </row>
    <row r="63" spans="1:6" ht="12.75">
      <c r="A63" s="31"/>
      <c r="B63" s="31"/>
      <c r="C63" s="31"/>
      <c r="D63" s="31"/>
      <c r="E63" s="31"/>
      <c r="F63" s="31"/>
    </row>
    <row r="64" spans="1:6" ht="12.75">
      <c r="A64" s="31"/>
      <c r="B64" s="31"/>
      <c r="C64" s="31"/>
      <c r="D64" s="31"/>
      <c r="E64" s="31"/>
      <c r="F64" s="31"/>
    </row>
    <row r="65" spans="1:6" ht="12.75">
      <c r="A65" s="31"/>
      <c r="B65" s="31"/>
      <c r="C65" s="31"/>
      <c r="D65" s="31"/>
      <c r="E65" s="31"/>
      <c r="F65" s="31"/>
    </row>
    <row r="66" spans="1:6" ht="12.75">
      <c r="A66" s="31"/>
      <c r="B66" s="31"/>
      <c r="C66" s="31"/>
      <c r="D66" s="31"/>
      <c r="E66" s="31"/>
      <c r="F66" s="31"/>
    </row>
    <row r="67" spans="1:6" ht="12.75">
      <c r="A67" s="31"/>
      <c r="B67" s="31"/>
      <c r="C67" s="31"/>
      <c r="D67" s="31"/>
      <c r="E67" s="31"/>
      <c r="F67" s="31"/>
    </row>
    <row r="68" spans="1:6" ht="12.75">
      <c r="A68" s="31"/>
      <c r="B68" s="31"/>
      <c r="C68" s="31"/>
      <c r="D68" s="31"/>
      <c r="E68" s="31"/>
      <c r="F68" s="31"/>
    </row>
    <row r="69" spans="1:6" ht="12.75">
      <c r="A69" s="31"/>
      <c r="B69" s="31"/>
      <c r="C69" s="31"/>
      <c r="D69" s="31"/>
      <c r="E69" s="31"/>
      <c r="F69" s="31"/>
    </row>
    <row r="70" spans="1:6" ht="12.75">
      <c r="A70" s="31"/>
      <c r="B70" s="31"/>
      <c r="C70" s="31"/>
      <c r="D70" s="31"/>
      <c r="E70" s="31"/>
      <c r="F70" s="31"/>
    </row>
    <row r="71" spans="1:6" ht="12.75">
      <c r="A71" s="31"/>
      <c r="B71" s="31"/>
      <c r="C71" s="31"/>
      <c r="D71" s="31"/>
      <c r="E71" s="31"/>
      <c r="F71" s="31"/>
    </row>
    <row r="72" spans="1:6" ht="12.75">
      <c r="A72" s="31"/>
      <c r="B72" s="31"/>
      <c r="C72" s="31"/>
      <c r="D72" s="31"/>
      <c r="E72" s="31"/>
      <c r="F72" s="31"/>
    </row>
    <row r="73" spans="1:6" ht="12.75">
      <c r="A73" s="31"/>
      <c r="B73" s="31"/>
      <c r="C73" s="31"/>
      <c r="D73" s="31"/>
      <c r="E73" s="31"/>
      <c r="F73" s="31"/>
    </row>
    <row r="74" spans="1:6" ht="12.75">
      <c r="A74" s="31"/>
      <c r="B74" s="31"/>
      <c r="C74" s="31"/>
      <c r="D74" s="31"/>
      <c r="E74" s="31"/>
      <c r="F74" s="31"/>
    </row>
    <row r="75" spans="1:6" ht="12.75">
      <c r="A75" s="31"/>
      <c r="B75" s="31"/>
      <c r="C75" s="31"/>
      <c r="D75" s="31"/>
      <c r="E75" s="31"/>
      <c r="F75" s="31"/>
    </row>
    <row r="76" spans="1:6" ht="12.75">
      <c r="A76" s="31"/>
      <c r="B76" s="31"/>
      <c r="C76" s="31"/>
      <c r="D76" s="31"/>
      <c r="E76" s="31"/>
      <c r="F76" s="31"/>
    </row>
    <row r="77" spans="1:6" ht="12.75">
      <c r="A77" s="31"/>
      <c r="B77" s="31"/>
      <c r="C77" s="31"/>
      <c r="D77" s="31"/>
      <c r="E77" s="31"/>
      <c r="F77" s="31"/>
    </row>
    <row r="78" spans="1:6" ht="12.75">
      <c r="A78" s="31"/>
      <c r="B78" s="31"/>
      <c r="C78" s="31"/>
      <c r="D78" s="31"/>
      <c r="E78" s="31"/>
      <c r="F78" s="31"/>
    </row>
    <row r="79" spans="1:6" ht="12.75">
      <c r="A79" s="31"/>
      <c r="B79" s="31"/>
      <c r="C79" s="31"/>
      <c r="D79" s="31"/>
      <c r="E79" s="31"/>
      <c r="F79" s="31"/>
    </row>
    <row r="80" spans="1:6" ht="12.75">
      <c r="A80" s="31"/>
      <c r="B80" s="31"/>
      <c r="C80" s="31"/>
      <c r="D80" s="31"/>
      <c r="E80" s="31"/>
      <c r="F80" s="31"/>
    </row>
    <row r="81" spans="1:6" ht="12.75">
      <c r="A81" s="31"/>
      <c r="B81" s="31"/>
      <c r="C81" s="31"/>
      <c r="D81" s="31"/>
      <c r="E81" s="31"/>
      <c r="F81" s="31"/>
    </row>
    <row r="82" spans="1:6" ht="12.75">
      <c r="A82" s="31"/>
      <c r="B82" s="31"/>
      <c r="C82" s="31"/>
      <c r="D82" s="31"/>
      <c r="E82" s="31"/>
      <c r="F82" s="31"/>
    </row>
    <row r="83" spans="1:6" ht="12.75">
      <c r="A83" s="31"/>
      <c r="B83" s="31"/>
      <c r="C83" s="31"/>
      <c r="D83" s="31"/>
      <c r="E83" s="31"/>
      <c r="F83" s="31"/>
    </row>
    <row r="84" spans="1:6" ht="12.75">
      <c r="A84" s="31"/>
      <c r="B84" s="31"/>
      <c r="C84" s="31"/>
      <c r="D84" s="31"/>
      <c r="E84" s="31"/>
      <c r="F84" s="31"/>
    </row>
    <row r="85" spans="1:6" ht="12.75">
      <c r="A85" s="31"/>
      <c r="B85" s="31"/>
      <c r="C85" s="31"/>
      <c r="D85" s="31"/>
      <c r="E85" s="31"/>
      <c r="F85" s="31"/>
    </row>
    <row r="86" spans="1:6" ht="12.75">
      <c r="A86" s="31"/>
      <c r="B86" s="31"/>
      <c r="C86" s="31"/>
      <c r="D86" s="31"/>
      <c r="E86" s="31"/>
      <c r="F86" s="31"/>
    </row>
    <row r="87" spans="1:6" ht="12.75">
      <c r="A87" s="31"/>
      <c r="B87" s="31"/>
      <c r="C87" s="31"/>
      <c r="D87" s="31"/>
      <c r="E87" s="31"/>
      <c r="F87" s="31"/>
    </row>
    <row r="88" spans="1:6" ht="12.75">
      <c r="A88" s="31"/>
      <c r="B88" s="31"/>
      <c r="C88" s="31"/>
      <c r="D88" s="31"/>
      <c r="E88" s="31"/>
      <c r="F88" s="31"/>
    </row>
    <row r="89" spans="1:6" ht="12.75">
      <c r="A89" s="31"/>
      <c r="B89" s="31"/>
      <c r="C89" s="31"/>
      <c r="D89" s="31"/>
      <c r="E89" s="31"/>
      <c r="F89" s="31"/>
    </row>
    <row r="90" spans="1:6" ht="12.75">
      <c r="A90" s="31"/>
      <c r="B90" s="31"/>
      <c r="C90" s="31"/>
      <c r="D90" s="31"/>
      <c r="E90" s="31"/>
      <c r="F90" s="31"/>
    </row>
    <row r="91" spans="1:6" ht="12.75">
      <c r="A91" s="31"/>
      <c r="B91" s="31"/>
      <c r="C91" s="31"/>
      <c r="D91" s="31"/>
      <c r="E91" s="31"/>
      <c r="F91" s="31"/>
    </row>
    <row r="92" spans="1:6" ht="12.75">
      <c r="A92" s="31"/>
      <c r="B92" s="31"/>
      <c r="C92" s="31"/>
      <c r="D92" s="31"/>
      <c r="E92" s="31"/>
      <c r="F92" s="31"/>
    </row>
    <row r="93" spans="1:6" ht="12.75">
      <c r="A93" s="31"/>
      <c r="B93" s="31"/>
      <c r="C93" s="31"/>
      <c r="D93" s="31"/>
      <c r="E93" s="31"/>
      <c r="F93" s="31"/>
    </row>
    <row r="94" spans="1:6" ht="12.75">
      <c r="A94" s="31"/>
      <c r="B94" s="31"/>
      <c r="C94" s="31"/>
      <c r="D94" s="31"/>
      <c r="E94" s="31"/>
      <c r="F94" s="31"/>
    </row>
    <row r="95" spans="1:6" ht="12.75">
      <c r="A95" s="31"/>
      <c r="B95" s="31"/>
      <c r="C95" s="31"/>
      <c r="D95" s="31"/>
      <c r="E95" s="31"/>
      <c r="F95" s="31"/>
    </row>
    <row r="96" spans="1:6" ht="12.75">
      <c r="A96" s="31"/>
      <c r="B96" s="31"/>
      <c r="C96" s="31"/>
      <c r="D96" s="31"/>
      <c r="E96" s="31"/>
      <c r="F96" s="31"/>
    </row>
    <row r="97" spans="1:6" ht="12.75">
      <c r="A97" s="31"/>
      <c r="B97" s="31"/>
      <c r="C97" s="31"/>
      <c r="D97" s="31"/>
      <c r="E97" s="31"/>
      <c r="F97" s="31"/>
    </row>
    <row r="98" spans="1:6" ht="12.75">
      <c r="A98" s="31"/>
      <c r="B98" s="31"/>
      <c r="C98" s="31"/>
      <c r="D98" s="31"/>
      <c r="E98" s="31"/>
      <c r="F98" s="31"/>
    </row>
    <row r="99" spans="1:6" ht="12.75">
      <c r="A99" s="31"/>
      <c r="B99" s="31"/>
      <c r="C99" s="31"/>
      <c r="D99" s="31"/>
      <c r="E99" s="31"/>
      <c r="F99" s="31"/>
    </row>
    <row r="100" spans="1:6" ht="12.75">
      <c r="A100" s="31"/>
      <c r="B100" s="31"/>
      <c r="C100" s="31"/>
      <c r="D100" s="31"/>
      <c r="E100" s="31"/>
      <c r="F100" s="31"/>
    </row>
    <row r="101" spans="1:6" ht="12.75">
      <c r="A101" s="31"/>
      <c r="B101" s="31"/>
      <c r="C101" s="31"/>
      <c r="D101" s="31"/>
      <c r="E101" s="31"/>
      <c r="F101" s="31"/>
    </row>
    <row r="102" spans="1:6" ht="12.75">
      <c r="A102" s="31"/>
      <c r="B102" s="31"/>
      <c r="C102" s="31"/>
      <c r="D102" s="31"/>
      <c r="E102" s="31"/>
      <c r="F102" s="31"/>
    </row>
    <row r="103" spans="1:6" ht="12.75">
      <c r="A103" s="31"/>
      <c r="B103" s="31"/>
      <c r="C103" s="31"/>
      <c r="D103" s="31"/>
      <c r="E103" s="31"/>
      <c r="F103" s="31"/>
    </row>
    <row r="104" spans="1:6" ht="12.75">
      <c r="A104" s="31"/>
      <c r="B104" s="31"/>
      <c r="C104" s="31"/>
      <c r="D104" s="31"/>
      <c r="E104" s="31"/>
      <c r="F104" s="31"/>
    </row>
    <row r="105" spans="1:6" ht="12.75">
      <c r="A105" s="31"/>
      <c r="B105" s="31"/>
      <c r="C105" s="31"/>
      <c r="D105" s="31"/>
      <c r="E105" s="31"/>
      <c r="F105" s="31"/>
    </row>
    <row r="106" spans="1:6" ht="12.75">
      <c r="A106" s="31"/>
      <c r="B106" s="31"/>
      <c r="C106" s="31"/>
      <c r="D106" s="31"/>
      <c r="E106" s="31"/>
      <c r="F106" s="31"/>
    </row>
    <row r="107" spans="1:6" ht="12.75">
      <c r="A107" s="31"/>
      <c r="B107" s="31"/>
      <c r="C107" s="31"/>
      <c r="D107" s="31"/>
      <c r="E107" s="31"/>
      <c r="F107" s="31"/>
    </row>
    <row r="108" spans="1:6" ht="12.75">
      <c r="A108" s="31"/>
      <c r="B108" s="31"/>
      <c r="C108" s="31"/>
      <c r="D108" s="31"/>
      <c r="E108" s="31"/>
      <c r="F108" s="31"/>
    </row>
    <row r="109" spans="1:6" ht="12.75">
      <c r="A109" s="31"/>
      <c r="B109" s="31"/>
      <c r="C109" s="31"/>
      <c r="D109" s="31"/>
      <c r="E109" s="31"/>
      <c r="F109" s="31"/>
    </row>
    <row r="110" spans="1:6" ht="12.75">
      <c r="A110" s="31"/>
      <c r="B110" s="31"/>
      <c r="C110" s="31"/>
      <c r="D110" s="31"/>
      <c r="E110" s="31"/>
      <c r="F110" s="31"/>
    </row>
    <row r="111" spans="1:6" ht="12.75">
      <c r="A111" s="31"/>
      <c r="B111" s="31"/>
      <c r="C111" s="31"/>
      <c r="D111" s="31"/>
      <c r="E111" s="31"/>
      <c r="F111" s="31"/>
    </row>
    <row r="112" spans="1:6" ht="12.75">
      <c r="A112" s="31"/>
      <c r="B112" s="31"/>
      <c r="C112" s="31"/>
      <c r="D112" s="31"/>
      <c r="E112" s="31"/>
      <c r="F112" s="31"/>
    </row>
    <row r="113" spans="1:6" ht="12.75">
      <c r="A113" s="31"/>
      <c r="B113" s="31"/>
      <c r="C113" s="31"/>
      <c r="D113" s="31"/>
      <c r="E113" s="31"/>
      <c r="F113" s="31"/>
    </row>
    <row r="114" spans="1:6" ht="12.75">
      <c r="A114" s="31"/>
      <c r="B114" s="31"/>
      <c r="C114" s="31"/>
      <c r="D114" s="31"/>
      <c r="E114" s="31"/>
      <c r="F114" s="31"/>
    </row>
    <row r="115" spans="1:6" ht="12.75">
      <c r="A115" s="31"/>
      <c r="B115" s="31"/>
      <c r="C115" s="31"/>
      <c r="D115" s="31"/>
      <c r="E115" s="31"/>
      <c r="F115" s="31"/>
    </row>
    <row r="116" spans="1:6" ht="12.75">
      <c r="A116" s="31"/>
      <c r="B116" s="31"/>
      <c r="C116" s="31"/>
      <c r="D116" s="31"/>
      <c r="E116" s="31"/>
      <c r="F116" s="31"/>
    </row>
    <row r="117" spans="1:6" ht="12.75">
      <c r="A117" s="31"/>
      <c r="B117" s="31"/>
      <c r="C117" s="31"/>
      <c r="D117" s="31"/>
      <c r="E117" s="31"/>
      <c r="F117" s="31"/>
    </row>
    <row r="118" spans="1:6" ht="12.75">
      <c r="A118" s="31"/>
      <c r="B118" s="31"/>
      <c r="C118" s="31"/>
      <c r="D118" s="31"/>
      <c r="E118" s="31"/>
      <c r="F118" s="31"/>
    </row>
    <row r="119" spans="1:6" ht="12.75">
      <c r="A119" s="31"/>
      <c r="B119" s="31"/>
      <c r="C119" s="31"/>
      <c r="D119" s="31"/>
      <c r="E119" s="31"/>
      <c r="F119" s="31"/>
    </row>
    <row r="120" spans="1:6" ht="12.75">
      <c r="A120" s="31"/>
      <c r="B120" s="31"/>
      <c r="C120" s="31"/>
      <c r="D120" s="31"/>
      <c r="E120" s="31"/>
      <c r="F120" s="31"/>
    </row>
    <row r="121" spans="1:6" ht="12.75">
      <c r="A121" s="31"/>
      <c r="B121" s="31"/>
      <c r="C121" s="31"/>
      <c r="D121" s="31"/>
      <c r="E121" s="31"/>
      <c r="F121" s="31"/>
    </row>
    <row r="122" spans="1:6" ht="12.75">
      <c r="A122" s="31"/>
      <c r="B122" s="31"/>
      <c r="C122" s="31"/>
      <c r="D122" s="31"/>
      <c r="E122" s="31"/>
      <c r="F122" s="31"/>
    </row>
    <row r="123" spans="1:6" ht="12.75">
      <c r="A123" s="31"/>
      <c r="B123" s="31"/>
      <c r="C123" s="31"/>
      <c r="D123" s="31"/>
      <c r="E123" s="31"/>
      <c r="F123" s="31"/>
    </row>
    <row r="124" spans="1:6" ht="12.75">
      <c r="A124" s="31"/>
      <c r="B124" s="31"/>
      <c r="C124" s="31"/>
      <c r="D124" s="31"/>
      <c r="E124" s="31"/>
      <c r="F124" s="31"/>
    </row>
    <row r="125" spans="1:6" ht="12.75">
      <c r="A125" s="31"/>
      <c r="B125" s="31"/>
      <c r="C125" s="31"/>
      <c r="D125" s="31"/>
      <c r="E125" s="31"/>
      <c r="F125" s="31"/>
    </row>
    <row r="126" spans="1:6" ht="12.75">
      <c r="A126" s="31"/>
      <c r="B126" s="31"/>
      <c r="C126" s="31"/>
      <c r="D126" s="31"/>
      <c r="E126" s="31"/>
      <c r="F126" s="31"/>
    </row>
    <row r="127" spans="1:6" ht="12.75">
      <c r="A127" s="31"/>
      <c r="B127" s="31"/>
      <c r="C127" s="31"/>
      <c r="D127" s="31"/>
      <c r="E127" s="31"/>
      <c r="F127" s="31"/>
    </row>
    <row r="128" spans="1:6" ht="12.75">
      <c r="A128" s="31"/>
      <c r="B128" s="31"/>
      <c r="C128" s="31"/>
      <c r="D128" s="31"/>
      <c r="E128" s="31"/>
      <c r="F128" s="31"/>
    </row>
    <row r="129" spans="1:6" ht="12.75">
      <c r="A129" s="31"/>
      <c r="B129" s="31"/>
      <c r="C129" s="31"/>
      <c r="D129" s="31"/>
      <c r="E129" s="31"/>
      <c r="F129" s="31"/>
    </row>
    <row r="130" spans="1:6" ht="12.75">
      <c r="A130" s="31"/>
      <c r="B130" s="31"/>
      <c r="C130" s="31"/>
      <c r="D130" s="31"/>
      <c r="E130" s="31"/>
      <c r="F130" s="31"/>
    </row>
    <row r="131" spans="1:6" ht="12.75">
      <c r="A131" s="31"/>
      <c r="B131" s="31"/>
      <c r="C131" s="31"/>
      <c r="D131" s="31"/>
      <c r="E131" s="31"/>
      <c r="F131" s="31"/>
    </row>
    <row r="132" spans="1:6" ht="12.75">
      <c r="A132" s="31"/>
      <c r="B132" s="31"/>
      <c r="C132" s="31"/>
      <c r="D132" s="31"/>
      <c r="E132" s="31"/>
      <c r="F132" s="31"/>
    </row>
    <row r="133" spans="1:6" ht="12.75">
      <c r="A133" s="31"/>
      <c r="B133" s="31"/>
      <c r="C133" s="31"/>
      <c r="D133" s="31"/>
      <c r="E133" s="31"/>
      <c r="F133" s="31"/>
    </row>
    <row r="134" spans="1:6" ht="12.75">
      <c r="A134" s="31"/>
      <c r="B134" s="31"/>
      <c r="C134" s="31"/>
      <c r="D134" s="31"/>
      <c r="E134" s="31"/>
      <c r="F134" s="31"/>
    </row>
    <row r="135" spans="1:6" ht="12.75">
      <c r="A135" s="31"/>
      <c r="B135" s="31"/>
      <c r="C135" s="31"/>
      <c r="D135" s="31"/>
      <c r="E135" s="31"/>
      <c r="F135" s="31"/>
    </row>
    <row r="136" spans="1:6" ht="12.75">
      <c r="A136" s="31"/>
      <c r="B136" s="31"/>
      <c r="C136" s="31"/>
      <c r="D136" s="31"/>
      <c r="E136" s="31"/>
      <c r="F136" s="31"/>
    </row>
    <row r="137" spans="1:6" ht="12.75">
      <c r="A137" s="31"/>
      <c r="B137" s="31"/>
      <c r="C137" s="31"/>
      <c r="D137" s="31"/>
      <c r="E137" s="31"/>
      <c r="F137" s="31"/>
    </row>
    <row r="138" spans="1:6" ht="12.75">
      <c r="A138" s="31"/>
      <c r="B138" s="31"/>
      <c r="C138" s="31"/>
      <c r="D138" s="31"/>
      <c r="E138" s="31"/>
      <c r="F138" s="31"/>
    </row>
    <row r="139" spans="1:6" ht="12.75">
      <c r="A139" s="31"/>
      <c r="B139" s="31"/>
      <c r="C139" s="31"/>
      <c r="D139" s="31"/>
      <c r="E139" s="31"/>
      <c r="F139" s="31"/>
    </row>
    <row r="140" spans="1:6" ht="12.75">
      <c r="A140" s="31"/>
      <c r="B140" s="31"/>
      <c r="C140" s="31"/>
      <c r="D140" s="31"/>
      <c r="E140" s="31"/>
      <c r="F140" s="31"/>
    </row>
    <row r="141" spans="1:6" ht="12.75">
      <c r="A141" s="31"/>
      <c r="B141" s="31"/>
      <c r="C141" s="31"/>
      <c r="D141" s="31"/>
      <c r="E141" s="31"/>
      <c r="F141" s="31"/>
    </row>
    <row r="142" spans="1:6" ht="12.75">
      <c r="A142" s="31"/>
      <c r="B142" s="31"/>
      <c r="C142" s="31"/>
      <c r="D142" s="31"/>
      <c r="E142" s="31"/>
      <c r="F142" s="31"/>
    </row>
    <row r="143" spans="1:6" ht="12.75">
      <c r="A143" s="31"/>
      <c r="B143" s="31"/>
      <c r="C143" s="31"/>
      <c r="D143" s="31"/>
      <c r="E143" s="31"/>
      <c r="F143" s="31"/>
    </row>
    <row r="144" spans="1:6" ht="12.75">
      <c r="A144" s="31"/>
      <c r="B144" s="31"/>
      <c r="C144" s="31"/>
      <c r="D144" s="31"/>
      <c r="E144" s="31"/>
      <c r="F144" s="31"/>
    </row>
    <row r="145" spans="1:6" ht="12.75">
      <c r="A145" s="31"/>
      <c r="B145" s="31"/>
      <c r="C145" s="31"/>
      <c r="D145" s="31"/>
      <c r="E145" s="31"/>
      <c r="F145" s="31"/>
    </row>
    <row r="146" spans="1:6" ht="12.75">
      <c r="A146" s="31"/>
      <c r="B146" s="31"/>
      <c r="C146" s="31"/>
      <c r="D146" s="31"/>
      <c r="E146" s="31"/>
      <c r="F146" s="31"/>
    </row>
    <row r="147" spans="1:6" ht="12.75">
      <c r="A147" s="31"/>
      <c r="B147" s="31"/>
      <c r="C147" s="31"/>
      <c r="D147" s="31"/>
      <c r="E147" s="31"/>
      <c r="F147" s="31"/>
    </row>
    <row r="148" spans="1:6" ht="12.75">
      <c r="A148" s="31"/>
      <c r="B148" s="31"/>
      <c r="C148" s="31"/>
      <c r="D148" s="31"/>
      <c r="E148" s="31"/>
      <c r="F148" s="31"/>
    </row>
    <row r="149" spans="1:6" ht="12.75">
      <c r="A149" s="31"/>
      <c r="B149" s="31"/>
      <c r="C149" s="31"/>
      <c r="D149" s="31"/>
      <c r="E149" s="31"/>
      <c r="F149" s="31"/>
    </row>
    <row r="150" spans="1:6" ht="12.75">
      <c r="A150" s="31"/>
      <c r="B150" s="31"/>
      <c r="C150" s="31"/>
      <c r="D150" s="31"/>
      <c r="E150" s="31"/>
      <c r="F150" s="31"/>
    </row>
    <row r="151" spans="1:6" ht="12.75">
      <c r="A151" s="31"/>
      <c r="B151" s="31"/>
      <c r="C151" s="31"/>
      <c r="D151" s="31"/>
      <c r="E151" s="31"/>
      <c r="F151" s="31"/>
    </row>
    <row r="152" spans="1:6" ht="12.75">
      <c r="A152" s="31"/>
      <c r="B152" s="31"/>
      <c r="C152" s="31"/>
      <c r="D152" s="31"/>
      <c r="E152" s="31"/>
      <c r="F152" s="31"/>
    </row>
    <row r="153" spans="1:6" ht="12.75">
      <c r="A153" s="31"/>
      <c r="B153" s="31"/>
      <c r="C153" s="31"/>
      <c r="D153" s="31"/>
      <c r="E153" s="31"/>
      <c r="F153" s="31"/>
    </row>
    <row r="154" spans="1:6" ht="12.75">
      <c r="A154" s="31"/>
      <c r="B154" s="31"/>
      <c r="C154" s="31"/>
      <c r="D154" s="31"/>
      <c r="E154" s="31"/>
      <c r="F154" s="31"/>
    </row>
    <row r="155" spans="1:6" ht="12.75">
      <c r="A155" s="31"/>
      <c r="B155" s="31"/>
      <c r="C155" s="31"/>
      <c r="D155" s="31"/>
      <c r="E155" s="31"/>
      <c r="F155" s="31"/>
    </row>
    <row r="156" spans="1:6" ht="12.75">
      <c r="A156" s="31"/>
      <c r="B156" s="31"/>
      <c r="C156" s="31"/>
      <c r="D156" s="31"/>
      <c r="E156" s="31"/>
      <c r="F156" s="31"/>
    </row>
    <row r="157" spans="1:6" ht="12.75">
      <c r="A157" s="31"/>
      <c r="B157" s="31"/>
      <c r="C157" s="31"/>
      <c r="D157" s="31"/>
      <c r="E157" s="31"/>
      <c r="F157" s="31"/>
    </row>
    <row r="158" spans="1:6" ht="12.75">
      <c r="A158" s="31"/>
      <c r="B158" s="31"/>
      <c r="C158" s="31"/>
      <c r="D158" s="31"/>
      <c r="E158" s="31"/>
      <c r="F158" s="31"/>
    </row>
    <row r="159" spans="1:6" ht="12.75">
      <c r="A159" s="31"/>
      <c r="B159" s="31"/>
      <c r="C159" s="31"/>
      <c r="D159" s="31"/>
      <c r="E159" s="31"/>
      <c r="F159" s="31"/>
    </row>
    <row r="160" spans="1:6" ht="12.75">
      <c r="A160" s="31"/>
      <c r="B160" s="31"/>
      <c r="C160" s="31"/>
      <c r="D160" s="31"/>
      <c r="E160" s="31"/>
      <c r="F160" s="31"/>
    </row>
    <row r="161" spans="1:6" ht="12.75">
      <c r="A161" s="31"/>
      <c r="B161" s="31"/>
      <c r="C161" s="31"/>
      <c r="D161" s="31"/>
      <c r="E161" s="31"/>
      <c r="F161" s="31"/>
    </row>
    <row r="162" spans="1:6" ht="12.75">
      <c r="A162" s="31"/>
      <c r="B162" s="31"/>
      <c r="C162" s="31"/>
      <c r="D162" s="31"/>
      <c r="E162" s="31"/>
      <c r="F162" s="31"/>
    </row>
    <row r="163" spans="1:6" ht="12.75">
      <c r="A163" s="31"/>
      <c r="B163" s="31"/>
      <c r="C163" s="31"/>
      <c r="D163" s="31"/>
      <c r="E163" s="31"/>
      <c r="F163" s="31"/>
    </row>
    <row r="164" spans="1:6" ht="12.75">
      <c r="A164" s="31"/>
      <c r="B164" s="31"/>
      <c r="C164" s="31"/>
      <c r="D164" s="31"/>
      <c r="E164" s="31"/>
      <c r="F164" s="31"/>
    </row>
    <row r="165" spans="1:6" ht="12.75">
      <c r="A165" s="31"/>
      <c r="B165" s="31"/>
      <c r="C165" s="31"/>
      <c r="D165" s="31"/>
      <c r="E165" s="31"/>
      <c r="F165" s="31"/>
    </row>
    <row r="166" spans="1:6" ht="12.75">
      <c r="A166" s="31"/>
      <c r="B166" s="31"/>
      <c r="C166" s="31"/>
      <c r="D166" s="31"/>
      <c r="E166" s="31"/>
      <c r="F166" s="31"/>
    </row>
    <row r="167" spans="1:6" ht="12.75">
      <c r="A167" s="31"/>
      <c r="B167" s="31"/>
      <c r="C167" s="31"/>
      <c r="D167" s="31"/>
      <c r="E167" s="31"/>
      <c r="F167" s="31"/>
    </row>
    <row r="168" spans="1:6" ht="12.75">
      <c r="A168" s="31"/>
      <c r="B168" s="31"/>
      <c r="C168" s="31"/>
      <c r="D168" s="31"/>
      <c r="E168" s="31"/>
      <c r="F168" s="31"/>
    </row>
    <row r="169" spans="1:6" ht="12.75">
      <c r="A169" s="31"/>
      <c r="B169" s="31"/>
      <c r="C169" s="31"/>
      <c r="D169" s="31"/>
      <c r="E169" s="31"/>
      <c r="F169" s="31"/>
    </row>
    <row r="170" spans="1:6" ht="12.75">
      <c r="A170" s="31"/>
      <c r="B170" s="31"/>
      <c r="C170" s="31"/>
      <c r="D170" s="31"/>
      <c r="E170" s="31"/>
      <c r="F170" s="31"/>
    </row>
    <row r="171" spans="1:6" ht="12.75">
      <c r="A171" s="31"/>
      <c r="B171" s="31"/>
      <c r="C171" s="31"/>
      <c r="D171" s="31"/>
      <c r="E171" s="31"/>
      <c r="F171" s="31"/>
    </row>
    <row r="172" spans="1:6" ht="12.75">
      <c r="A172" s="31"/>
      <c r="B172" s="31"/>
      <c r="C172" s="31"/>
      <c r="D172" s="31"/>
      <c r="E172" s="31"/>
      <c r="F172" s="31"/>
    </row>
    <row r="173" spans="1:6" ht="12.75">
      <c r="A173" s="31"/>
      <c r="B173" s="31"/>
      <c r="C173" s="31"/>
      <c r="D173" s="31"/>
      <c r="E173" s="31"/>
      <c r="F173" s="31"/>
    </row>
    <row r="174" spans="1:6" ht="12.75">
      <c r="A174" s="31"/>
      <c r="B174" s="31"/>
      <c r="C174" s="31"/>
      <c r="D174" s="31"/>
      <c r="E174" s="31"/>
      <c r="F174" s="31"/>
    </row>
    <row r="175" spans="1:6" ht="12.75">
      <c r="A175" s="31"/>
      <c r="B175" s="31"/>
      <c r="C175" s="31"/>
      <c r="D175" s="31"/>
      <c r="E175" s="31"/>
      <c r="F175" s="31"/>
    </row>
    <row r="176" spans="1:6" ht="12.75">
      <c r="A176" s="31"/>
      <c r="B176" s="31"/>
      <c r="C176" s="31"/>
      <c r="D176" s="31"/>
      <c r="E176" s="31"/>
      <c r="F176" s="31"/>
    </row>
    <row r="177" spans="1:6" ht="12.75">
      <c r="A177" s="31"/>
      <c r="B177" s="31"/>
      <c r="C177" s="31"/>
      <c r="D177" s="31"/>
      <c r="E177" s="31"/>
      <c r="F177" s="31"/>
    </row>
    <row r="178" spans="1:6" ht="12.75">
      <c r="A178" s="31"/>
      <c r="B178" s="31"/>
      <c r="C178" s="31"/>
      <c r="D178" s="31"/>
      <c r="E178" s="31"/>
      <c r="F178" s="31"/>
    </row>
    <row r="179" spans="1:6" ht="12.75">
      <c r="A179" s="31"/>
      <c r="B179" s="31"/>
      <c r="C179" s="31"/>
      <c r="D179" s="31"/>
      <c r="E179" s="31"/>
      <c r="F179" s="31"/>
    </row>
    <row r="180" spans="1:6" ht="12.75">
      <c r="A180" s="31"/>
      <c r="B180" s="31"/>
      <c r="C180" s="31"/>
      <c r="D180" s="31"/>
      <c r="E180" s="31"/>
      <c r="F180" s="31"/>
    </row>
    <row r="181" spans="1:6" ht="12.75">
      <c r="A181" s="31"/>
      <c r="B181" s="31"/>
      <c r="C181" s="31"/>
      <c r="D181" s="31"/>
      <c r="E181" s="31"/>
      <c r="F181" s="31"/>
    </row>
    <row r="182" spans="1:6" ht="12.75">
      <c r="A182" s="31"/>
      <c r="B182" s="31"/>
      <c r="C182" s="31"/>
      <c r="D182" s="31"/>
      <c r="E182" s="31"/>
      <c r="F182" s="31"/>
    </row>
    <row r="183" spans="1:6" ht="12.75">
      <c r="A183" s="31"/>
      <c r="B183" s="31"/>
      <c r="C183" s="31"/>
      <c r="D183" s="31"/>
      <c r="E183" s="31"/>
      <c r="F183" s="31"/>
    </row>
    <row r="184" spans="1:6" ht="12.75">
      <c r="A184" s="31"/>
      <c r="B184" s="31"/>
      <c r="C184" s="31"/>
      <c r="D184" s="31"/>
      <c r="E184" s="31"/>
      <c r="F184" s="31"/>
    </row>
    <row r="185" spans="1:6" ht="12.75">
      <c r="A185" s="31"/>
      <c r="B185" s="31"/>
      <c r="C185" s="31"/>
      <c r="D185" s="31"/>
      <c r="E185" s="31"/>
      <c r="F185" s="31"/>
    </row>
    <row r="186" spans="1:6" ht="12.75">
      <c r="A186" s="31"/>
      <c r="B186" s="31"/>
      <c r="C186" s="31"/>
      <c r="D186" s="31"/>
      <c r="E186" s="31"/>
      <c r="F186" s="31"/>
    </row>
    <row r="187" spans="1:6" ht="12.75">
      <c r="A187" s="31"/>
      <c r="B187" s="31"/>
      <c r="C187" s="31"/>
      <c r="D187" s="31"/>
      <c r="E187" s="31"/>
      <c r="F187" s="31"/>
    </row>
    <row r="188" spans="1:6" ht="12.75">
      <c r="A188" s="31"/>
      <c r="B188" s="31"/>
      <c r="C188" s="31"/>
      <c r="D188" s="31"/>
      <c r="E188" s="31"/>
      <c r="F188" s="31"/>
    </row>
    <row r="189" spans="1:6" ht="12.75">
      <c r="A189" s="31"/>
      <c r="B189" s="31"/>
      <c r="C189" s="31"/>
      <c r="D189" s="31"/>
      <c r="E189" s="31"/>
      <c r="F189" s="31"/>
    </row>
    <row r="190" spans="1:6" ht="12.75">
      <c r="A190" s="31"/>
      <c r="B190" s="31"/>
      <c r="C190" s="31"/>
      <c r="D190" s="31"/>
      <c r="E190" s="31"/>
      <c r="F190" s="31"/>
    </row>
    <row r="191" spans="1:6" ht="12.75">
      <c r="A191" s="31"/>
      <c r="B191" s="31"/>
      <c r="C191" s="31"/>
      <c r="D191" s="31"/>
      <c r="E191" s="31"/>
      <c r="F191" s="31"/>
    </row>
    <row r="192" spans="1:6" ht="12.75">
      <c r="A192" s="31"/>
      <c r="B192" s="31"/>
      <c r="C192" s="31"/>
      <c r="D192" s="31"/>
      <c r="E192" s="31"/>
      <c r="F192" s="31"/>
    </row>
    <row r="193" spans="1:6" ht="12.75">
      <c r="A193" s="31"/>
      <c r="B193" s="31"/>
      <c r="C193" s="31"/>
      <c r="D193" s="31"/>
      <c r="E193" s="31"/>
      <c r="F193" s="31"/>
    </row>
    <row r="194" spans="1:6" ht="12.75">
      <c r="A194" s="31"/>
      <c r="B194" s="31"/>
      <c r="C194" s="31"/>
      <c r="D194" s="31"/>
      <c r="E194" s="31"/>
      <c r="F194" s="31"/>
    </row>
    <row r="195" spans="1:6" ht="12.75">
      <c r="A195" s="31"/>
      <c r="B195" s="31"/>
      <c r="C195" s="31"/>
      <c r="D195" s="31"/>
      <c r="E195" s="31"/>
      <c r="F195" s="31"/>
    </row>
    <row r="196" spans="1:6" ht="12.75">
      <c r="A196" s="31"/>
      <c r="B196" s="31"/>
      <c r="C196" s="31"/>
      <c r="D196" s="31"/>
      <c r="E196" s="31"/>
      <c r="F196" s="31"/>
    </row>
    <row r="197" spans="1:6" ht="12.75">
      <c r="A197" s="31"/>
      <c r="B197" s="31"/>
      <c r="C197" s="31"/>
      <c r="D197" s="31"/>
      <c r="E197" s="31"/>
      <c r="F197" s="31"/>
    </row>
    <row r="198" spans="1:6" ht="12.75">
      <c r="A198" s="31"/>
      <c r="B198" s="31"/>
      <c r="C198" s="31"/>
      <c r="D198" s="31"/>
      <c r="E198" s="31"/>
      <c r="F198" s="31"/>
    </row>
    <row r="199" spans="1:6" ht="12.75">
      <c r="A199" s="31"/>
      <c r="B199" s="31"/>
      <c r="C199" s="31"/>
      <c r="D199" s="31"/>
      <c r="E199" s="31"/>
      <c r="F199" s="31"/>
    </row>
    <row r="200" spans="1:6" ht="12.75">
      <c r="A200" s="31"/>
      <c r="B200" s="31"/>
      <c r="C200" s="31"/>
      <c r="D200" s="31"/>
      <c r="E200" s="31"/>
      <c r="F200" s="31"/>
    </row>
    <row r="201" spans="1:6" ht="12.75">
      <c r="A201" s="31"/>
      <c r="B201" s="31"/>
      <c r="C201" s="31"/>
      <c r="D201" s="31"/>
      <c r="E201" s="31"/>
      <c r="F201" s="31"/>
    </row>
    <row r="202" spans="1:6" ht="12.75">
      <c r="A202" s="31"/>
      <c r="B202" s="31"/>
      <c r="C202" s="31"/>
      <c r="D202" s="31"/>
      <c r="E202" s="31"/>
      <c r="F202" s="31"/>
    </row>
    <row r="203" spans="1:6" ht="12.75">
      <c r="A203" s="31"/>
      <c r="B203" s="31"/>
      <c r="C203" s="31"/>
      <c r="D203" s="31"/>
      <c r="E203" s="31"/>
      <c r="F203" s="31"/>
    </row>
    <row r="204" spans="1:6" ht="12.75">
      <c r="A204" s="31"/>
      <c r="B204" s="31"/>
      <c r="C204" s="31"/>
      <c r="D204" s="31"/>
      <c r="E204" s="31"/>
      <c r="F204" s="31"/>
    </row>
    <row r="205" spans="1:6" ht="12.75">
      <c r="A205" s="31"/>
      <c r="B205" s="31"/>
      <c r="C205" s="31"/>
      <c r="D205" s="31"/>
      <c r="E205" s="31"/>
      <c r="F205" s="31"/>
    </row>
    <row r="206" spans="1:6" ht="12.75">
      <c r="A206" s="31"/>
      <c r="B206" s="31"/>
      <c r="C206" s="31"/>
      <c r="D206" s="31"/>
      <c r="E206" s="31"/>
      <c r="F206" s="31"/>
    </row>
    <row r="207" spans="1:6" ht="12.75">
      <c r="A207" s="31"/>
      <c r="B207" s="31"/>
      <c r="C207" s="31"/>
      <c r="D207" s="31"/>
      <c r="E207" s="31"/>
      <c r="F207" s="31"/>
    </row>
    <row r="208" spans="1:6" ht="12.75">
      <c r="A208" s="31"/>
      <c r="B208" s="31"/>
      <c r="C208" s="31"/>
      <c r="D208" s="31"/>
      <c r="E208" s="31"/>
      <c r="F208" s="31"/>
    </row>
    <row r="209" spans="1:6" ht="12.75">
      <c r="A209" s="31"/>
      <c r="B209" s="31"/>
      <c r="C209" s="31"/>
      <c r="D209" s="31"/>
      <c r="E209" s="31"/>
      <c r="F209" s="31"/>
    </row>
    <row r="210" spans="1:6" ht="12.75">
      <c r="A210" s="31"/>
      <c r="B210" s="31"/>
      <c r="C210" s="31"/>
      <c r="D210" s="31"/>
      <c r="E210" s="31"/>
      <c r="F210" s="31"/>
    </row>
    <row r="211" spans="1:6" ht="12.75">
      <c r="A211" s="31"/>
      <c r="B211" s="31"/>
      <c r="C211" s="31"/>
      <c r="D211" s="31"/>
      <c r="E211" s="31"/>
      <c r="F211" s="31"/>
    </row>
    <row r="212" spans="1:6" ht="12.75">
      <c r="A212" s="31"/>
      <c r="B212" s="31"/>
      <c r="C212" s="31"/>
      <c r="D212" s="31"/>
      <c r="E212" s="31"/>
      <c r="F212" s="31"/>
    </row>
    <row r="213" spans="1:6" ht="12.75">
      <c r="A213" s="31"/>
      <c r="B213" s="31"/>
      <c r="C213" s="31"/>
      <c r="D213" s="31"/>
      <c r="E213" s="31"/>
      <c r="F213" s="31"/>
    </row>
    <row r="214" spans="1:6" ht="12.75">
      <c r="A214" s="31"/>
      <c r="B214" s="31"/>
      <c r="C214" s="31"/>
      <c r="D214" s="31"/>
      <c r="E214" s="31"/>
      <c r="F214" s="31"/>
    </row>
    <row r="215" spans="1:6" ht="12.75">
      <c r="A215" s="31"/>
      <c r="B215" s="31"/>
      <c r="C215" s="31"/>
      <c r="D215" s="31"/>
      <c r="E215" s="31"/>
      <c r="F215" s="31"/>
    </row>
    <row r="216" spans="1:6" ht="12.75">
      <c r="A216" s="31"/>
      <c r="B216" s="31"/>
      <c r="C216" s="31"/>
      <c r="D216" s="31"/>
      <c r="E216" s="31"/>
      <c r="F216" s="31"/>
    </row>
    <row r="217" spans="1:6" ht="12.75">
      <c r="A217" s="31"/>
      <c r="B217" s="31"/>
      <c r="C217" s="31"/>
      <c r="D217" s="31"/>
      <c r="E217" s="31"/>
      <c r="F217" s="31"/>
    </row>
    <row r="218" spans="1:6" ht="12.75">
      <c r="A218" s="31"/>
      <c r="B218" s="31"/>
      <c r="C218" s="31"/>
      <c r="D218" s="31"/>
      <c r="E218" s="31"/>
      <c r="F218" s="31"/>
    </row>
    <row r="219" spans="1:6" ht="12.75">
      <c r="A219" s="31"/>
      <c r="B219" s="31"/>
      <c r="C219" s="31"/>
      <c r="D219" s="31"/>
      <c r="E219" s="31"/>
      <c r="F219" s="31"/>
    </row>
    <row r="220" spans="1:6" ht="12.75">
      <c r="A220" s="31"/>
      <c r="B220" s="31"/>
      <c r="C220" s="31"/>
      <c r="D220" s="31"/>
      <c r="E220" s="31"/>
      <c r="F220" s="31"/>
    </row>
    <row r="221" spans="1:6" ht="12.75">
      <c r="A221" s="31"/>
      <c r="B221" s="31"/>
      <c r="C221" s="31"/>
      <c r="D221" s="31"/>
      <c r="E221" s="31"/>
      <c r="F221" s="31"/>
    </row>
    <row r="222" spans="1:6" ht="12.75">
      <c r="A222" s="31"/>
      <c r="B222" s="31"/>
      <c r="C222" s="31"/>
      <c r="D222" s="31"/>
      <c r="E222" s="31"/>
      <c r="F222" s="31"/>
    </row>
    <row r="223" spans="1:6" ht="12.75">
      <c r="A223" s="31"/>
      <c r="B223" s="31"/>
      <c r="C223" s="31"/>
      <c r="D223" s="31"/>
      <c r="E223" s="31"/>
      <c r="F223" s="31"/>
    </row>
    <row r="224" spans="1:6" ht="12.75">
      <c r="A224" s="31"/>
      <c r="B224" s="31"/>
      <c r="C224" s="31"/>
      <c r="D224" s="31"/>
      <c r="E224" s="31"/>
      <c r="F224" s="31"/>
    </row>
    <row r="225" spans="1:6" ht="12.75">
      <c r="A225" s="31"/>
      <c r="B225" s="31"/>
      <c r="C225" s="31"/>
      <c r="D225" s="31"/>
      <c r="E225" s="31"/>
      <c r="F225" s="31"/>
    </row>
    <row r="226" spans="1:6" ht="12.75">
      <c r="A226" s="31"/>
      <c r="B226" s="31"/>
      <c r="C226" s="31"/>
      <c r="D226" s="31"/>
      <c r="E226" s="31"/>
      <c r="F226" s="31"/>
    </row>
    <row r="227" spans="1:6" ht="12.75">
      <c r="A227" s="31"/>
      <c r="B227" s="31"/>
      <c r="C227" s="31"/>
      <c r="D227" s="31"/>
      <c r="E227" s="31"/>
      <c r="F227" s="31"/>
    </row>
    <row r="228" spans="1:6" ht="12.75">
      <c r="A228" s="31"/>
      <c r="B228" s="31"/>
      <c r="C228" s="31"/>
      <c r="D228" s="31"/>
      <c r="E228" s="31"/>
      <c r="F228" s="31"/>
    </row>
    <row r="229" spans="1:6" ht="12.75">
      <c r="A229" s="31"/>
      <c r="B229" s="31"/>
      <c r="C229" s="31"/>
      <c r="D229" s="31"/>
      <c r="E229" s="31"/>
      <c r="F229" s="31"/>
    </row>
    <row r="230" spans="1:6" ht="12.75">
      <c r="A230" s="31"/>
      <c r="B230" s="31"/>
      <c r="C230" s="31"/>
      <c r="D230" s="31"/>
      <c r="E230" s="31"/>
      <c r="F230" s="31"/>
    </row>
    <row r="231" spans="1:6" ht="12.75">
      <c r="A231" s="31"/>
      <c r="B231" s="31"/>
      <c r="C231" s="31"/>
      <c r="D231" s="31"/>
      <c r="E231" s="31"/>
      <c r="F231" s="31"/>
    </row>
    <row r="232" spans="1:6" ht="12.75">
      <c r="A232" s="31"/>
      <c r="B232" s="31"/>
      <c r="C232" s="31"/>
      <c r="D232" s="31"/>
      <c r="E232" s="31"/>
      <c r="F232" s="31"/>
    </row>
    <row r="233" spans="1:6" ht="12.75">
      <c r="A233" s="31"/>
      <c r="B233" s="31"/>
      <c r="C233" s="31"/>
      <c r="D233" s="31"/>
      <c r="E233" s="31"/>
      <c r="F233" s="31"/>
    </row>
    <row r="234" spans="1:6" ht="12.75">
      <c r="A234" s="31"/>
      <c r="B234" s="31"/>
      <c r="C234" s="31"/>
      <c r="D234" s="31"/>
      <c r="E234" s="31"/>
      <c r="F234" s="31"/>
    </row>
    <row r="235" spans="1:6" ht="12.75">
      <c r="A235" s="31"/>
      <c r="B235" s="31"/>
      <c r="C235" s="31"/>
      <c r="D235" s="31"/>
      <c r="E235" s="31"/>
      <c r="F235" s="31"/>
    </row>
    <row r="236" spans="1:6" ht="12.75">
      <c r="A236" s="31"/>
      <c r="B236" s="31"/>
      <c r="C236" s="31"/>
      <c r="D236" s="31"/>
      <c r="E236" s="31"/>
      <c r="F236" s="31"/>
    </row>
    <row r="237" spans="1:6" ht="12.75">
      <c r="A237" s="31"/>
      <c r="B237" s="31"/>
      <c r="C237" s="31"/>
      <c r="D237" s="31"/>
      <c r="E237" s="31"/>
      <c r="F237" s="31"/>
    </row>
    <row r="238" spans="1:6" ht="12.75">
      <c r="A238" s="31"/>
      <c r="B238" s="31"/>
      <c r="C238" s="31"/>
      <c r="D238" s="31"/>
      <c r="E238" s="31"/>
      <c r="F238" s="31"/>
    </row>
    <row r="239" spans="1:6" ht="12.75">
      <c r="A239" s="31"/>
      <c r="B239" s="31"/>
      <c r="C239" s="31"/>
      <c r="D239" s="31"/>
      <c r="E239" s="31"/>
      <c r="F239" s="31"/>
    </row>
    <row r="240" spans="1:6" ht="12.75">
      <c r="A240" s="31"/>
      <c r="B240" s="31"/>
      <c r="C240" s="31"/>
      <c r="D240" s="31"/>
      <c r="E240" s="31"/>
      <c r="F240" s="31"/>
    </row>
    <row r="241" spans="1:6" ht="12.75">
      <c r="A241" s="31"/>
      <c r="B241" s="31"/>
      <c r="C241" s="31"/>
      <c r="D241" s="31"/>
      <c r="E241" s="31"/>
      <c r="F241" s="31"/>
    </row>
    <row r="242" spans="1:6" ht="12.75">
      <c r="A242" s="31"/>
      <c r="B242" s="31"/>
      <c r="C242" s="31"/>
      <c r="D242" s="31"/>
      <c r="E242" s="31"/>
      <c r="F242" s="31"/>
    </row>
    <row r="243" spans="1:6" ht="12.75">
      <c r="A243" s="31"/>
      <c r="B243" s="31"/>
      <c r="C243" s="31"/>
      <c r="D243" s="31"/>
      <c r="E243" s="31"/>
      <c r="F243" s="31"/>
    </row>
    <row r="244" spans="1:6" ht="12.75">
      <c r="A244" s="31"/>
      <c r="B244" s="31"/>
      <c r="C244" s="31"/>
      <c r="D244" s="31"/>
      <c r="E244" s="31"/>
      <c r="F244" s="31"/>
    </row>
    <row r="245" spans="1:6" ht="12.75">
      <c r="A245" s="31"/>
      <c r="B245" s="31"/>
      <c r="C245" s="31"/>
      <c r="D245" s="31"/>
      <c r="E245" s="31"/>
      <c r="F245" s="31"/>
    </row>
    <row r="246" spans="1:6" ht="12.75">
      <c r="A246" s="31"/>
      <c r="B246" s="31"/>
      <c r="C246" s="31"/>
      <c r="D246" s="31"/>
      <c r="E246" s="31"/>
      <c r="F246" s="31"/>
    </row>
    <row r="247" spans="1:6" ht="12.75">
      <c r="A247" s="31"/>
      <c r="B247" s="31"/>
      <c r="C247" s="31"/>
      <c r="D247" s="31"/>
      <c r="E247" s="31"/>
      <c r="F247" s="31"/>
    </row>
    <row r="248" spans="1:6" ht="12.75">
      <c r="A248" s="31"/>
      <c r="B248" s="31"/>
      <c r="C248" s="31"/>
      <c r="D248" s="31"/>
      <c r="E248" s="31"/>
      <c r="F248" s="31"/>
    </row>
    <row r="249" spans="1:6" ht="12.75">
      <c r="A249" s="31"/>
      <c r="B249" s="31"/>
      <c r="C249" s="31"/>
      <c r="D249" s="31"/>
      <c r="E249" s="31"/>
      <c r="F249" s="31"/>
    </row>
    <row r="250" spans="1:6" ht="12.75">
      <c r="A250" s="31"/>
      <c r="B250" s="31"/>
      <c r="C250" s="31"/>
      <c r="D250" s="31"/>
      <c r="E250" s="31"/>
      <c r="F250" s="31"/>
    </row>
    <row r="251" spans="1:6" ht="12.75">
      <c r="A251" s="31"/>
      <c r="B251" s="31"/>
      <c r="C251" s="31"/>
      <c r="D251" s="31"/>
      <c r="E251" s="31"/>
      <c r="F251" s="31"/>
    </row>
    <row r="252" spans="1:6" ht="12.75">
      <c r="A252" s="31"/>
      <c r="B252" s="31"/>
      <c r="C252" s="31"/>
      <c r="D252" s="31"/>
      <c r="E252" s="31"/>
      <c r="F252" s="31"/>
    </row>
    <row r="253" spans="1:6" ht="12.75">
      <c r="A253" s="31"/>
      <c r="B253" s="31"/>
      <c r="C253" s="31"/>
      <c r="D253" s="31"/>
      <c r="E253" s="31"/>
      <c r="F253" s="31"/>
    </row>
    <row r="254" spans="1:6" ht="12.75">
      <c r="A254" s="31"/>
      <c r="B254" s="31"/>
      <c r="C254" s="31"/>
      <c r="D254" s="31"/>
      <c r="E254" s="31"/>
      <c r="F254" s="31"/>
    </row>
    <row r="255" spans="1:6" ht="12.75">
      <c r="A255" s="31"/>
      <c r="B255" s="31"/>
      <c r="C255" s="31"/>
      <c r="D255" s="31"/>
      <c r="E255" s="31"/>
      <c r="F255" s="31"/>
    </row>
    <row r="256" spans="1:6" ht="12.75">
      <c r="A256" s="31"/>
      <c r="B256" s="31"/>
      <c r="C256" s="31"/>
      <c r="D256" s="31"/>
      <c r="E256" s="31"/>
      <c r="F256" s="31"/>
    </row>
    <row r="257" spans="1:6" ht="12.75">
      <c r="A257" s="31"/>
      <c r="B257" s="31"/>
      <c r="C257" s="31"/>
      <c r="D257" s="31"/>
      <c r="E257" s="31"/>
      <c r="F257" s="31"/>
    </row>
    <row r="258" spans="1:6" ht="12.75">
      <c r="A258" s="31"/>
      <c r="B258" s="31"/>
      <c r="C258" s="31"/>
      <c r="D258" s="31"/>
      <c r="E258" s="31"/>
      <c r="F258" s="31"/>
    </row>
    <row r="259" spans="1:6" ht="12.75">
      <c r="A259" s="31"/>
      <c r="B259" s="31"/>
      <c r="C259" s="31"/>
      <c r="D259" s="31"/>
      <c r="E259" s="31"/>
      <c r="F259" s="31"/>
    </row>
    <row r="260" spans="1:6" ht="12.75">
      <c r="A260" s="31"/>
      <c r="B260" s="31"/>
      <c r="C260" s="31"/>
      <c r="D260" s="31"/>
      <c r="E260" s="31"/>
      <c r="F260" s="31"/>
    </row>
    <row r="261" spans="1:6" ht="12.75">
      <c r="A261" s="31"/>
      <c r="B261" s="31"/>
      <c r="C261" s="31"/>
      <c r="D261" s="31"/>
      <c r="E261" s="31"/>
      <c r="F261" s="31"/>
    </row>
    <row r="262" spans="1:6" ht="12.75">
      <c r="A262" s="31"/>
      <c r="B262" s="31"/>
      <c r="C262" s="31"/>
      <c r="D262" s="31"/>
      <c r="E262" s="31"/>
      <c r="F262" s="31"/>
    </row>
    <row r="263" spans="1:6" ht="12.75">
      <c r="A263" s="31"/>
      <c r="B263" s="31"/>
      <c r="C263" s="31"/>
      <c r="D263" s="31"/>
      <c r="E263" s="31"/>
      <c r="F263" s="31"/>
    </row>
    <row r="264" spans="1:6" ht="12.75">
      <c r="A264" s="31"/>
      <c r="B264" s="31"/>
      <c r="C264" s="31"/>
      <c r="D264" s="31"/>
      <c r="E264" s="31"/>
      <c r="F264" s="31"/>
    </row>
    <row r="265" spans="1:6" ht="12.75">
      <c r="A265" s="31"/>
      <c r="B265" s="31"/>
      <c r="C265" s="31"/>
      <c r="D265" s="31"/>
      <c r="E265" s="31"/>
      <c r="F265" s="31"/>
    </row>
    <row r="266" spans="1:6" ht="12.75">
      <c r="A266" s="31"/>
      <c r="B266" s="31"/>
      <c r="C266" s="31"/>
      <c r="D266" s="31"/>
      <c r="E266" s="31"/>
      <c r="F266" s="31"/>
    </row>
    <row r="267" spans="1:6" ht="12.75">
      <c r="A267" s="31"/>
      <c r="B267" s="31"/>
      <c r="C267" s="31"/>
      <c r="D267" s="31"/>
      <c r="E267" s="31"/>
      <c r="F267" s="31"/>
    </row>
    <row r="268" spans="1:6" ht="12.75">
      <c r="A268" s="31"/>
      <c r="B268" s="31"/>
      <c r="C268" s="31"/>
      <c r="D268" s="31"/>
      <c r="E268" s="31"/>
      <c r="F268" s="31"/>
    </row>
    <row r="269" spans="1:6" ht="12.75">
      <c r="A269" s="31"/>
      <c r="B269" s="31"/>
      <c r="C269" s="31"/>
      <c r="D269" s="31"/>
      <c r="E269" s="31"/>
      <c r="F269" s="31"/>
    </row>
    <row r="270" spans="1:6" ht="12.75">
      <c r="A270" s="31"/>
      <c r="B270" s="31"/>
      <c r="C270" s="31"/>
      <c r="D270" s="31"/>
      <c r="E270" s="31"/>
      <c r="F270" s="31"/>
    </row>
    <row r="271" spans="1:6" ht="12.75">
      <c r="A271" s="31"/>
      <c r="B271" s="31"/>
      <c r="C271" s="31"/>
      <c r="D271" s="31"/>
      <c r="E271" s="31"/>
      <c r="F271" s="31"/>
    </row>
    <row r="272" spans="1:6" ht="12.75">
      <c r="A272" s="31"/>
      <c r="B272" s="31"/>
      <c r="C272" s="31"/>
      <c r="D272" s="31"/>
      <c r="E272" s="31"/>
      <c r="F272" s="31"/>
    </row>
    <row r="273" spans="1:6" ht="12.75">
      <c r="A273" s="31"/>
      <c r="B273" s="31"/>
      <c r="C273" s="31"/>
      <c r="D273" s="31"/>
      <c r="E273" s="31"/>
      <c r="F273" s="31"/>
    </row>
    <row r="274" spans="1:6" ht="12.75">
      <c r="A274" s="31"/>
      <c r="B274" s="31"/>
      <c r="C274" s="31"/>
      <c r="D274" s="31"/>
      <c r="E274" s="31"/>
      <c r="F274" s="31"/>
    </row>
    <row r="275" spans="1:6" ht="12.75">
      <c r="A275" s="31"/>
      <c r="B275" s="31"/>
      <c r="C275" s="31"/>
      <c r="D275" s="31"/>
      <c r="E275" s="31"/>
      <c r="F275" s="31"/>
    </row>
    <row r="276" spans="1:6" ht="12.75">
      <c r="A276" s="31"/>
      <c r="B276" s="31"/>
      <c r="C276" s="31"/>
      <c r="D276" s="31"/>
      <c r="E276" s="31"/>
      <c r="F276" s="31"/>
    </row>
    <row r="277" spans="1:6" ht="12.75">
      <c r="A277" s="31"/>
      <c r="B277" s="31"/>
      <c r="C277" s="31"/>
      <c r="D277" s="31"/>
      <c r="E277" s="31"/>
      <c r="F277" s="31"/>
    </row>
    <row r="278" spans="1:6" ht="12.75">
      <c r="A278" s="31"/>
      <c r="B278" s="31"/>
      <c r="C278" s="31"/>
      <c r="D278" s="31"/>
      <c r="E278" s="31"/>
      <c r="F278" s="31"/>
    </row>
    <row r="279" spans="1:6" ht="12.75">
      <c r="A279" s="31"/>
      <c r="B279" s="31"/>
      <c r="C279" s="31"/>
      <c r="D279" s="31"/>
      <c r="E279" s="31"/>
      <c r="F279" s="31"/>
    </row>
    <row r="280" spans="1:6" ht="12.75">
      <c r="A280" s="31"/>
      <c r="B280" s="31"/>
      <c r="C280" s="31"/>
      <c r="D280" s="31"/>
      <c r="E280" s="31"/>
      <c r="F280" s="31"/>
    </row>
    <row r="281" spans="1:6" ht="12.75">
      <c r="A281" s="31"/>
      <c r="B281" s="31"/>
      <c r="C281" s="31"/>
      <c r="D281" s="31"/>
      <c r="E281" s="31"/>
      <c r="F281" s="31"/>
    </row>
    <row r="282" spans="1:6" ht="12.75">
      <c r="A282" s="31"/>
      <c r="B282" s="31"/>
      <c r="C282" s="31"/>
      <c r="D282" s="31"/>
      <c r="E282" s="31"/>
      <c r="F282" s="31"/>
    </row>
    <row r="283" spans="1:6" ht="12.75">
      <c r="A283" s="31"/>
      <c r="B283" s="31"/>
      <c r="C283" s="31"/>
      <c r="D283" s="31"/>
      <c r="E283" s="31"/>
      <c r="F283" s="31"/>
    </row>
    <row r="284" spans="1:6" ht="12.75">
      <c r="A284" s="31"/>
      <c r="B284" s="31"/>
      <c r="C284" s="31"/>
      <c r="D284" s="31"/>
      <c r="E284" s="31"/>
      <c r="F284" s="31"/>
    </row>
    <row r="285" spans="1:6" ht="12.75">
      <c r="A285" s="31"/>
      <c r="B285" s="31"/>
      <c r="C285" s="31"/>
      <c r="D285" s="31"/>
      <c r="E285" s="31"/>
      <c r="F285" s="31"/>
    </row>
    <row r="286" spans="1:6" ht="12.75">
      <c r="A286" s="31"/>
      <c r="B286" s="31"/>
      <c r="C286" s="31"/>
      <c r="D286" s="31"/>
      <c r="E286" s="31"/>
      <c r="F286" s="31"/>
    </row>
    <row r="287" spans="1:6" ht="12.75">
      <c r="A287" s="31"/>
      <c r="B287" s="31"/>
      <c r="C287" s="31"/>
      <c r="D287" s="31"/>
      <c r="E287" s="31"/>
      <c r="F287" s="31"/>
    </row>
    <row r="288" spans="1:6" ht="12.75">
      <c r="A288" s="31"/>
      <c r="B288" s="31"/>
      <c r="C288" s="31"/>
      <c r="D288" s="31"/>
      <c r="E288" s="31"/>
      <c r="F288" s="31"/>
    </row>
    <row r="289" spans="1:6" ht="12.75">
      <c r="A289" s="31"/>
      <c r="B289" s="31"/>
      <c r="C289" s="31"/>
      <c r="D289" s="31"/>
      <c r="E289" s="31"/>
      <c r="F289" s="31"/>
    </row>
    <row r="290" spans="1:6" ht="12.75">
      <c r="A290" s="31"/>
      <c r="B290" s="31"/>
      <c r="C290" s="31"/>
      <c r="D290" s="31"/>
      <c r="E290" s="31"/>
      <c r="F290" s="31"/>
    </row>
    <row r="291" spans="1:6" ht="12.75">
      <c r="A291" s="31"/>
      <c r="B291" s="31"/>
      <c r="C291" s="31"/>
      <c r="D291" s="31"/>
      <c r="E291" s="31"/>
      <c r="F291" s="31"/>
    </row>
    <row r="292" spans="1:6" ht="12.75">
      <c r="A292" s="31"/>
      <c r="B292" s="31"/>
      <c r="C292" s="31"/>
      <c r="D292" s="31"/>
      <c r="E292" s="31"/>
      <c r="F292" s="31"/>
    </row>
    <row r="293" spans="1:6" ht="12.75">
      <c r="A293" s="31"/>
      <c r="B293" s="31"/>
      <c r="C293" s="31"/>
      <c r="D293" s="31"/>
      <c r="E293" s="31"/>
      <c r="F293" s="31"/>
    </row>
    <row r="294" spans="1:6" ht="12.75">
      <c r="A294" s="31"/>
      <c r="B294" s="31"/>
      <c r="C294" s="31"/>
      <c r="D294" s="31"/>
      <c r="E294" s="31"/>
      <c r="F294" s="31"/>
    </row>
    <row r="295" spans="1:6" ht="12.75">
      <c r="A295" s="31"/>
      <c r="B295" s="31"/>
      <c r="C295" s="31"/>
      <c r="D295" s="31"/>
      <c r="E295" s="31"/>
      <c r="F295" s="31"/>
    </row>
    <row r="296" spans="1:6" ht="12.75">
      <c r="A296" s="31"/>
      <c r="B296" s="31"/>
      <c r="C296" s="31"/>
      <c r="D296" s="31"/>
      <c r="E296" s="31"/>
      <c r="F296" s="31"/>
    </row>
    <row r="297" spans="1:6" ht="12.75">
      <c r="A297" s="31"/>
      <c r="B297" s="31"/>
      <c r="C297" s="31"/>
      <c r="D297" s="31"/>
      <c r="E297" s="31"/>
      <c r="F297" s="31"/>
    </row>
    <row r="298" spans="1:6" ht="12.75">
      <c r="A298" s="31"/>
      <c r="B298" s="31"/>
      <c r="C298" s="31"/>
      <c r="D298" s="31"/>
      <c r="E298" s="31"/>
      <c r="F298" s="31"/>
    </row>
    <row r="299" spans="1:6" ht="12.75">
      <c r="A299" s="31"/>
      <c r="B299" s="31"/>
      <c r="C299" s="31"/>
      <c r="D299" s="31"/>
      <c r="E299" s="31"/>
      <c r="F299" s="31"/>
    </row>
    <row r="300" spans="1:6" ht="12.75">
      <c r="A300" s="31"/>
      <c r="B300" s="31"/>
      <c r="C300" s="31"/>
      <c r="D300" s="31"/>
      <c r="E300" s="31"/>
      <c r="F300" s="31"/>
    </row>
    <row r="301" spans="1:6" ht="12.75">
      <c r="A301" s="31"/>
      <c r="B301" s="31"/>
      <c r="C301" s="31"/>
      <c r="D301" s="31"/>
      <c r="E301" s="31"/>
      <c r="F301" s="31"/>
    </row>
    <row r="302" spans="1:6" ht="12.75">
      <c r="A302" s="31"/>
      <c r="B302" s="31"/>
      <c r="C302" s="31"/>
      <c r="D302" s="31"/>
      <c r="E302" s="31"/>
      <c r="F302" s="31"/>
    </row>
    <row r="303" spans="1:6" ht="12.75">
      <c r="A303" s="31"/>
      <c r="B303" s="31"/>
      <c r="C303" s="31"/>
      <c r="D303" s="31"/>
      <c r="E303" s="31"/>
      <c r="F303" s="31"/>
    </row>
    <row r="304" spans="1:6" ht="12.75">
      <c r="A304" s="31"/>
      <c r="B304" s="31"/>
      <c r="C304" s="31"/>
      <c r="D304" s="31"/>
      <c r="E304" s="31"/>
      <c r="F304" s="31"/>
    </row>
    <row r="305" spans="1:6" ht="12.75">
      <c r="A305" s="31"/>
      <c r="B305" s="31"/>
      <c r="C305" s="31"/>
      <c r="D305" s="31"/>
      <c r="E305" s="31"/>
      <c r="F305" s="31"/>
    </row>
    <row r="306" spans="1:6" ht="12.75">
      <c r="A306" s="31"/>
      <c r="B306" s="31"/>
      <c r="C306" s="31"/>
      <c r="D306" s="31"/>
      <c r="E306" s="31"/>
      <c r="F306" s="31"/>
    </row>
    <row r="307" spans="1:6" ht="12.75">
      <c r="A307" s="31"/>
      <c r="B307" s="31"/>
      <c r="C307" s="31"/>
      <c r="D307" s="31"/>
      <c r="E307" s="31"/>
      <c r="F307" s="31"/>
    </row>
    <row r="308" spans="1:6" ht="12.75">
      <c r="A308" s="31"/>
      <c r="B308" s="31"/>
      <c r="C308" s="31"/>
      <c r="D308" s="31"/>
      <c r="E308" s="31"/>
      <c r="F308" s="31"/>
    </row>
    <row r="309" spans="1:6" ht="12.75">
      <c r="A309" s="31"/>
      <c r="B309" s="31"/>
      <c r="C309" s="31"/>
      <c r="D309" s="31"/>
      <c r="E309" s="31"/>
      <c r="F309" s="31"/>
    </row>
    <row r="310" spans="1:6" ht="12.75">
      <c r="A310" s="31"/>
      <c r="B310" s="31"/>
      <c r="C310" s="31"/>
      <c r="D310" s="31"/>
      <c r="E310" s="31"/>
      <c r="F310" s="31"/>
    </row>
    <row r="311" spans="1:6" ht="12.75">
      <c r="A311" s="31"/>
      <c r="B311" s="31"/>
      <c r="C311" s="31"/>
      <c r="D311" s="31"/>
      <c r="E311" s="31"/>
      <c r="F311" s="31"/>
    </row>
    <row r="312" spans="1:6" ht="12.75">
      <c r="A312" s="31"/>
      <c r="B312" s="31"/>
      <c r="C312" s="31"/>
      <c r="D312" s="31"/>
      <c r="E312" s="31"/>
      <c r="F312" s="31"/>
    </row>
    <row r="313" spans="1:6" ht="12.75">
      <c r="A313" s="31"/>
      <c r="B313" s="31"/>
      <c r="C313" s="31"/>
      <c r="D313" s="31"/>
      <c r="E313" s="31"/>
      <c r="F313" s="31"/>
    </row>
    <row r="314" spans="1:6" ht="12.75">
      <c r="A314" s="31"/>
      <c r="B314" s="31"/>
      <c r="C314" s="31"/>
      <c r="D314" s="31"/>
      <c r="E314" s="31"/>
      <c r="F314" s="31"/>
    </row>
    <row r="315" spans="1:6" ht="12.75">
      <c r="A315" s="31"/>
      <c r="B315" s="31"/>
      <c r="C315" s="31"/>
      <c r="D315" s="31"/>
      <c r="E315" s="31"/>
      <c r="F315" s="31"/>
    </row>
    <row r="316" spans="1:6" ht="12.75">
      <c r="A316" s="31"/>
      <c r="B316" s="31"/>
      <c r="C316" s="31"/>
      <c r="D316" s="31"/>
      <c r="E316" s="31"/>
      <c r="F316" s="31"/>
    </row>
    <row r="317" spans="1:6" ht="12.75">
      <c r="A317" s="31"/>
      <c r="B317" s="31"/>
      <c r="C317" s="31"/>
      <c r="D317" s="31"/>
      <c r="E317" s="31"/>
      <c r="F317" s="31"/>
    </row>
    <row r="318" spans="1:6" ht="12.75">
      <c r="A318" s="31"/>
      <c r="B318" s="31"/>
      <c r="C318" s="31"/>
      <c r="D318" s="31"/>
      <c r="E318" s="31"/>
      <c r="F318" s="31"/>
    </row>
    <row r="319" spans="1:6" ht="12.75">
      <c r="A319" s="31"/>
      <c r="B319" s="31"/>
      <c r="C319" s="31"/>
      <c r="D319" s="31"/>
      <c r="E319" s="31"/>
      <c r="F319" s="31"/>
    </row>
    <row r="320" spans="1:6" ht="12.75">
      <c r="A320" s="31"/>
      <c r="B320" s="31"/>
      <c r="C320" s="31"/>
      <c r="D320" s="31"/>
      <c r="E320" s="31"/>
      <c r="F320" s="31"/>
    </row>
    <row r="321" spans="1:6" ht="12.75">
      <c r="A321" s="31"/>
      <c r="B321" s="31"/>
      <c r="C321" s="31"/>
      <c r="D321" s="31"/>
      <c r="E321" s="31"/>
      <c r="F321" s="31"/>
    </row>
    <row r="322" spans="1:6" ht="12.75">
      <c r="A322" s="31"/>
      <c r="B322" s="31"/>
      <c r="C322" s="31"/>
      <c r="D322" s="31"/>
      <c r="E322" s="31"/>
      <c r="F322" s="31"/>
    </row>
    <row r="323" spans="1:6" ht="12.75">
      <c r="A323" s="31"/>
      <c r="B323" s="31"/>
      <c r="C323" s="31"/>
      <c r="D323" s="31"/>
      <c r="E323" s="31"/>
      <c r="F323" s="31"/>
    </row>
    <row r="324" spans="1:6" ht="12.75">
      <c r="A324" s="31"/>
      <c r="B324" s="31"/>
      <c r="C324" s="31"/>
      <c r="D324" s="31"/>
      <c r="E324" s="31"/>
      <c r="F324" s="31"/>
    </row>
    <row r="325" spans="1:6" ht="12.75">
      <c r="A325" s="31"/>
      <c r="B325" s="31"/>
      <c r="C325" s="31"/>
      <c r="D325" s="31"/>
      <c r="E325" s="31"/>
      <c r="F325" s="31"/>
    </row>
    <row r="326" spans="1:6" ht="12.75">
      <c r="A326" s="31"/>
      <c r="B326" s="31"/>
      <c r="C326" s="31"/>
      <c r="D326" s="31"/>
      <c r="E326" s="31"/>
      <c r="F326" s="31"/>
    </row>
    <row r="327" spans="1:6" ht="12.75">
      <c r="A327" s="31"/>
      <c r="B327" s="31"/>
      <c r="C327" s="31"/>
      <c r="D327" s="31"/>
      <c r="E327" s="31"/>
      <c r="F327" s="31"/>
    </row>
    <row r="328" spans="1:6" ht="12.75">
      <c r="A328" s="31"/>
      <c r="B328" s="31"/>
      <c r="C328" s="31"/>
      <c r="D328" s="31"/>
      <c r="E328" s="31"/>
      <c r="F328" s="31"/>
    </row>
    <row r="329" spans="1:6" ht="12.75">
      <c r="A329" s="31"/>
      <c r="B329" s="31"/>
      <c r="C329" s="31"/>
      <c r="D329" s="31"/>
      <c r="E329" s="31"/>
      <c r="F329" s="31"/>
    </row>
    <row r="330" spans="1:6" ht="12.75">
      <c r="A330" s="31"/>
      <c r="B330" s="31"/>
      <c r="C330" s="31"/>
      <c r="D330" s="31"/>
      <c r="E330" s="31"/>
      <c r="F330" s="31"/>
    </row>
    <row r="331" spans="1:6" ht="12.75">
      <c r="A331" s="31"/>
      <c r="B331" s="31"/>
      <c r="C331" s="31"/>
      <c r="D331" s="31"/>
      <c r="E331" s="31"/>
      <c r="F331" s="31"/>
    </row>
    <row r="332" spans="1:6" ht="12.75">
      <c r="A332" s="31"/>
      <c r="B332" s="31"/>
      <c r="C332" s="31"/>
      <c r="D332" s="31"/>
      <c r="E332" s="31"/>
      <c r="F332" s="31"/>
    </row>
    <row r="333" spans="1:6" ht="12.75">
      <c r="A333" s="31"/>
      <c r="B333" s="31"/>
      <c r="C333" s="31"/>
      <c r="D333" s="31"/>
      <c r="E333" s="31"/>
      <c r="F333" s="31"/>
    </row>
    <row r="334" spans="1:6" ht="12.75">
      <c r="A334" s="31"/>
      <c r="B334" s="31"/>
      <c r="C334" s="31"/>
      <c r="D334" s="31"/>
      <c r="E334" s="31"/>
      <c r="F334" s="31"/>
    </row>
    <row r="335" spans="1:6" ht="12.75">
      <c r="A335" s="31"/>
      <c r="B335" s="31"/>
      <c r="C335" s="31"/>
      <c r="D335" s="31"/>
      <c r="E335" s="31"/>
      <c r="F335" s="31"/>
    </row>
    <row r="336" spans="1:6" ht="12.75">
      <c r="A336" s="31"/>
      <c r="B336" s="31"/>
      <c r="C336" s="31"/>
      <c r="D336" s="31"/>
      <c r="E336" s="31"/>
      <c r="F336" s="31"/>
    </row>
    <row r="337" spans="1:6" ht="12.75">
      <c r="A337" s="31"/>
      <c r="B337" s="31"/>
      <c r="C337" s="31"/>
      <c r="D337" s="31"/>
      <c r="E337" s="31"/>
      <c r="F337" s="31"/>
    </row>
    <row r="338" spans="1:6" ht="12.75">
      <c r="A338" s="31"/>
      <c r="B338" s="31"/>
      <c r="C338" s="31"/>
      <c r="D338" s="31"/>
      <c r="E338" s="31"/>
      <c r="F338" s="31"/>
    </row>
    <row r="339" spans="1:6" ht="12.75">
      <c r="A339" s="31"/>
      <c r="B339" s="31"/>
      <c r="C339" s="31"/>
      <c r="D339" s="31"/>
      <c r="E339" s="31"/>
      <c r="F339" s="31"/>
    </row>
    <row r="340" spans="1:6" ht="12.75">
      <c r="A340" s="31"/>
      <c r="B340" s="31"/>
      <c r="C340" s="31"/>
      <c r="D340" s="31"/>
      <c r="E340" s="31"/>
      <c r="F340" s="31"/>
    </row>
    <row r="341" spans="1:6" ht="12.75">
      <c r="A341" s="31"/>
      <c r="B341" s="31"/>
      <c r="C341" s="31"/>
      <c r="D341" s="31"/>
      <c r="E341" s="31"/>
      <c r="F341" s="31"/>
    </row>
    <row r="342" spans="1:6" ht="12.75">
      <c r="A342" s="31"/>
      <c r="B342" s="31"/>
      <c r="C342" s="31"/>
      <c r="D342" s="31"/>
      <c r="E342" s="31"/>
      <c r="F342" s="31"/>
    </row>
    <row r="343" spans="1:6" ht="12.75">
      <c r="A343" s="31"/>
      <c r="B343" s="31"/>
      <c r="C343" s="31"/>
      <c r="D343" s="31"/>
      <c r="E343" s="31"/>
      <c r="F343" s="31"/>
    </row>
    <row r="344" spans="1:6" ht="12.75">
      <c r="A344" s="31"/>
      <c r="B344" s="31"/>
      <c r="C344" s="31"/>
      <c r="D344" s="31"/>
      <c r="E344" s="31"/>
      <c r="F344" s="31"/>
    </row>
    <row r="345" spans="1:6" ht="12.75">
      <c r="A345" s="31"/>
      <c r="B345" s="31"/>
      <c r="C345" s="31"/>
      <c r="D345" s="31"/>
      <c r="E345" s="31"/>
      <c r="F345" s="31"/>
    </row>
    <row r="346" spans="1:6" ht="12.75">
      <c r="A346" s="31"/>
      <c r="B346" s="31"/>
      <c r="C346" s="31"/>
      <c r="D346" s="31"/>
      <c r="E346" s="31"/>
      <c r="F346" s="31"/>
    </row>
    <row r="347" spans="1:6" ht="12.75">
      <c r="A347" s="31"/>
      <c r="B347" s="31"/>
      <c r="C347" s="31"/>
      <c r="D347" s="31"/>
      <c r="E347" s="31"/>
      <c r="F347" s="31"/>
    </row>
    <row r="348" spans="1:6" ht="12.75">
      <c r="A348" s="31"/>
      <c r="B348" s="31"/>
      <c r="C348" s="31"/>
      <c r="D348" s="31"/>
      <c r="E348" s="31"/>
      <c r="F348" s="31"/>
    </row>
    <row r="349" spans="1:6" ht="12.75">
      <c r="A349" s="31"/>
      <c r="B349" s="31"/>
      <c r="C349" s="31"/>
      <c r="D349" s="31"/>
      <c r="E349" s="31"/>
      <c r="F349" s="31"/>
    </row>
    <row r="350" spans="1:6" ht="12.75">
      <c r="A350" s="31"/>
      <c r="B350" s="31"/>
      <c r="C350" s="31"/>
      <c r="D350" s="31"/>
      <c r="E350" s="31"/>
      <c r="F350" s="31"/>
    </row>
    <row r="351" spans="1:6" ht="12.75">
      <c r="A351" s="31"/>
      <c r="B351" s="31"/>
      <c r="C351" s="31"/>
      <c r="D351" s="31"/>
      <c r="E351" s="31"/>
      <c r="F351" s="31"/>
    </row>
    <row r="352" spans="1:6" ht="12.75">
      <c r="A352" s="31"/>
      <c r="B352" s="31"/>
      <c r="C352" s="31"/>
      <c r="D352" s="31"/>
      <c r="E352" s="31"/>
      <c r="F352" s="31"/>
    </row>
    <row r="353" spans="1:6" ht="12.75">
      <c r="A353" s="31"/>
      <c r="B353" s="31"/>
      <c r="C353" s="31"/>
      <c r="D353" s="31"/>
      <c r="E353" s="31"/>
      <c r="F353" s="31"/>
    </row>
    <row r="354" spans="1:6" ht="12.75">
      <c r="A354" s="31"/>
      <c r="B354" s="31"/>
      <c r="C354" s="31"/>
      <c r="D354" s="31"/>
      <c r="E354" s="31"/>
      <c r="F354" s="31"/>
    </row>
    <row r="355" spans="1:6" ht="12.75">
      <c r="A355" s="31"/>
      <c r="B355" s="31"/>
      <c r="C355" s="31"/>
      <c r="D355" s="31"/>
      <c r="E355" s="31"/>
      <c r="F355" s="31"/>
    </row>
    <row r="356" spans="1:6" ht="12.75">
      <c r="A356" s="31"/>
      <c r="B356" s="31"/>
      <c r="C356" s="31"/>
      <c r="D356" s="31"/>
      <c r="E356" s="31"/>
      <c r="F356" s="31"/>
    </row>
    <row r="357" spans="1:6" ht="12.75">
      <c r="A357" s="31"/>
      <c r="B357" s="31"/>
      <c r="C357" s="31"/>
      <c r="D357" s="31"/>
      <c r="E357" s="31"/>
      <c r="F357" s="31"/>
    </row>
    <row r="358" spans="1:6" ht="12.75">
      <c r="A358" s="31"/>
      <c r="B358" s="31"/>
      <c r="C358" s="31"/>
      <c r="D358" s="31"/>
      <c r="E358" s="31"/>
      <c r="F358" s="31"/>
    </row>
    <row r="359" spans="1:6" ht="12.75">
      <c r="A359" s="31"/>
      <c r="B359" s="31"/>
      <c r="C359" s="31"/>
      <c r="D359" s="31"/>
      <c r="E359" s="31"/>
      <c r="F359" s="31"/>
    </row>
    <row r="360" spans="1:6" ht="12.75">
      <c r="A360" s="31"/>
      <c r="B360" s="31"/>
      <c r="C360" s="31"/>
      <c r="D360" s="31"/>
      <c r="E360" s="31"/>
      <c r="F360" s="31"/>
    </row>
    <row r="361" spans="1:6" ht="12.75">
      <c r="A361" s="31"/>
      <c r="B361" s="31"/>
      <c r="C361" s="31"/>
      <c r="D361" s="31"/>
      <c r="E361" s="31"/>
      <c r="F361" s="31"/>
    </row>
    <row r="362" spans="1:6" ht="12.75">
      <c r="A362" s="31"/>
      <c r="B362" s="31"/>
      <c r="C362" s="31"/>
      <c r="D362" s="31"/>
      <c r="E362" s="31"/>
      <c r="F362" s="31"/>
    </row>
    <row r="363" spans="1:6" ht="12.75">
      <c r="A363" s="31"/>
      <c r="B363" s="31"/>
      <c r="C363" s="31"/>
      <c r="D363" s="31"/>
      <c r="E363" s="31"/>
      <c r="F363" s="31"/>
    </row>
    <row r="364" spans="1:6" ht="12.75">
      <c r="A364" s="31"/>
      <c r="B364" s="31"/>
      <c r="C364" s="31"/>
      <c r="D364" s="31"/>
      <c r="E364" s="31"/>
      <c r="F364" s="31"/>
    </row>
    <row r="365" spans="1:6" ht="12.75">
      <c r="A365" s="31"/>
      <c r="B365" s="31"/>
      <c r="C365" s="31"/>
      <c r="D365" s="31"/>
      <c r="E365" s="31"/>
      <c r="F365" s="31"/>
    </row>
    <row r="366" spans="1:6" ht="12.75">
      <c r="A366" s="31"/>
      <c r="B366" s="31"/>
      <c r="C366" s="31"/>
      <c r="D366" s="31"/>
      <c r="E366" s="31"/>
      <c r="F366" s="31"/>
    </row>
    <row r="367" spans="1:6" ht="12.75">
      <c r="A367" s="31"/>
      <c r="B367" s="31"/>
      <c r="C367" s="31"/>
      <c r="D367" s="31"/>
      <c r="E367" s="31"/>
      <c r="F367" s="31"/>
    </row>
    <row r="368" spans="1:6" ht="12.75">
      <c r="A368" s="31"/>
      <c r="B368" s="31"/>
      <c r="C368" s="31"/>
      <c r="D368" s="31"/>
      <c r="E368" s="31"/>
      <c r="F368" s="31"/>
    </row>
    <row r="369" spans="1:6" ht="12.75">
      <c r="A369" s="31"/>
      <c r="B369" s="31"/>
      <c r="C369" s="31"/>
      <c r="D369" s="31"/>
      <c r="E369" s="31"/>
      <c r="F369" s="31"/>
    </row>
    <row r="370" spans="1:6" ht="12.75">
      <c r="A370" s="31"/>
      <c r="B370" s="31"/>
      <c r="C370" s="31"/>
      <c r="D370" s="31"/>
      <c r="E370" s="31"/>
      <c r="F370" s="31"/>
    </row>
    <row r="371" spans="1:6" ht="12.75">
      <c r="A371" s="31"/>
      <c r="B371" s="31"/>
      <c r="C371" s="31"/>
      <c r="D371" s="31"/>
      <c r="E371" s="31"/>
      <c r="F371" s="31"/>
    </row>
    <row r="372" spans="1:6" ht="12.75">
      <c r="A372" s="31"/>
      <c r="B372" s="31"/>
      <c r="C372" s="31"/>
      <c r="D372" s="31"/>
      <c r="E372" s="31"/>
      <c r="F372" s="31"/>
    </row>
    <row r="373" spans="1:6" ht="12.75">
      <c r="A373" s="31"/>
      <c r="B373" s="31"/>
      <c r="C373" s="31"/>
      <c r="D373" s="31"/>
      <c r="E373" s="31"/>
      <c r="F373" s="31"/>
    </row>
    <row r="374" spans="1:6" ht="12.75">
      <c r="A374" s="31"/>
      <c r="B374" s="31"/>
      <c r="C374" s="31"/>
      <c r="D374" s="31"/>
      <c r="E374" s="31"/>
      <c r="F374" s="31"/>
    </row>
    <row r="375" spans="1:6" ht="12.75">
      <c r="A375" s="31"/>
      <c r="B375" s="31"/>
      <c r="C375" s="31"/>
      <c r="D375" s="31"/>
      <c r="E375" s="31"/>
      <c r="F375" s="31"/>
    </row>
    <row r="376" spans="1:6" ht="12.75">
      <c r="A376" s="31"/>
      <c r="B376" s="31"/>
      <c r="C376" s="31"/>
      <c r="D376" s="31"/>
      <c r="E376" s="31"/>
      <c r="F376" s="31"/>
    </row>
    <row r="377" spans="1:6" ht="12.75">
      <c r="A377" s="31"/>
      <c r="B377" s="31"/>
      <c r="C377" s="31"/>
      <c r="D377" s="31"/>
      <c r="E377" s="31"/>
      <c r="F377" s="31"/>
    </row>
    <row r="378" spans="1:6" ht="12.75">
      <c r="A378" s="31"/>
      <c r="B378" s="31"/>
      <c r="C378" s="31"/>
      <c r="D378" s="31"/>
      <c r="E378" s="31"/>
      <c r="F378" s="31"/>
    </row>
    <row r="379" spans="1:6" ht="12.75">
      <c r="A379" s="31"/>
      <c r="B379" s="31"/>
      <c r="C379" s="31"/>
      <c r="D379" s="31"/>
      <c r="E379" s="31"/>
      <c r="F379" s="31"/>
    </row>
    <row r="380" spans="1:6" ht="12.75">
      <c r="A380" s="31"/>
      <c r="B380" s="31"/>
      <c r="C380" s="31"/>
      <c r="D380" s="31"/>
      <c r="E380" s="31"/>
      <c r="F380" s="31"/>
    </row>
    <row r="381" spans="1:6" ht="12.75">
      <c r="A381" s="31"/>
      <c r="B381" s="31"/>
      <c r="C381" s="31"/>
      <c r="D381" s="31"/>
      <c r="E381" s="31"/>
      <c r="F381" s="31"/>
    </row>
    <row r="382" spans="1:6" ht="12.75">
      <c r="A382" s="31"/>
      <c r="B382" s="31"/>
      <c r="C382" s="31"/>
      <c r="D382" s="31"/>
      <c r="E382" s="31"/>
      <c r="F382" s="31"/>
    </row>
    <row r="383" spans="1:6" ht="12.75">
      <c r="A383" s="31"/>
      <c r="B383" s="31"/>
      <c r="C383" s="31"/>
      <c r="D383" s="31"/>
      <c r="E383" s="31"/>
      <c r="F383" s="31"/>
    </row>
    <row r="384" spans="1:6" ht="12.75">
      <c r="A384" s="31"/>
      <c r="B384" s="31"/>
      <c r="C384" s="31"/>
      <c r="D384" s="31"/>
      <c r="E384" s="31"/>
      <c r="F384" s="31"/>
    </row>
    <row r="385" spans="1:6" ht="12.75">
      <c r="A385" s="31"/>
      <c r="B385" s="31"/>
      <c r="C385" s="31"/>
      <c r="D385" s="31"/>
      <c r="E385" s="31"/>
      <c r="F385" s="31"/>
    </row>
    <row r="386" spans="1:6" ht="12.75">
      <c r="A386" s="31"/>
      <c r="B386" s="31"/>
      <c r="C386" s="31"/>
      <c r="D386" s="31"/>
      <c r="E386" s="31"/>
      <c r="F386" s="31"/>
    </row>
    <row r="387" spans="1:6" ht="12.75">
      <c r="A387" s="31"/>
      <c r="B387" s="31"/>
      <c r="C387" s="31"/>
      <c r="D387" s="31"/>
      <c r="E387" s="31"/>
      <c r="F387" s="31"/>
    </row>
    <row r="388" spans="1:6" ht="12.75">
      <c r="A388" s="31"/>
      <c r="B388" s="31"/>
      <c r="C388" s="31"/>
      <c r="D388" s="31"/>
      <c r="E388" s="31"/>
      <c r="F388" s="31"/>
    </row>
    <row r="389" spans="1:6" ht="12.75">
      <c r="A389" s="31"/>
      <c r="B389" s="31"/>
      <c r="C389" s="31"/>
      <c r="D389" s="31"/>
      <c r="E389" s="31"/>
      <c r="F389" s="31"/>
    </row>
    <row r="390" spans="1:6" ht="12.75">
      <c r="A390" s="31"/>
      <c r="B390" s="31"/>
      <c r="C390" s="31"/>
      <c r="D390" s="31"/>
      <c r="E390" s="31"/>
      <c r="F390" s="31"/>
    </row>
    <row r="391" spans="1:6" ht="12.75">
      <c r="A391" s="31"/>
      <c r="B391" s="31"/>
      <c r="C391" s="31"/>
      <c r="D391" s="31"/>
      <c r="E391" s="31"/>
      <c r="F391" s="31"/>
    </row>
    <row r="392" spans="1:6" ht="12.75">
      <c r="A392" s="31"/>
      <c r="B392" s="31"/>
      <c r="C392" s="31"/>
      <c r="D392" s="31"/>
      <c r="E392" s="31"/>
      <c r="F392" s="31"/>
    </row>
    <row r="393" spans="1:6" ht="12.75">
      <c r="A393" s="31"/>
      <c r="B393" s="31"/>
      <c r="C393" s="31"/>
      <c r="D393" s="31"/>
      <c r="E393" s="31"/>
      <c r="F393" s="31"/>
    </row>
    <row r="394" spans="1:6" ht="12.75">
      <c r="A394" s="31"/>
      <c r="B394" s="31"/>
      <c r="C394" s="31"/>
      <c r="D394" s="31"/>
      <c r="E394" s="31"/>
      <c r="F394" s="31"/>
    </row>
    <row r="395" spans="1:6" ht="12.75">
      <c r="A395" s="31"/>
      <c r="B395" s="31"/>
      <c r="C395" s="31"/>
      <c r="D395" s="31"/>
      <c r="E395" s="31"/>
      <c r="F395" s="31"/>
    </row>
    <row r="396" spans="1:6" ht="12.75">
      <c r="A396" s="31"/>
      <c r="B396" s="31"/>
      <c r="C396" s="31"/>
      <c r="D396" s="31"/>
      <c r="E396" s="31"/>
      <c r="F396" s="31"/>
    </row>
    <row r="397" spans="1:6" ht="12.75">
      <c r="A397" s="31"/>
      <c r="B397" s="31"/>
      <c r="C397" s="31"/>
      <c r="D397" s="31"/>
      <c r="E397" s="31"/>
      <c r="F397" s="31"/>
    </row>
    <row r="398" spans="1:6" ht="12.75">
      <c r="A398" s="31"/>
      <c r="B398" s="31"/>
      <c r="C398" s="31"/>
      <c r="D398" s="31"/>
      <c r="E398" s="31"/>
      <c r="F398" s="31"/>
    </row>
    <row r="399" spans="1:6" ht="12.75">
      <c r="A399" s="31"/>
      <c r="B399" s="31"/>
      <c r="C399" s="31"/>
      <c r="D399" s="31"/>
      <c r="E399" s="31"/>
      <c r="F399" s="31"/>
    </row>
    <row r="400" spans="1:6" ht="12.75">
      <c r="A400" s="31"/>
      <c r="B400" s="31"/>
      <c r="C400" s="31"/>
      <c r="D400" s="31"/>
      <c r="E400" s="31"/>
      <c r="F400" s="31"/>
    </row>
    <row r="401" spans="1:6" ht="12.75">
      <c r="A401" s="31"/>
      <c r="B401" s="31"/>
      <c r="C401" s="31"/>
      <c r="D401" s="31"/>
      <c r="E401" s="31"/>
      <c r="F401" s="31"/>
    </row>
    <row r="402" spans="1:6" ht="12.75">
      <c r="A402" s="31"/>
      <c r="B402" s="31"/>
      <c r="C402" s="31"/>
      <c r="D402" s="31"/>
      <c r="E402" s="31"/>
      <c r="F402" s="31"/>
    </row>
    <row r="403" spans="1:6" ht="12.75">
      <c r="A403" s="31"/>
      <c r="B403" s="31"/>
      <c r="C403" s="31"/>
      <c r="D403" s="31"/>
      <c r="E403" s="31"/>
      <c r="F403" s="31"/>
    </row>
    <row r="404" spans="1:6" ht="12.75">
      <c r="A404" s="31"/>
      <c r="B404" s="31"/>
      <c r="C404" s="31"/>
      <c r="D404" s="31"/>
      <c r="E404" s="31"/>
      <c r="F404" s="31"/>
    </row>
    <row r="405" spans="1:6" ht="12.75">
      <c r="A405" s="31"/>
      <c r="B405" s="31"/>
      <c r="C405" s="31"/>
      <c r="D405" s="31"/>
      <c r="E405" s="31"/>
      <c r="F405" s="31"/>
    </row>
    <row r="406" spans="1:6" ht="12.75">
      <c r="A406" s="31"/>
      <c r="B406" s="31"/>
      <c r="C406" s="31"/>
      <c r="D406" s="31"/>
      <c r="E406" s="31"/>
      <c r="F406" s="31"/>
    </row>
    <row r="407" spans="1:6" ht="12.75">
      <c r="A407" s="31"/>
      <c r="B407" s="31"/>
      <c r="C407" s="31"/>
      <c r="D407" s="31"/>
      <c r="E407" s="31"/>
      <c r="F407" s="31"/>
    </row>
    <row r="408" spans="1:6" ht="12.75">
      <c r="A408" s="31"/>
      <c r="B408" s="31"/>
      <c r="C408" s="31"/>
      <c r="D408" s="31"/>
      <c r="E408" s="31"/>
      <c r="F408" s="31"/>
    </row>
    <row r="409" spans="1:6" ht="12.75">
      <c r="A409" s="31"/>
      <c r="B409" s="31"/>
      <c r="C409" s="31"/>
      <c r="D409" s="31"/>
      <c r="E409" s="31"/>
      <c r="F409" s="31"/>
    </row>
    <row r="410" spans="1:6" ht="12.75">
      <c r="A410" s="31"/>
      <c r="B410" s="31"/>
      <c r="C410" s="31"/>
      <c r="D410" s="31"/>
      <c r="E410" s="31"/>
      <c r="F410" s="31"/>
    </row>
    <row r="411" spans="1:6" ht="12.75">
      <c r="A411" s="31"/>
      <c r="B411" s="31"/>
      <c r="C411" s="31"/>
      <c r="D411" s="31"/>
      <c r="E411" s="31"/>
      <c r="F411" s="31"/>
    </row>
    <row r="412" spans="1:6" ht="12.75">
      <c r="A412" s="31"/>
      <c r="B412" s="31"/>
      <c r="C412" s="31"/>
      <c r="D412" s="31"/>
      <c r="E412" s="31"/>
      <c r="F412" s="31"/>
    </row>
    <row r="413" spans="1:6" ht="12.75">
      <c r="A413" s="31"/>
      <c r="B413" s="31"/>
      <c r="C413" s="31"/>
      <c r="D413" s="31"/>
      <c r="E413" s="31"/>
      <c r="F413" s="31"/>
    </row>
    <row r="414" spans="1:6" ht="12.75">
      <c r="A414" s="31"/>
      <c r="B414" s="31"/>
      <c r="C414" s="31"/>
      <c r="D414" s="31"/>
      <c r="E414" s="31"/>
      <c r="F414" s="31"/>
    </row>
    <row r="415" spans="1:6" ht="12.75">
      <c r="A415" s="31"/>
      <c r="B415" s="31"/>
      <c r="C415" s="31"/>
      <c r="D415" s="31"/>
      <c r="E415" s="31"/>
      <c r="F415" s="31"/>
    </row>
    <row r="416" spans="1:6" ht="12.75">
      <c r="A416" s="31"/>
      <c r="B416" s="31"/>
      <c r="C416" s="31"/>
      <c r="D416" s="31"/>
      <c r="E416" s="31"/>
      <c r="F416" s="31"/>
    </row>
    <row r="417" spans="1:6" ht="12.75">
      <c r="A417" s="31"/>
      <c r="B417" s="31"/>
      <c r="C417" s="31"/>
      <c r="D417" s="31"/>
      <c r="E417" s="31"/>
      <c r="F417" s="31"/>
    </row>
    <row r="418" spans="1:6" ht="12.75">
      <c r="A418" s="31"/>
      <c r="B418" s="31"/>
      <c r="C418" s="31"/>
      <c r="D418" s="31"/>
      <c r="E418" s="31"/>
      <c r="F418" s="31"/>
    </row>
    <row r="419" spans="1:6" ht="12.75">
      <c r="A419" s="31"/>
      <c r="B419" s="31"/>
      <c r="C419" s="31"/>
      <c r="D419" s="31"/>
      <c r="E419" s="31"/>
      <c r="F419" s="31"/>
    </row>
    <row r="420" spans="1:6" ht="12.75">
      <c r="A420" s="31"/>
      <c r="B420" s="31"/>
      <c r="C420" s="31"/>
      <c r="D420" s="31"/>
      <c r="E420" s="31"/>
      <c r="F420" s="31"/>
    </row>
    <row r="421" spans="1:6" ht="12.75">
      <c r="A421" s="31"/>
      <c r="B421" s="31"/>
      <c r="C421" s="31"/>
      <c r="D421" s="31"/>
      <c r="E421" s="31"/>
      <c r="F421" s="31"/>
    </row>
    <row r="422" spans="1:6" ht="12.75">
      <c r="A422" s="31"/>
      <c r="B422" s="31"/>
      <c r="C422" s="31"/>
      <c r="D422" s="31"/>
      <c r="E422" s="31"/>
      <c r="F422" s="31"/>
    </row>
    <row r="423" spans="1:6" ht="12.75">
      <c r="A423" s="31"/>
      <c r="B423" s="31"/>
      <c r="C423" s="31"/>
      <c r="D423" s="31"/>
      <c r="E423" s="31"/>
      <c r="F423" s="31"/>
    </row>
    <row r="424" spans="1:6" ht="12.75">
      <c r="A424" s="31"/>
      <c r="B424" s="31"/>
      <c r="C424" s="31"/>
      <c r="D424" s="31"/>
      <c r="E424" s="31"/>
      <c r="F424" s="31"/>
    </row>
    <row r="425" spans="1:6" ht="12.75">
      <c r="A425" s="31"/>
      <c r="B425" s="31"/>
      <c r="C425" s="31"/>
      <c r="D425" s="31"/>
      <c r="E425" s="31"/>
      <c r="F425" s="31"/>
    </row>
    <row r="426" spans="1:6" ht="12.75">
      <c r="A426" s="31"/>
      <c r="B426" s="31"/>
      <c r="C426" s="31"/>
      <c r="D426" s="31"/>
      <c r="E426" s="31"/>
      <c r="F426" s="31"/>
    </row>
    <row r="427" spans="1:6" ht="12.75">
      <c r="A427" s="31"/>
      <c r="B427" s="31"/>
      <c r="C427" s="31"/>
      <c r="D427" s="31"/>
      <c r="E427" s="31"/>
      <c r="F427" s="31"/>
    </row>
    <row r="428" spans="1:6" ht="12.75">
      <c r="A428" s="31"/>
      <c r="B428" s="31"/>
      <c r="C428" s="31"/>
      <c r="D428" s="31"/>
      <c r="E428" s="31"/>
      <c r="F428" s="31"/>
    </row>
    <row r="429" spans="1:6" ht="12.75">
      <c r="A429" s="31"/>
      <c r="B429" s="31"/>
      <c r="C429" s="31"/>
      <c r="D429" s="31"/>
      <c r="E429" s="31"/>
      <c r="F429" s="31"/>
    </row>
    <row r="430" spans="1:6" ht="12.75">
      <c r="A430" s="31"/>
      <c r="B430" s="31"/>
      <c r="C430" s="31"/>
      <c r="D430" s="31"/>
      <c r="E430" s="31"/>
      <c r="F430" s="31"/>
    </row>
    <row r="431" spans="1:6" ht="12.75">
      <c r="A431" s="31"/>
      <c r="B431" s="31"/>
      <c r="C431" s="31"/>
      <c r="D431" s="31"/>
      <c r="E431" s="31"/>
      <c r="F431" s="31"/>
    </row>
    <row r="432" spans="1:6" ht="12.75">
      <c r="A432" s="31"/>
      <c r="B432" s="31"/>
      <c r="C432" s="31"/>
      <c r="D432" s="31"/>
      <c r="E432" s="31"/>
      <c r="F432" s="31"/>
    </row>
    <row r="433" spans="1:6" ht="12.75">
      <c r="A433" s="31"/>
      <c r="B433" s="31"/>
      <c r="C433" s="31"/>
      <c r="D433" s="31"/>
      <c r="E433" s="31"/>
      <c r="F433" s="31"/>
    </row>
    <row r="434" spans="1:6" ht="12.75">
      <c r="A434" s="31"/>
      <c r="B434" s="31"/>
      <c r="C434" s="31"/>
      <c r="D434" s="31"/>
      <c r="E434" s="31"/>
      <c r="F434" s="31"/>
    </row>
    <row r="435" spans="1:6" ht="12.75">
      <c r="A435" s="31"/>
      <c r="B435" s="31"/>
      <c r="C435" s="31"/>
      <c r="D435" s="31"/>
      <c r="E435" s="31"/>
      <c r="F435" s="31"/>
    </row>
    <row r="436" spans="1:6" ht="12.75">
      <c r="A436" s="31"/>
      <c r="B436" s="31"/>
      <c r="C436" s="31"/>
      <c r="D436" s="31"/>
      <c r="E436" s="31"/>
      <c r="F436" s="31"/>
    </row>
    <row r="437" spans="1:6" ht="12.75">
      <c r="A437" s="31"/>
      <c r="B437" s="31"/>
      <c r="C437" s="31"/>
      <c r="D437" s="31"/>
      <c r="E437" s="31"/>
      <c r="F437" s="31"/>
    </row>
    <row r="438" spans="1:6" ht="12.75">
      <c r="A438" s="31"/>
      <c r="B438" s="31"/>
      <c r="C438" s="31"/>
      <c r="D438" s="31"/>
      <c r="E438" s="31"/>
      <c r="F438" s="31"/>
    </row>
    <row r="439" spans="1:6" ht="12.75">
      <c r="A439" s="31"/>
      <c r="B439" s="31"/>
      <c r="C439" s="31"/>
      <c r="D439" s="31"/>
      <c r="E439" s="31"/>
      <c r="F439" s="31"/>
    </row>
    <row r="440" spans="1:6" ht="12.75">
      <c r="A440" s="31"/>
      <c r="B440" s="31"/>
      <c r="C440" s="31"/>
      <c r="D440" s="31"/>
      <c r="E440" s="31"/>
      <c r="F440" s="31"/>
    </row>
    <row r="441" spans="1:6" ht="12.75">
      <c r="A441" s="31"/>
      <c r="B441" s="31"/>
      <c r="C441" s="31"/>
      <c r="D441" s="31"/>
      <c r="E441" s="31"/>
      <c r="F441" s="31"/>
    </row>
    <row r="442" spans="1:6" ht="12.75">
      <c r="A442" s="31"/>
      <c r="B442" s="31"/>
      <c r="C442" s="31"/>
      <c r="D442" s="31"/>
      <c r="E442" s="31"/>
      <c r="F442" s="31"/>
    </row>
    <row r="443" spans="1:6" ht="12.75">
      <c r="A443" s="31"/>
      <c r="B443" s="31"/>
      <c r="C443" s="31"/>
      <c r="D443" s="31"/>
      <c r="E443" s="31"/>
      <c r="F443" s="31"/>
    </row>
    <row r="444" spans="1:6" ht="12.75">
      <c r="A444" s="31"/>
      <c r="B444" s="31"/>
      <c r="C444" s="31"/>
      <c r="D444" s="31"/>
      <c r="E444" s="31"/>
      <c r="F444" s="31"/>
    </row>
    <row r="445" spans="1:6" ht="12.75">
      <c r="A445" s="31"/>
      <c r="B445" s="31"/>
      <c r="C445" s="31"/>
      <c r="D445" s="31"/>
      <c r="E445" s="31"/>
      <c r="F445" s="31"/>
    </row>
    <row r="446" spans="1:6" ht="12.75">
      <c r="A446" s="31"/>
      <c r="B446" s="31"/>
      <c r="C446" s="31"/>
      <c r="D446" s="31"/>
      <c r="E446" s="31"/>
      <c r="F446" s="31"/>
    </row>
    <row r="447" spans="1:6" ht="12.75">
      <c r="A447" s="31"/>
      <c r="B447" s="31"/>
      <c r="C447" s="31"/>
      <c r="D447" s="31"/>
      <c r="E447" s="31"/>
      <c r="F447" s="31"/>
    </row>
    <row r="448" spans="1:6" ht="12.75">
      <c r="A448" s="31"/>
      <c r="B448" s="31"/>
      <c r="C448" s="31"/>
      <c r="D448" s="31"/>
      <c r="E448" s="31"/>
      <c r="F448" s="31"/>
    </row>
    <row r="449" spans="1:6" ht="12.75">
      <c r="A449" s="31"/>
      <c r="B449" s="31"/>
      <c r="C449" s="31"/>
      <c r="D449" s="31"/>
      <c r="E449" s="31"/>
      <c r="F449" s="31"/>
    </row>
    <row r="450" spans="1:6" ht="12.75">
      <c r="A450" s="31"/>
      <c r="B450" s="31"/>
      <c r="C450" s="31"/>
      <c r="D450" s="31"/>
      <c r="E450" s="31"/>
      <c r="F450" s="31"/>
    </row>
    <row r="451" spans="1:6" ht="12.75">
      <c r="A451" s="31"/>
      <c r="B451" s="31"/>
      <c r="C451" s="31"/>
      <c r="D451" s="31"/>
      <c r="E451" s="31"/>
      <c r="F451" s="31"/>
    </row>
    <row r="452" spans="1:6" ht="12.75">
      <c r="A452" s="31"/>
      <c r="B452" s="31"/>
      <c r="C452" s="31"/>
      <c r="D452" s="31"/>
      <c r="E452" s="31"/>
      <c r="F452" s="31"/>
    </row>
    <row r="453" spans="1:6" ht="12.75">
      <c r="A453" s="31"/>
      <c r="B453" s="31"/>
      <c r="C453" s="31"/>
      <c r="D453" s="31"/>
      <c r="E453" s="31"/>
      <c r="F453" s="31"/>
    </row>
    <row r="454" spans="1:6" ht="12.75">
      <c r="A454" s="31"/>
      <c r="B454" s="31"/>
      <c r="C454" s="31"/>
      <c r="D454" s="31"/>
      <c r="E454" s="31"/>
      <c r="F454" s="31"/>
    </row>
    <row r="455" spans="1:6" ht="12.75">
      <c r="A455" s="31"/>
      <c r="B455" s="31"/>
      <c r="C455" s="31"/>
      <c r="D455" s="31"/>
      <c r="E455" s="31"/>
      <c r="F455" s="31"/>
    </row>
    <row r="456" spans="1:6" ht="12.75">
      <c r="A456" s="31"/>
      <c r="B456" s="31"/>
      <c r="C456" s="31"/>
      <c r="D456" s="31"/>
      <c r="E456" s="31"/>
      <c r="F456" s="31"/>
    </row>
    <row r="457" spans="1:6" ht="12.75">
      <c r="A457" s="31"/>
      <c r="B457" s="31"/>
      <c r="C457" s="31"/>
      <c r="D457" s="31"/>
      <c r="E457" s="31"/>
      <c r="F457" s="31"/>
    </row>
    <row r="458" spans="1:6" ht="12.75">
      <c r="A458" s="31"/>
      <c r="B458" s="31"/>
      <c r="C458" s="31"/>
      <c r="D458" s="31"/>
      <c r="E458" s="31"/>
      <c r="F458" s="31"/>
    </row>
    <row r="459" spans="1:6" ht="12.75">
      <c r="A459" s="31"/>
      <c r="B459" s="31"/>
      <c r="C459" s="31"/>
      <c r="D459" s="31"/>
      <c r="E459" s="31"/>
      <c r="F459" s="31"/>
    </row>
    <row r="460" spans="1:6" ht="12.75">
      <c r="A460" s="31"/>
      <c r="B460" s="31"/>
      <c r="C460" s="31"/>
      <c r="D460" s="31"/>
      <c r="E460" s="31"/>
      <c r="F460" s="31"/>
    </row>
    <row r="461" spans="1:6" ht="12.75">
      <c r="A461" s="31"/>
      <c r="B461" s="31"/>
      <c r="C461" s="31"/>
      <c r="D461" s="31"/>
      <c r="E461" s="31"/>
      <c r="F461" s="31"/>
    </row>
    <row r="462" spans="1:6" ht="12.75">
      <c r="A462" s="31"/>
      <c r="B462" s="31"/>
      <c r="C462" s="31"/>
      <c r="D462" s="31"/>
      <c r="E462" s="31"/>
      <c r="F462" s="31"/>
    </row>
    <row r="463" spans="1:6" ht="12.75">
      <c r="A463" s="31"/>
      <c r="B463" s="31"/>
      <c r="C463" s="31"/>
      <c r="D463" s="31"/>
      <c r="E463" s="31"/>
      <c r="F463" s="31"/>
    </row>
    <row r="464" spans="1:6" ht="12.75">
      <c r="A464" s="31"/>
      <c r="B464" s="31"/>
      <c r="C464" s="31"/>
      <c r="D464" s="31"/>
      <c r="E464" s="31"/>
      <c r="F464" s="31"/>
    </row>
    <row r="465" spans="1:6" ht="12.75">
      <c r="A465" s="31"/>
      <c r="B465" s="31"/>
      <c r="C465" s="31"/>
      <c r="D465" s="31"/>
      <c r="E465" s="31"/>
      <c r="F465" s="31"/>
    </row>
    <row r="466" spans="1:6" ht="12.75">
      <c r="A466" s="31"/>
      <c r="B466" s="31"/>
      <c r="C466" s="31"/>
      <c r="D466" s="31"/>
      <c r="E466" s="31"/>
      <c r="F466" s="31"/>
    </row>
    <row r="467" spans="1:6" ht="12.75">
      <c r="A467" s="31"/>
      <c r="B467" s="31"/>
      <c r="C467" s="31"/>
      <c r="D467" s="31"/>
      <c r="E467" s="31"/>
      <c r="F467" s="31"/>
    </row>
    <row r="468" spans="1:6" ht="12.75">
      <c r="A468" s="31"/>
      <c r="B468" s="31"/>
      <c r="C468" s="31"/>
      <c r="D468" s="31"/>
      <c r="E468" s="31"/>
      <c r="F468" s="31"/>
    </row>
    <row r="469" spans="1:6" ht="12.75">
      <c r="A469" s="31"/>
      <c r="B469" s="31"/>
      <c r="C469" s="31"/>
      <c r="D469" s="31"/>
      <c r="E469" s="31"/>
      <c r="F469" s="31"/>
    </row>
    <row r="470" spans="1:6" ht="12.75">
      <c r="A470" s="31"/>
      <c r="B470" s="31"/>
      <c r="C470" s="31"/>
      <c r="D470" s="31"/>
      <c r="E470" s="31"/>
      <c r="F470" s="31"/>
    </row>
    <row r="471" spans="1:6" ht="12.75">
      <c r="A471" s="31"/>
      <c r="B471" s="31"/>
      <c r="C471" s="31"/>
      <c r="D471" s="31"/>
      <c r="E471" s="31"/>
      <c r="F471" s="31"/>
    </row>
    <row r="472" spans="1:6" ht="12.75">
      <c r="A472" s="31"/>
      <c r="B472" s="31"/>
      <c r="C472" s="31"/>
      <c r="D472" s="31"/>
      <c r="E472" s="31"/>
      <c r="F472" s="31"/>
    </row>
    <row r="473" spans="1:6" ht="12.75">
      <c r="A473" s="31"/>
      <c r="B473" s="31"/>
      <c r="C473" s="31"/>
      <c r="D473" s="31"/>
      <c r="E473" s="31"/>
      <c r="F473" s="31"/>
    </row>
    <row r="474" spans="1:6" ht="12.75">
      <c r="A474" s="31"/>
      <c r="B474" s="31"/>
      <c r="C474" s="31"/>
      <c r="D474" s="31"/>
      <c r="E474" s="31"/>
      <c r="F474" s="31"/>
    </row>
    <row r="475" spans="1:6" ht="12.75">
      <c r="A475" s="31"/>
      <c r="B475" s="31"/>
      <c r="C475" s="31"/>
      <c r="D475" s="31"/>
      <c r="E475" s="31"/>
      <c r="F475" s="31"/>
    </row>
    <row r="476" spans="1:6" ht="12.75">
      <c r="A476" s="31"/>
      <c r="B476" s="31"/>
      <c r="C476" s="31"/>
      <c r="D476" s="31"/>
      <c r="E476" s="31"/>
      <c r="F476" s="31"/>
    </row>
    <row r="477" spans="1:6" ht="12.75">
      <c r="A477" s="31"/>
      <c r="B477" s="31"/>
      <c r="C477" s="31"/>
      <c r="D477" s="31"/>
      <c r="E477" s="31"/>
      <c r="F477" s="31"/>
    </row>
    <row r="478" spans="1:6" ht="12.75">
      <c r="A478" s="31"/>
      <c r="B478" s="31"/>
      <c r="C478" s="31"/>
      <c r="D478" s="31"/>
      <c r="E478" s="31"/>
      <c r="F478" s="31"/>
    </row>
    <row r="479" spans="1:6" ht="12.75">
      <c r="A479" s="31"/>
      <c r="B479" s="31"/>
      <c r="C479" s="31"/>
      <c r="D479" s="31"/>
      <c r="E479" s="31"/>
      <c r="F479" s="31"/>
    </row>
    <row r="480" spans="1:6" ht="12.75">
      <c r="A480" s="31"/>
      <c r="B480" s="31"/>
      <c r="C480" s="31"/>
      <c r="D480" s="31"/>
      <c r="E480" s="31"/>
      <c r="F480" s="31"/>
    </row>
    <row r="481" spans="1:6" ht="12.75">
      <c r="A481" s="31"/>
      <c r="B481" s="31"/>
      <c r="C481" s="31"/>
      <c r="D481" s="31"/>
      <c r="E481" s="31"/>
      <c r="F481" s="31"/>
    </row>
    <row r="482" spans="1:6" ht="12.75">
      <c r="A482" s="31"/>
      <c r="B482" s="31"/>
      <c r="C482" s="31"/>
      <c r="D482" s="31"/>
      <c r="E482" s="31"/>
      <c r="F482" s="31"/>
    </row>
    <row r="483" spans="1:6" ht="12.75">
      <c r="A483" s="31"/>
      <c r="B483" s="31"/>
      <c r="C483" s="31"/>
      <c r="D483" s="31"/>
      <c r="E483" s="31"/>
      <c r="F483" s="31"/>
    </row>
    <row r="484" spans="1:6" ht="12.75">
      <c r="A484" s="31"/>
      <c r="B484" s="31"/>
      <c r="C484" s="31"/>
      <c r="D484" s="31"/>
      <c r="E484" s="31"/>
      <c r="F484" s="31"/>
    </row>
    <row r="485" spans="1:6" ht="12.75">
      <c r="A485" s="31"/>
      <c r="B485" s="31"/>
      <c r="C485" s="31"/>
      <c r="D485" s="31"/>
      <c r="E485" s="31"/>
      <c r="F485" s="31"/>
    </row>
    <row r="486" spans="1:6" ht="12.75">
      <c r="A486" s="31"/>
      <c r="B486" s="31"/>
      <c r="C486" s="31"/>
      <c r="D486" s="31"/>
      <c r="E486" s="31"/>
      <c r="F486" s="31"/>
    </row>
    <row r="487" spans="1:6" ht="12.75">
      <c r="A487" s="31"/>
      <c r="B487" s="31"/>
      <c r="C487" s="31"/>
      <c r="D487" s="31"/>
      <c r="E487" s="31"/>
      <c r="F487" s="31"/>
    </row>
    <row r="488" spans="1:6" ht="12.75">
      <c r="A488" s="31"/>
      <c r="B488" s="31"/>
      <c r="C488" s="31"/>
      <c r="D488" s="31"/>
      <c r="E488" s="31"/>
      <c r="F488" s="31"/>
    </row>
    <row r="489" spans="1:6" ht="12.75">
      <c r="A489" s="31"/>
      <c r="B489" s="31"/>
      <c r="C489" s="31"/>
      <c r="D489" s="31"/>
      <c r="E489" s="31"/>
      <c r="F489" s="31"/>
    </row>
    <row r="490" spans="1:6" ht="12.75">
      <c r="A490" s="31"/>
      <c r="B490" s="31"/>
      <c r="C490" s="31"/>
      <c r="D490" s="31"/>
      <c r="E490" s="31"/>
      <c r="F490" s="31"/>
    </row>
    <row r="491" spans="1:6" ht="12.75">
      <c r="A491" s="31"/>
      <c r="B491" s="31"/>
      <c r="C491" s="31"/>
      <c r="D491" s="31"/>
      <c r="E491" s="31"/>
      <c r="F491" s="31"/>
    </row>
    <row r="492" spans="1:6" ht="12.75">
      <c r="A492" s="31"/>
      <c r="B492" s="31"/>
      <c r="C492" s="31"/>
      <c r="D492" s="31"/>
      <c r="E492" s="31"/>
      <c r="F492" s="31"/>
    </row>
    <row r="493" spans="1:6" ht="12.75">
      <c r="A493" s="31"/>
      <c r="B493" s="31"/>
      <c r="C493" s="31"/>
      <c r="D493" s="31"/>
      <c r="E493" s="31"/>
      <c r="F493" s="31"/>
    </row>
    <row r="494" spans="1:6" ht="12.75">
      <c r="A494" s="31"/>
      <c r="B494" s="31"/>
      <c r="C494" s="31"/>
      <c r="D494" s="31"/>
      <c r="E494" s="31"/>
      <c r="F494" s="31"/>
    </row>
    <row r="495" spans="1:6" ht="12.75">
      <c r="A495" s="31"/>
      <c r="B495" s="31"/>
      <c r="C495" s="31"/>
      <c r="D495" s="31"/>
      <c r="E495" s="31"/>
      <c r="F495" s="31"/>
    </row>
    <row r="496" spans="1:6" ht="12.75">
      <c r="A496" s="31"/>
      <c r="B496" s="31"/>
      <c r="C496" s="31"/>
      <c r="D496" s="31"/>
      <c r="E496" s="31"/>
      <c r="F496" s="31"/>
    </row>
    <row r="497" spans="1:6" ht="12.75">
      <c r="A497" s="31"/>
      <c r="B497" s="31"/>
      <c r="C497" s="31"/>
      <c r="D497" s="31"/>
      <c r="E497" s="31"/>
      <c r="F497" s="31"/>
    </row>
    <row r="498" spans="1:6" ht="12.75">
      <c r="A498" s="31"/>
      <c r="B498" s="31"/>
      <c r="C498" s="31"/>
      <c r="D498" s="31"/>
      <c r="E498" s="31"/>
      <c r="F498" s="31"/>
    </row>
    <row r="499" spans="1:6" ht="12.75">
      <c r="A499" s="31"/>
      <c r="B499" s="31"/>
      <c r="C499" s="31"/>
      <c r="D499" s="31"/>
      <c r="E499" s="31"/>
      <c r="F499" s="31"/>
    </row>
    <row r="500" spans="1:6" ht="12.75">
      <c r="A500" s="31"/>
      <c r="B500" s="31"/>
      <c r="C500" s="31"/>
      <c r="D500" s="31"/>
      <c r="E500" s="31"/>
      <c r="F500" s="31"/>
    </row>
    <row r="501" spans="1:6" ht="12.75">
      <c r="A501" s="31"/>
      <c r="B501" s="31"/>
      <c r="C501" s="31"/>
      <c r="D501" s="31"/>
      <c r="E501" s="31"/>
      <c r="F501" s="31"/>
    </row>
    <row r="502" spans="1:6" ht="12.75">
      <c r="A502" s="31"/>
      <c r="B502" s="31"/>
      <c r="C502" s="31"/>
      <c r="D502" s="31"/>
      <c r="E502" s="31"/>
      <c r="F502" s="31"/>
    </row>
    <row r="503" spans="1:6" ht="12.75">
      <c r="A503" s="31"/>
      <c r="B503" s="31"/>
      <c r="C503" s="31"/>
      <c r="D503" s="31"/>
      <c r="E503" s="31"/>
      <c r="F503" s="31"/>
    </row>
    <row r="504" spans="1:6" ht="12.75">
      <c r="A504" s="31"/>
      <c r="B504" s="31"/>
      <c r="C504" s="31"/>
      <c r="D504" s="31"/>
      <c r="E504" s="31"/>
      <c r="F504" s="31"/>
    </row>
    <row r="505" spans="1:6" ht="12.75">
      <c r="A505" s="31"/>
      <c r="B505" s="31"/>
      <c r="C505" s="31"/>
      <c r="D505" s="31"/>
      <c r="E505" s="31"/>
      <c r="F505" s="31"/>
    </row>
    <row r="506" spans="1:6" ht="12.75">
      <c r="A506" s="31"/>
      <c r="B506" s="31"/>
      <c r="C506" s="31"/>
      <c r="D506" s="31"/>
      <c r="E506" s="31"/>
      <c r="F506" s="31"/>
    </row>
    <row r="507" spans="1:6" ht="12.75">
      <c r="A507" s="31"/>
      <c r="B507" s="31"/>
      <c r="C507" s="31"/>
      <c r="D507" s="31"/>
      <c r="E507" s="31"/>
      <c r="F507" s="31"/>
    </row>
    <row r="508" spans="1:6" ht="12.75">
      <c r="A508" s="31"/>
      <c r="B508" s="31"/>
      <c r="C508" s="31"/>
      <c r="D508" s="31"/>
      <c r="E508" s="31"/>
      <c r="F508" s="31"/>
    </row>
    <row r="509" spans="1:6" ht="12.75">
      <c r="A509" s="31"/>
      <c r="B509" s="31"/>
      <c r="C509" s="31"/>
      <c r="D509" s="31"/>
      <c r="E509" s="31"/>
      <c r="F509" s="31"/>
    </row>
    <row r="510" spans="1:6" ht="12.75">
      <c r="A510" s="31"/>
      <c r="B510" s="31"/>
      <c r="C510" s="31"/>
      <c r="D510" s="31"/>
      <c r="E510" s="31"/>
      <c r="F510" s="31"/>
    </row>
    <row r="511" spans="1:6" ht="12.75">
      <c r="A511" s="31"/>
      <c r="B511" s="31"/>
      <c r="C511" s="31"/>
      <c r="D511" s="31"/>
      <c r="E511" s="31"/>
      <c r="F511" s="31"/>
    </row>
    <row r="512" spans="1:6" ht="12.75">
      <c r="A512" s="31"/>
      <c r="B512" s="31"/>
      <c r="C512" s="31"/>
      <c r="D512" s="31"/>
      <c r="E512" s="31"/>
      <c r="F512" s="31"/>
    </row>
    <row r="513" spans="1:6" ht="12.75">
      <c r="A513" s="31"/>
      <c r="B513" s="31"/>
      <c r="C513" s="31"/>
      <c r="D513" s="31"/>
      <c r="E513" s="31"/>
      <c r="F513" s="31"/>
    </row>
    <row r="514" spans="1:6" ht="12.75">
      <c r="A514" s="31"/>
      <c r="B514" s="31"/>
      <c r="C514" s="31"/>
      <c r="D514" s="31"/>
      <c r="E514" s="31"/>
      <c r="F514" s="31"/>
    </row>
    <row r="515" spans="1:6" ht="12.75">
      <c r="A515" s="31"/>
      <c r="B515" s="31"/>
      <c r="C515" s="31"/>
      <c r="D515" s="31"/>
      <c r="E515" s="31"/>
      <c r="F515" s="31"/>
    </row>
    <row r="516" spans="1:6" ht="12.75">
      <c r="A516" s="31"/>
      <c r="B516" s="31"/>
      <c r="C516" s="31"/>
      <c r="D516" s="31"/>
      <c r="E516" s="31"/>
      <c r="F516" s="31"/>
    </row>
    <row r="517" spans="1:6" ht="12.75">
      <c r="A517" s="31"/>
      <c r="B517" s="31"/>
      <c r="C517" s="31"/>
      <c r="D517" s="31"/>
      <c r="E517" s="31"/>
      <c r="F517" s="31"/>
    </row>
    <row r="518" spans="1:6" ht="12.75">
      <c r="A518" s="31"/>
      <c r="B518" s="31"/>
      <c r="C518" s="31"/>
      <c r="D518" s="31"/>
      <c r="E518" s="31"/>
      <c r="F518" s="31"/>
    </row>
    <row r="519" spans="1:6" ht="12.75">
      <c r="A519" s="31"/>
      <c r="B519" s="31"/>
      <c r="C519" s="31"/>
      <c r="D519" s="31"/>
      <c r="E519" s="31"/>
      <c r="F519" s="31"/>
    </row>
    <row r="520" spans="1:6" ht="12.75">
      <c r="A520" s="31"/>
      <c r="B520" s="31"/>
      <c r="C520" s="31"/>
      <c r="D520" s="31"/>
      <c r="E520" s="31"/>
      <c r="F520" s="31"/>
    </row>
    <row r="521" spans="1:6" ht="12.75">
      <c r="A521" s="31"/>
      <c r="B521" s="31"/>
      <c r="C521" s="31"/>
      <c r="D521" s="31"/>
      <c r="E521" s="31"/>
      <c r="F521" s="31"/>
    </row>
    <row r="522" spans="1:6" ht="12.75">
      <c r="A522" s="31"/>
      <c r="B522" s="31"/>
      <c r="C522" s="31"/>
      <c r="D522" s="31"/>
      <c r="E522" s="31"/>
      <c r="F522" s="31"/>
    </row>
    <row r="523" spans="1:6" ht="12.75">
      <c r="A523" s="31"/>
      <c r="B523" s="31"/>
      <c r="C523" s="31"/>
      <c r="D523" s="31"/>
      <c r="E523" s="31"/>
      <c r="F523" s="31"/>
    </row>
    <row r="524" spans="1:6" ht="12.75">
      <c r="A524" s="31"/>
      <c r="B524" s="31"/>
      <c r="C524" s="31"/>
      <c r="D524" s="31"/>
      <c r="E524" s="31"/>
      <c r="F524" s="31"/>
    </row>
    <row r="525" spans="1:6" ht="12.75">
      <c r="A525" s="31"/>
      <c r="B525" s="31"/>
      <c r="C525" s="31"/>
      <c r="D525" s="31"/>
      <c r="E525" s="31"/>
      <c r="F525" s="31"/>
    </row>
    <row r="526" spans="1:6" ht="12.75">
      <c r="A526" s="31"/>
      <c r="B526" s="31"/>
      <c r="C526" s="31"/>
      <c r="D526" s="31"/>
      <c r="E526" s="31"/>
      <c r="F526" s="31"/>
    </row>
    <row r="527" spans="1:6" ht="12.75">
      <c r="A527" s="31"/>
      <c r="B527" s="31"/>
      <c r="C527" s="31"/>
      <c r="D527" s="31"/>
      <c r="E527" s="31"/>
      <c r="F527" s="31"/>
    </row>
    <row r="528" spans="1:6" ht="12.75">
      <c r="A528" s="31"/>
      <c r="B528" s="31"/>
      <c r="C528" s="31"/>
      <c r="D528" s="31"/>
      <c r="E528" s="31"/>
      <c r="F528" s="31"/>
    </row>
    <row r="529" spans="1:6" ht="12.75">
      <c r="A529" s="31"/>
      <c r="B529" s="31"/>
      <c r="C529" s="31"/>
      <c r="D529" s="31"/>
      <c r="E529" s="31"/>
      <c r="F529" s="31"/>
    </row>
    <row r="530" spans="1:6" ht="12.75">
      <c r="A530" s="31"/>
      <c r="B530" s="31"/>
      <c r="C530" s="31"/>
      <c r="D530" s="31"/>
      <c r="E530" s="31"/>
      <c r="F530" s="31"/>
    </row>
    <row r="531" spans="1:6" ht="12.75">
      <c r="A531" s="31"/>
      <c r="B531" s="31"/>
      <c r="C531" s="31"/>
      <c r="D531" s="31"/>
      <c r="E531" s="31"/>
      <c r="F531" s="31"/>
    </row>
    <row r="532" spans="1:6" ht="12.75">
      <c r="A532" s="31"/>
      <c r="B532" s="31"/>
      <c r="C532" s="31"/>
      <c r="D532" s="31"/>
      <c r="E532" s="31"/>
      <c r="F532" s="31"/>
    </row>
    <row r="533" spans="1:6" ht="12.75">
      <c r="A533" s="31"/>
      <c r="B533" s="31"/>
      <c r="C533" s="31"/>
      <c r="D533" s="31"/>
      <c r="E533" s="31"/>
      <c r="F533" s="31"/>
    </row>
    <row r="534" spans="1:6" ht="12.75">
      <c r="A534" s="31"/>
      <c r="B534" s="31"/>
      <c r="C534" s="31"/>
      <c r="D534" s="31"/>
      <c r="E534" s="31"/>
      <c r="F534" s="31"/>
    </row>
    <row r="535" spans="1:6" ht="12.75">
      <c r="A535" s="31"/>
      <c r="B535" s="31"/>
      <c r="C535" s="31"/>
      <c r="D535" s="31"/>
      <c r="E535" s="31"/>
      <c r="F535" s="31"/>
    </row>
    <row r="536" spans="1:6" ht="12.75">
      <c r="A536" s="31"/>
      <c r="B536" s="31"/>
      <c r="C536" s="31"/>
      <c r="D536" s="31"/>
      <c r="E536" s="31"/>
      <c r="F536" s="31"/>
    </row>
    <row r="537" spans="1:6" ht="12.75">
      <c r="A537" s="31"/>
      <c r="B537" s="31"/>
      <c r="C537" s="31"/>
      <c r="D537" s="31"/>
      <c r="E537" s="31"/>
      <c r="F537" s="31"/>
    </row>
  </sheetData>
  <sheetProtection/>
  <mergeCells count="5">
    <mergeCell ref="A1:F1"/>
    <mergeCell ref="A2:F2"/>
    <mergeCell ref="A29:F29"/>
    <mergeCell ref="A54:F54"/>
    <mergeCell ref="A3:F3"/>
  </mergeCells>
  <printOptions gridLines="1" horizontalCentered="1"/>
  <pageMargins left="0.29" right="0.3" top="0.984251968503937" bottom="0.984251968503937" header="0.5118110236220472" footer="0.5118110236220472"/>
  <pageSetup horizontalDpi="600" verticalDpi="600" orientation="landscape" paperSize="9" scale="112" r:id="rId1"/>
  <headerFooter alignWithMargins="0">
    <oddHeader>&amp;RTabuľka č. 5/&amp;P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32.7109375" style="0" customWidth="1"/>
    <col min="2" max="2" width="22.7109375" style="0" customWidth="1"/>
    <col min="3" max="3" width="11.00390625" style="0" customWidth="1"/>
    <col min="4" max="4" width="15.00390625" style="0" customWidth="1"/>
    <col min="5" max="5" width="16.7109375" style="0" customWidth="1"/>
    <col min="6" max="6" width="15.00390625" style="0" customWidth="1"/>
    <col min="7" max="7" width="14.140625" style="0" customWidth="1"/>
    <col min="8" max="8" width="16.7109375" style="0" customWidth="1"/>
  </cols>
  <sheetData>
    <row r="1" spans="1:8" ht="18.75" customHeight="1" thickBot="1">
      <c r="A1" s="219" t="s">
        <v>213</v>
      </c>
      <c r="B1" s="220"/>
      <c r="C1" s="220"/>
      <c r="D1" s="220"/>
      <c r="E1" s="220"/>
      <c r="F1" s="220"/>
      <c r="G1" s="220"/>
      <c r="H1" s="220"/>
    </row>
    <row r="2" spans="1:8" ht="12.75">
      <c r="A2" s="63" t="s">
        <v>30</v>
      </c>
      <c r="B2" s="119" t="s">
        <v>106</v>
      </c>
      <c r="C2" s="72"/>
      <c r="D2" s="64"/>
      <c r="E2" s="64"/>
      <c r="F2" s="64"/>
      <c r="G2" s="64"/>
      <c r="H2" s="120" t="s">
        <v>222</v>
      </c>
    </row>
    <row r="3" spans="1:8" ht="12.75">
      <c r="A3" s="73" t="s">
        <v>224</v>
      </c>
      <c r="B3" s="37"/>
      <c r="C3" s="37"/>
      <c r="D3" s="37"/>
      <c r="E3" s="37"/>
      <c r="F3" s="37"/>
      <c r="G3" s="37"/>
      <c r="H3" s="68"/>
    </row>
    <row r="4" spans="1:8" ht="12.75">
      <c r="A4" s="73" t="s">
        <v>31</v>
      </c>
      <c r="B4" s="39" t="s">
        <v>33</v>
      </c>
      <c r="C4" s="82" t="s">
        <v>196</v>
      </c>
      <c r="D4" s="82" t="s">
        <v>32</v>
      </c>
      <c r="E4" s="82" t="s">
        <v>90</v>
      </c>
      <c r="F4" s="82" t="s">
        <v>88</v>
      </c>
      <c r="G4" s="82" t="s">
        <v>4</v>
      </c>
      <c r="H4" s="83" t="s">
        <v>49</v>
      </c>
    </row>
    <row r="5" spans="1:9" ht="12.75">
      <c r="A5" s="74" t="s">
        <v>58</v>
      </c>
      <c r="B5" s="75">
        <v>1379487919.41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6">
        <f aca="true" t="shared" si="0" ref="H5:H14">SUM(B5:G5)</f>
        <v>1379487919.41</v>
      </c>
      <c r="I5" s="27"/>
    </row>
    <row r="6" spans="1:8" ht="12.75">
      <c r="A6" s="77" t="s">
        <v>57</v>
      </c>
      <c r="B6" s="37">
        <v>6299293553.22</v>
      </c>
      <c r="C6" s="37">
        <v>0</v>
      </c>
      <c r="D6" s="184">
        <v>356921980.24</v>
      </c>
      <c r="E6" s="110">
        <v>458509670.17</v>
      </c>
      <c r="F6" s="110">
        <v>0</v>
      </c>
      <c r="G6" s="37">
        <v>0</v>
      </c>
      <c r="H6" s="185">
        <f t="shared" si="0"/>
        <v>7114725203.63</v>
      </c>
    </row>
    <row r="7" spans="1:8" ht="12.75">
      <c r="A7" s="77" t="s">
        <v>56</v>
      </c>
      <c r="B7" s="37">
        <v>7348587771.42</v>
      </c>
      <c r="C7" s="37">
        <v>0</v>
      </c>
      <c r="D7" s="110">
        <v>324747398.11</v>
      </c>
      <c r="E7" s="182">
        <v>900147970.27</v>
      </c>
      <c r="F7" s="110">
        <v>0</v>
      </c>
      <c r="G7" s="37">
        <v>0</v>
      </c>
      <c r="H7" s="111">
        <f t="shared" si="0"/>
        <v>8573483139.799999</v>
      </c>
    </row>
    <row r="8" spans="1:8" ht="12.75">
      <c r="A8" s="77" t="s">
        <v>55</v>
      </c>
      <c r="B8" s="37">
        <v>3102571388.84</v>
      </c>
      <c r="C8" s="37">
        <v>0</v>
      </c>
      <c r="D8" s="182">
        <v>150915390.25</v>
      </c>
      <c r="E8" s="182">
        <v>988998233.17</v>
      </c>
      <c r="F8" s="110">
        <v>0</v>
      </c>
      <c r="G8" s="37">
        <v>0</v>
      </c>
      <c r="H8" s="185">
        <f t="shared" si="0"/>
        <v>4242485012.26</v>
      </c>
    </row>
    <row r="9" spans="1:8" ht="12.75">
      <c r="A9" s="77" t="s">
        <v>54</v>
      </c>
      <c r="B9" s="37">
        <v>0</v>
      </c>
      <c r="C9" s="37">
        <v>0</v>
      </c>
      <c r="D9" s="110">
        <v>0</v>
      </c>
      <c r="E9" s="37">
        <v>0</v>
      </c>
      <c r="F9" s="37">
        <v>0</v>
      </c>
      <c r="G9" s="37">
        <v>0</v>
      </c>
      <c r="H9" s="68">
        <f t="shared" si="0"/>
        <v>0</v>
      </c>
    </row>
    <row r="10" spans="1:8" ht="12.75">
      <c r="A10" s="77" t="s">
        <v>107</v>
      </c>
      <c r="B10" s="37">
        <v>0</v>
      </c>
      <c r="C10" s="37">
        <v>0</v>
      </c>
      <c r="D10" s="110">
        <v>0</v>
      </c>
      <c r="E10" s="37">
        <v>0</v>
      </c>
      <c r="F10" s="37">
        <v>3158645.6</v>
      </c>
      <c r="G10" s="37">
        <v>0</v>
      </c>
      <c r="H10" s="68">
        <f t="shared" si="0"/>
        <v>3158645.6</v>
      </c>
    </row>
    <row r="11" spans="1:8" ht="12.75">
      <c r="A11" s="77" t="s">
        <v>53</v>
      </c>
      <c r="B11" s="37">
        <v>111776000</v>
      </c>
      <c r="C11" s="37">
        <v>0</v>
      </c>
      <c r="D11" s="110">
        <v>0</v>
      </c>
      <c r="E11" s="37">
        <v>0</v>
      </c>
      <c r="F11" s="37">
        <v>0</v>
      </c>
      <c r="G11" s="37">
        <v>0</v>
      </c>
      <c r="H11" s="68">
        <f t="shared" si="0"/>
        <v>111776000</v>
      </c>
    </row>
    <row r="12" spans="1:8" ht="12.75">
      <c r="A12" s="77" t="s">
        <v>52</v>
      </c>
      <c r="B12" s="37">
        <v>0</v>
      </c>
      <c r="C12" s="37">
        <v>0</v>
      </c>
      <c r="D12" s="110">
        <v>0</v>
      </c>
      <c r="E12" s="37">
        <v>0</v>
      </c>
      <c r="F12" s="37">
        <v>0</v>
      </c>
      <c r="G12" s="37">
        <v>0</v>
      </c>
      <c r="H12" s="68">
        <f t="shared" si="0"/>
        <v>0</v>
      </c>
    </row>
    <row r="13" spans="1:8" ht="12.75">
      <c r="A13" s="77" t="s">
        <v>51</v>
      </c>
      <c r="B13" s="37">
        <v>94722205</v>
      </c>
      <c r="C13" s="37">
        <v>0</v>
      </c>
      <c r="D13" s="110">
        <v>0</v>
      </c>
      <c r="E13" s="37">
        <v>0</v>
      </c>
      <c r="F13" s="37">
        <v>0</v>
      </c>
      <c r="G13" s="37">
        <v>0</v>
      </c>
      <c r="H13" s="68">
        <f t="shared" si="0"/>
        <v>94722205</v>
      </c>
    </row>
    <row r="14" spans="1:8" ht="12.75">
      <c r="A14" s="77" t="s">
        <v>50</v>
      </c>
      <c r="B14" s="37">
        <v>26336047.08</v>
      </c>
      <c r="C14" s="37">
        <v>0</v>
      </c>
      <c r="D14" s="182">
        <v>8409947.15</v>
      </c>
      <c r="E14" s="110">
        <v>23713695.69</v>
      </c>
      <c r="F14" s="110">
        <v>0</v>
      </c>
      <c r="G14" s="37">
        <v>0</v>
      </c>
      <c r="H14" s="185">
        <f t="shared" si="0"/>
        <v>58459689.92</v>
      </c>
    </row>
    <row r="15" spans="1:8" ht="13.5" thickBot="1">
      <c r="A15" s="78" t="s">
        <v>108</v>
      </c>
      <c r="B15" s="70">
        <f aca="true" t="shared" si="1" ref="B15:H15">SUM(B5:B14)</f>
        <v>18362774884.97</v>
      </c>
      <c r="C15" s="70">
        <f t="shared" si="1"/>
        <v>0</v>
      </c>
      <c r="D15" s="138">
        <f t="shared" si="1"/>
        <v>840994715.75</v>
      </c>
      <c r="E15" s="138">
        <f t="shared" si="1"/>
        <v>2371369569.3</v>
      </c>
      <c r="F15" s="138">
        <f>SUM(F5:F14)</f>
        <v>3158645.6</v>
      </c>
      <c r="G15" s="70">
        <f t="shared" si="1"/>
        <v>0</v>
      </c>
      <c r="H15" s="139">
        <f t="shared" si="1"/>
        <v>21578297815.619995</v>
      </c>
    </row>
    <row r="17" spans="6:8" ht="13.5" thickBot="1">
      <c r="F17" s="2"/>
      <c r="H17" s="2"/>
    </row>
    <row r="18" spans="1:8" ht="12.75">
      <c r="A18" s="63" t="s">
        <v>35</v>
      </c>
      <c r="B18" s="155" t="s">
        <v>36</v>
      </c>
      <c r="C18" s="155"/>
      <c r="D18" s="84" t="s">
        <v>37</v>
      </c>
      <c r="E18" s="85" t="s">
        <v>34</v>
      </c>
      <c r="F18" s="134"/>
      <c r="G18" s="63" t="s">
        <v>223</v>
      </c>
      <c r="H18" s="180"/>
    </row>
    <row r="19" spans="1:8" ht="12.75">
      <c r="A19" s="156"/>
      <c r="B19" s="157"/>
      <c r="C19" s="157"/>
      <c r="D19" s="157"/>
      <c r="E19" s="158"/>
      <c r="F19" s="157"/>
      <c r="G19" s="159"/>
      <c r="H19" s="67"/>
    </row>
    <row r="20" spans="1:8" ht="12.75">
      <c r="A20" s="160" t="s">
        <v>58</v>
      </c>
      <c r="B20" s="75">
        <v>174732795.1</v>
      </c>
      <c r="C20" s="75"/>
      <c r="D20" s="75">
        <v>890107766.73</v>
      </c>
      <c r="E20" s="76">
        <f aca="true" t="shared" si="2" ref="E20:E28">SUM(B20:D20)</f>
        <v>1064840561.83</v>
      </c>
      <c r="F20" s="75"/>
      <c r="G20" s="161" t="s">
        <v>109</v>
      </c>
      <c r="H20" s="68">
        <f aca="true" t="shared" si="3" ref="H20:H28">H5-E20</f>
        <v>314647357.58000004</v>
      </c>
    </row>
    <row r="21" spans="1:8" ht="12.75">
      <c r="A21" s="160" t="s">
        <v>57</v>
      </c>
      <c r="B21" s="75">
        <v>1496300</v>
      </c>
      <c r="C21" s="75"/>
      <c r="D21" s="75">
        <v>0</v>
      </c>
      <c r="E21" s="76">
        <f t="shared" si="2"/>
        <v>1496300</v>
      </c>
      <c r="F21" s="75"/>
      <c r="G21" s="159" t="s">
        <v>110</v>
      </c>
      <c r="H21" s="186">
        <f t="shared" si="3"/>
        <v>7113228903.63</v>
      </c>
    </row>
    <row r="22" spans="1:8" ht="12.75">
      <c r="A22" s="160" t="s">
        <v>56</v>
      </c>
      <c r="B22" s="75">
        <v>0</v>
      </c>
      <c r="C22" s="75"/>
      <c r="D22" s="75">
        <v>0</v>
      </c>
      <c r="E22" s="76">
        <f t="shared" si="2"/>
        <v>0</v>
      </c>
      <c r="F22" s="75"/>
      <c r="G22" s="159" t="s">
        <v>111</v>
      </c>
      <c r="H22" s="68">
        <f t="shared" si="3"/>
        <v>8573483139.799999</v>
      </c>
    </row>
    <row r="23" spans="1:8" ht="12.75">
      <c r="A23" s="160" t="s">
        <v>55</v>
      </c>
      <c r="B23" s="75">
        <v>0</v>
      </c>
      <c r="C23" s="75"/>
      <c r="D23" s="75">
        <v>0</v>
      </c>
      <c r="E23" s="76">
        <f t="shared" si="2"/>
        <v>0</v>
      </c>
      <c r="F23" s="75"/>
      <c r="G23" s="159" t="s">
        <v>112</v>
      </c>
      <c r="H23" s="186">
        <f t="shared" si="3"/>
        <v>4242485012.26</v>
      </c>
    </row>
    <row r="24" spans="1:8" ht="12.75">
      <c r="A24" s="160" t="s">
        <v>54</v>
      </c>
      <c r="B24" s="75">
        <v>0</v>
      </c>
      <c r="C24" s="75"/>
      <c r="D24" s="75">
        <v>0</v>
      </c>
      <c r="E24" s="76">
        <f t="shared" si="2"/>
        <v>0</v>
      </c>
      <c r="F24" s="75"/>
      <c r="G24" s="159" t="s">
        <v>113</v>
      </c>
      <c r="H24" s="68">
        <f t="shared" si="3"/>
        <v>0</v>
      </c>
    </row>
    <row r="25" spans="1:8" ht="12.75">
      <c r="A25" s="160" t="s">
        <v>107</v>
      </c>
      <c r="B25" s="75">
        <v>0</v>
      </c>
      <c r="C25" s="75"/>
      <c r="D25" s="75">
        <v>3158645.6</v>
      </c>
      <c r="E25" s="76">
        <f t="shared" si="2"/>
        <v>3158645.6</v>
      </c>
      <c r="F25" s="75"/>
      <c r="G25" s="159" t="s">
        <v>114</v>
      </c>
      <c r="H25" s="68">
        <f t="shared" si="3"/>
        <v>0</v>
      </c>
    </row>
    <row r="26" spans="1:8" ht="12.75">
      <c r="A26" s="160" t="s">
        <v>53</v>
      </c>
      <c r="B26" s="75">
        <v>0</v>
      </c>
      <c r="C26" s="75"/>
      <c r="D26" s="75">
        <v>18015051</v>
      </c>
      <c r="E26" s="76">
        <f t="shared" si="2"/>
        <v>18015051</v>
      </c>
      <c r="F26" s="75"/>
      <c r="G26" s="161" t="s">
        <v>115</v>
      </c>
      <c r="H26" s="68">
        <f t="shared" si="3"/>
        <v>93760949</v>
      </c>
    </row>
    <row r="27" spans="1:8" ht="12.75">
      <c r="A27" s="160" t="s">
        <v>116</v>
      </c>
      <c r="B27" s="75">
        <v>0</v>
      </c>
      <c r="C27" s="75"/>
      <c r="D27" s="75">
        <v>0</v>
      </c>
      <c r="E27" s="76">
        <f t="shared" si="2"/>
        <v>0</v>
      </c>
      <c r="F27" s="75"/>
      <c r="G27" s="159" t="s">
        <v>117</v>
      </c>
      <c r="H27" s="68">
        <f t="shared" si="3"/>
        <v>0</v>
      </c>
    </row>
    <row r="28" spans="1:8" ht="12.75">
      <c r="A28" s="160" t="s">
        <v>51</v>
      </c>
      <c r="B28" s="75">
        <v>34897812</v>
      </c>
      <c r="C28" s="75"/>
      <c r="D28" s="75">
        <v>0</v>
      </c>
      <c r="E28" s="76">
        <f t="shared" si="2"/>
        <v>34897812</v>
      </c>
      <c r="F28" s="75"/>
      <c r="G28" s="161" t="s">
        <v>118</v>
      </c>
      <c r="H28" s="68">
        <f t="shared" si="3"/>
        <v>59824393</v>
      </c>
    </row>
    <row r="29" spans="1:8" ht="12.75">
      <c r="A29" s="156" t="s">
        <v>119</v>
      </c>
      <c r="B29" s="164">
        <f>SUM(B20:B28)</f>
        <v>211126907.1</v>
      </c>
      <c r="C29" s="75"/>
      <c r="D29" s="164">
        <f>SUM(D20:D28)</f>
        <v>911281463.33</v>
      </c>
      <c r="E29" s="76">
        <f>SUM(E20:E28)</f>
        <v>1122408370.43</v>
      </c>
      <c r="F29" s="75"/>
      <c r="G29" s="161"/>
      <c r="H29" s="162"/>
    </row>
    <row r="30" spans="1:8" ht="12.75">
      <c r="A30" s="156"/>
      <c r="B30" s="75"/>
      <c r="C30" s="75"/>
      <c r="D30" s="75"/>
      <c r="E30" s="76"/>
      <c r="F30" s="75"/>
      <c r="G30" s="159"/>
      <c r="H30" s="67"/>
    </row>
    <row r="31" spans="1:8" ht="12.75">
      <c r="A31" s="156" t="s">
        <v>50</v>
      </c>
      <c r="B31" s="75">
        <v>0</v>
      </c>
      <c r="C31" s="75"/>
      <c r="D31" s="75">
        <v>17456069.52</v>
      </c>
      <c r="E31" s="163">
        <f>SUM(B31:D31)</f>
        <v>17456069.52</v>
      </c>
      <c r="F31" s="164"/>
      <c r="G31" s="161" t="s">
        <v>120</v>
      </c>
      <c r="H31" s="186">
        <f>H14-E31</f>
        <v>41003620.400000006</v>
      </c>
    </row>
    <row r="32" spans="1:8" ht="12.75">
      <c r="A32" s="156"/>
      <c r="B32" s="75"/>
      <c r="C32" s="75"/>
      <c r="D32" s="75"/>
      <c r="E32" s="163"/>
      <c r="F32" s="164"/>
      <c r="G32" s="65"/>
      <c r="H32" s="67"/>
    </row>
    <row r="33" spans="1:8" ht="13.5" thickBot="1">
      <c r="A33" s="165" t="s">
        <v>38</v>
      </c>
      <c r="B33" s="166">
        <f>B29+B31</f>
        <v>211126907.1</v>
      </c>
      <c r="C33" s="166"/>
      <c r="D33" s="166">
        <f>D29+D31</f>
        <v>928737532.85</v>
      </c>
      <c r="E33" s="167">
        <f>E29+E31</f>
        <v>1139864439.95</v>
      </c>
      <c r="F33" s="164"/>
      <c r="G33" s="168" t="s">
        <v>121</v>
      </c>
      <c r="H33" s="71">
        <f>SUM(H20:H31)</f>
        <v>20438433375.67</v>
      </c>
    </row>
    <row r="34" spans="1:6" ht="12.75">
      <c r="A34" s="157"/>
      <c r="B34" s="75"/>
      <c r="C34" s="75"/>
      <c r="D34" s="75"/>
      <c r="E34" s="75"/>
      <c r="F34" s="75"/>
    </row>
    <row r="35" spans="1:6" ht="13.5" thickBot="1">
      <c r="A35" s="157"/>
      <c r="B35" s="75"/>
      <c r="C35" s="75"/>
      <c r="D35" s="75"/>
      <c r="E35" s="75"/>
      <c r="F35" s="75"/>
    </row>
    <row r="36" spans="1:8" ht="12.75">
      <c r="A36" s="63" t="s">
        <v>48</v>
      </c>
      <c r="B36" s="169" t="s">
        <v>122</v>
      </c>
      <c r="C36" s="169"/>
      <c r="D36" s="169" t="s">
        <v>39</v>
      </c>
      <c r="E36" s="169" t="s">
        <v>123</v>
      </c>
      <c r="F36" s="169" t="s">
        <v>9</v>
      </c>
      <c r="G36" s="64"/>
      <c r="H36" s="170" t="s">
        <v>40</v>
      </c>
    </row>
    <row r="37" spans="1:8" ht="12.75">
      <c r="A37" s="69" t="s">
        <v>215</v>
      </c>
      <c r="B37" s="82" t="s">
        <v>106</v>
      </c>
      <c r="C37" s="75"/>
      <c r="D37" s="75"/>
      <c r="E37" s="171"/>
      <c r="F37" s="171"/>
      <c r="G37" s="66"/>
      <c r="H37" s="172" t="s">
        <v>214</v>
      </c>
    </row>
    <row r="38" spans="1:8" ht="13.5" thickBot="1">
      <c r="A38" s="165"/>
      <c r="B38" s="166">
        <f>B15</f>
        <v>18362774884.97</v>
      </c>
      <c r="C38" s="166"/>
      <c r="D38" s="166">
        <f>SUM(C15:G15)</f>
        <v>3215522930.65</v>
      </c>
      <c r="E38" s="166">
        <f>B38+D38</f>
        <v>21578297815.620003</v>
      </c>
      <c r="F38" s="166">
        <f>E33</f>
        <v>1139864439.95</v>
      </c>
      <c r="G38" s="70"/>
      <c r="H38" s="173">
        <f>E38-F38</f>
        <v>20438433375.670002</v>
      </c>
    </row>
  </sheetData>
  <sheetProtection/>
  <mergeCells count="1">
    <mergeCell ref="A1:H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&amp;RTabuľka č.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7.57421875" style="2" customWidth="1"/>
    <col min="3" max="3" width="15.28125" style="2" customWidth="1"/>
    <col min="4" max="4" width="17.00390625" style="2" bestFit="1" customWidth="1"/>
    <col min="5" max="5" width="19.57421875" style="2" customWidth="1"/>
    <col min="6" max="6" width="13.421875" style="2" customWidth="1"/>
    <col min="7" max="7" width="15.57421875" style="2" customWidth="1"/>
    <col min="8" max="8" width="16.28125" style="2" customWidth="1"/>
    <col min="9" max="9" width="14.57421875" style="2" customWidth="1"/>
    <col min="10" max="10" width="13.8515625" style="2" bestFit="1" customWidth="1"/>
    <col min="11" max="11" width="16.00390625" style="2" customWidth="1"/>
    <col min="12" max="16384" width="9.140625" style="2" customWidth="1"/>
  </cols>
  <sheetData>
    <row r="1" spans="1:8" ht="12.75" customHeight="1">
      <c r="A1"/>
      <c r="B1"/>
      <c r="C1"/>
      <c r="E1" s="3"/>
      <c r="F1" s="3"/>
      <c r="H1" s="3"/>
    </row>
    <row r="2" spans="1:3" ht="12.75">
      <c r="A2"/>
      <c r="B2"/>
      <c r="C2"/>
    </row>
    <row r="3" spans="1:3" ht="12.75">
      <c r="A3"/>
      <c r="B3"/>
      <c r="C3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s="12" customFormat="1" ht="12.75" customHeight="1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8" ht="12.75">
      <c r="A48"/>
      <c r="B48"/>
      <c r="C48"/>
      <c r="D48"/>
      <c r="E48"/>
      <c r="F48"/>
      <c r="G48"/>
      <c r="H48" s="2">
        <f>SUM(H13)</f>
        <v>0</v>
      </c>
    </row>
    <row r="49" spans="4:7" ht="12.75">
      <c r="D49"/>
      <c r="E49"/>
      <c r="F49"/>
      <c r="G49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50" sqref="B50"/>
    </sheetView>
  </sheetViews>
  <sheetFormatPr defaultColWidth="9.140625" defaultRowHeight="18.75" customHeight="1"/>
  <cols>
    <col min="1" max="1" width="16.00390625" style="2" customWidth="1"/>
    <col min="2" max="2" width="15.8515625" style="2" customWidth="1"/>
    <col min="3" max="3" width="15.7109375" style="2" customWidth="1"/>
    <col min="4" max="4" width="17.8515625" style="2" customWidth="1"/>
    <col min="5" max="5" width="13.57421875" style="2" customWidth="1"/>
    <col min="6" max="6" width="14.421875" style="2" customWidth="1"/>
    <col min="7" max="7" width="15.140625" style="2" customWidth="1"/>
    <col min="8" max="8" width="14.8515625" style="2" customWidth="1"/>
    <col min="9" max="16384" width="9.140625" style="2" customWidth="1"/>
  </cols>
  <sheetData>
    <row r="1" ht="18.75" customHeight="1">
      <c r="B1" s="9"/>
    </row>
    <row r="43" spans="1:2" ht="18.75" customHeight="1">
      <c r="A43" s="37"/>
      <c r="B43" s="37"/>
    </row>
    <row r="44" spans="1:2" ht="15" customHeight="1">
      <c r="A44" s="37"/>
      <c r="B44" s="37"/>
    </row>
    <row r="45" spans="1:2" ht="15" customHeight="1">
      <c r="A45" s="37"/>
      <c r="B45" s="37"/>
    </row>
    <row r="46" spans="1:2" ht="20.25" customHeight="1">
      <c r="A46" s="38"/>
      <c r="B46" s="39"/>
    </row>
    <row r="47" spans="1:2" ht="15" customHeight="1">
      <c r="A47" s="37"/>
      <c r="B47" s="37"/>
    </row>
    <row r="48" spans="1:4" ht="15" customHeight="1">
      <c r="A48" s="12"/>
      <c r="C48" s="26"/>
      <c r="D48" s="28"/>
    </row>
    <row r="50" ht="18.75" customHeight="1">
      <c r="B50" s="2" t="s">
        <v>92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SFL JEZ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 JEZ</dc:creator>
  <cp:keywords/>
  <dc:description/>
  <cp:lastModifiedBy>olexova</cp:lastModifiedBy>
  <cp:lastPrinted>2009-01-30T06:26:40Z</cp:lastPrinted>
  <dcterms:created xsi:type="dcterms:W3CDTF">2005-01-26T07:05:22Z</dcterms:created>
  <dcterms:modified xsi:type="dcterms:W3CDTF">2009-04-17T07:50:20Z</dcterms:modified>
  <cp:category/>
  <cp:version/>
  <cp:contentType/>
  <cp:contentStatus/>
</cp:coreProperties>
</file>